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<sst xmlns="http://schemas.openxmlformats.org/spreadsheetml/2006/main" count="450" uniqueCount="378">
  <si>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</si>
  <si>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</si>
  <si>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</si>
  <si>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</si>
  <si>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</si>
  <si>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</si>
  <si>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</si>
  <si>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</si>
  <si>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</si>
  <si>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</si>
  <si>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</si>
  <si>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</si>
  <si>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</si>
  <si>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</si>
  <si>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</si>
  <si>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</si>
  <si>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</si>
  <si>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</si>
  <si>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</si>
  <si>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</si>
  <si>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</si>
  <si>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</si>
  <si>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</si>
  <si>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</si>
  <si>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</si>
  <si>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</si>
  <si>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</si>
  <si>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</si>
  <si>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</si>
  <si>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</si>
  <si>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</si>
  <si>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</si>
  <si>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</si>
  <si>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</si>
  <si>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</si>
  <si>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</si>
  <si>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</si>
  <si>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</si>
  <si>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</si>
  <si>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</si>
  <si>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</si>
  <si>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</si>
  <si>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</si>
  <si>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</si>
  <si>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</si>
  <si>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</si>
  <si>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</si>
  <si>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</si>
  <si>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</si>
  <si>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</si>
  <si>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</si>
  <si>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</si>
  <si>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</si>
  <si>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</si>
  <si>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</si>
  <si>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</si>
  <si>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</si>
  <si>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</si>
  <si>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</si>
  <si>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</si>
  <si>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</si>
  <si>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</si>
  <si>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</si>
  <si>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</si>
  <si>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</si>
  <si>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</si>
  <si>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</si>
  <si>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</si>
  <si>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</si>
  <si>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</si>
  <si>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</si>
  <si>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</si>
  <si>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</si>
  <si>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</si>
  <si>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</si>
  <si>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</si>
  <si>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</si>
  <si>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</si>
  <si>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</si>
  <si>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</si>
  <si>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</si>
  <si>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</si>
  <si>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</si>
  <si>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</si>
  <si>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</si>
  <si>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</si>
  <si>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</si>
  <si>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</si>
  <si>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</si>
  <si>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</si>
  <si>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</si>
  <si>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</si>
  <si>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</si>
  <si>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</si>
  <si>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</si>
  <si>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</si>
  <si>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</si>
  <si>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</si>
  <si>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</si>
  <si>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</si>
  <si>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</si>
  <si>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</si>
  <si>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</si>
  <si>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</si>
  <si>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</si>
  <si>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</si>
  <si>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</si>
  <si>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</si>
  <si>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</si>
  <si>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</si>
  <si>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</si>
  <si>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</si>
  <si>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</si>
  <si>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</si>
  <si>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</si>
  <si>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</si>
  <si>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</si>
  <si>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</si>
  <si>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</si>
  <si>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</si>
  <si>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</si>
  <si>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</si>
  <si>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</si>
  <si>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</si>
  <si>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</si>
  <si>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</si>
  <si>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</si>
  <si>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</si>
  <si>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</si>
  <si>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</si>
  <si>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</si>
  <si>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</si>
  <si>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</si>
  <si>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</si>
  <si>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</si>
  <si>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</si>
  <si>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</si>
  <si>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</si>
  <si>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</si>
  <si>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</si>
  <si>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</si>
  <si>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</si>
  <si>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</si>
  <si>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</si>
  <si>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</si>
  <si>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</si>
  <si>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</si>
  <si>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</si>
  <si>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</si>
  <si>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</si>
  <si>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</si>
  <si>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</si>
  <si>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</si>
  <si>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</si>
  <si>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</si>
  <si>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</si>
  <si>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</si>
  <si>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</si>
  <si>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</si>
  <si>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</si>
  <si>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</si>
  <si>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</si>
  <si>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</si>
  <si>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</si>
  <si>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</si>
  <si>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</si>
  <si>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</si>
  <si>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</si>
  <si>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</si>
  <si>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</si>
  <si>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</si>
  <si>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</si>
  <si>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</si>
  <si>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</si>
  <si>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</si>
  <si>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</si>
  <si>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</si>
  <si>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</si>
  <si>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</si>
  <si>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</si>
  <si>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</si>
  <si>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</si>
  <si>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</si>
  <si>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</si>
  <si>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</si>
  <si>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</si>
  <si>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</si>
  <si>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</si>
  <si>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</si>
  <si>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</si>
  <si>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</si>
  <si>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</si>
  <si>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</si>
  <si>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</si>
  <si>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</si>
  <si>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</si>
  <si>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</si>
  <si>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</si>
  <si>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</si>
  <si>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</si>
  <si>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</si>
  <si>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</si>
  <si>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</si>
  <si>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</si>
  <si>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</si>
  <si>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</si>
  <si>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</si>
  <si>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</si>
  <si>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</si>
  <si>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</si>
  <si>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</si>
  <si>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</si>
  <si>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</si>
  <si>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</si>
  <si>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</si>
  <si>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</si>
  <si>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</si>
  <si>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</si>
  <si>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</si>
  <si>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</si>
  <si>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</si>
  <si>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</si>
  <si>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</si>
  <si>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</si>
  <si>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</si>
  <si>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</si>
  <si>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</si>
  <si>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</si>
  <si>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</si>
  <si>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</si>
  <si>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</si>
  <si>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</si>
  <si>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</si>
  <si>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</si>
  <si>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</si>
  <si>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</si>
  <si>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</si>
  <si>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</si>
  <si>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</si>
  <si>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</si>
  <si>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</si>
  <si>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</si>
  <si>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</si>
  <si>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</si>
  <si>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</si>
  <si>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</si>
  <si>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</si>
  <si>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</si>
  <si>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</si>
  <si>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</si>
  <si>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</si>
  <si>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</si>
  <si>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</si>
  <si>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</si>
  <si>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</si>
  <si>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</si>
  <si>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</si>
  <si>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</si>
  <si>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</si>
  <si>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</si>
  <si>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</si>
  <si>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</si>
  <si>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</si>
  <si>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</si>
  <si>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</si>
  <si>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</si>
  <si>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</si>
  <si>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</si>
  <si>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</si>
  <si>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</si>
  <si>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</si>
  <si>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</si>
  <si>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</si>
  <si>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</si>
  <si>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</si>
  <si>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</si>
  <si>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</si>
  <si>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</si>
  <si>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</si>
  <si>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</si>
  <si>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</si>
  <si>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</si>
  <si>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</si>
  <si>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</si>
  <si>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</si>
  <si>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</si>
  <si>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</si>
  <si>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</si>
  <si>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</si>
  <si>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</si>
  <si>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</si>
  <si>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</si>
  <si>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</si>
  <si>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</si>
  <si>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</si>
  <si>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</si>
  <si>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</si>
  <si>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</si>
  <si>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</si>
  <si>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</si>
  <si>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</si>
  <si>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</si>
  <si>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</si>
  <si>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</si>
  <si>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</si>
  <si>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</si>
  <si>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</si>
  <si>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</si>
  <si>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</si>
  <si>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</si>
  <si>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</si>
  <si>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</si>
  <si>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</si>
  <si>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</si>
  <si>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</si>
  <si>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</si>
  <si>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</si>
  <si>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</si>
  <si>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</si>
  <si>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</si>
  <si>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</si>
  <si>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</si>
  <si>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</si>
  <si>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</si>
  <si>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</si>
  <si>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</si>
  <si>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</si>
  <si>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</si>
  <si>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</si>
  <si>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</si>
  <si>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</si>
  <si>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</si>
  <si>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</si>
  <si>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</si>
  <si>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</si>
  <si>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</si>
  <si>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</si>
  <si>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</si>
  <si>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</si>
  <si>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</si>
  <si>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</si>
  <si>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</si>
  <si>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</si>
  <si>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</si>
  <si>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</si>
  <si>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</si>
  <si>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</si>
  <si>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</si>
  <si>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</si>
  <si>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</si>
  <si>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</si>
  <si>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</si>
  <si>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</si>
  <si>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</si>
  <si>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</si>
  <si>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</si>
  <si>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</si>
  <si>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</si>
  <si>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</si>
  <si>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</si>
  <si>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</si>
  <si>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</si>
  <si>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</si>
  <si>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</si>
  <si>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</si>
  <si>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</si>
  <si>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</si>
  <si>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</si>
  <si>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</si>
  <si>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</si>
  <si>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</si>
  <si>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</si>
  <si>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</si>
  <si>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</si>
  <si>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 D.O.O.</t>
  </si>
  <si>
    <t>period  01.01.2012. to 31.03.2012</t>
  </si>
  <si>
    <t>for period  01.01.2012. to  31.03.2012</t>
  </si>
  <si>
    <t>as of 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</si>
</sst>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2" fillId="0" borderId="16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0" fillId="2" borderId="0" xfId="0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9" fillId="0" borderId="22" xfId="22" applyFont="1" applyBorder="1" applyAlignment="1">
      <alignment/>
      <protection/>
    </xf>
    <xf numFmtId="0" fontId="9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tabSelected="1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6" t="s">
        <v>122</v>
      </c>
      <c r="B1" s="167"/>
      <c r="C1" s="16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5" t="s">
        <v>123</v>
      </c>
      <c r="B2" s="146"/>
      <c r="C2" s="146"/>
      <c r="D2" s="147"/>
      <c r="E2" s="115">
        <v>40909</v>
      </c>
      <c r="F2" s="12"/>
      <c r="G2" s="13" t="s">
        <v>50</v>
      </c>
      <c r="H2" s="115">
        <v>40999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42" t="s">
        <v>124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79" t="s">
        <v>125</v>
      </c>
      <c r="B6" s="180"/>
      <c r="C6" s="188" t="s">
        <v>370</v>
      </c>
      <c r="D6" s="18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3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8.75" customHeight="1">
      <c r="A8" s="151" t="s">
        <v>126</v>
      </c>
      <c r="B8" s="143"/>
      <c r="C8" s="188" t="s">
        <v>58</v>
      </c>
      <c r="D8" s="18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74" t="s">
        <v>127</v>
      </c>
      <c r="B10" s="197"/>
      <c r="C10" s="188" t="s">
        <v>59</v>
      </c>
      <c r="D10" s="18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79" t="s">
        <v>128</v>
      </c>
      <c r="B12" s="180"/>
      <c r="C12" s="185" t="s">
        <v>60</v>
      </c>
      <c r="D12" s="144"/>
      <c r="E12" s="144"/>
      <c r="F12" s="144"/>
      <c r="G12" s="144"/>
      <c r="H12" s="144"/>
      <c r="I12" s="182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79" t="s">
        <v>129</v>
      </c>
      <c r="B14" s="180"/>
      <c r="C14" s="199">
        <v>10000</v>
      </c>
      <c r="D14" s="200"/>
      <c r="E14" s="16"/>
      <c r="F14" s="185" t="s">
        <v>61</v>
      </c>
      <c r="G14" s="144"/>
      <c r="H14" s="144"/>
      <c r="I14" s="182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79" t="s">
        <v>130</v>
      </c>
      <c r="B16" s="180"/>
      <c r="C16" s="185" t="s">
        <v>62</v>
      </c>
      <c r="D16" s="144"/>
      <c r="E16" s="144"/>
      <c r="F16" s="144"/>
      <c r="G16" s="144"/>
      <c r="H16" s="144"/>
      <c r="I16" s="182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79" t="s">
        <v>131</v>
      </c>
      <c r="B18" s="180"/>
      <c r="C18" s="148" t="s">
        <v>63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79" t="s">
        <v>132</v>
      </c>
      <c r="B20" s="180"/>
      <c r="C20" s="148" t="s">
        <v>64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79" t="s">
        <v>133</v>
      </c>
      <c r="B22" s="180"/>
      <c r="C22" s="116">
        <v>133</v>
      </c>
      <c r="D22" s="185" t="s">
        <v>61</v>
      </c>
      <c r="E22" s="156"/>
      <c r="F22" s="157"/>
      <c r="G22" s="179"/>
      <c r="H22" s="155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79" t="s">
        <v>134</v>
      </c>
      <c r="B24" s="180"/>
      <c r="C24" s="116">
        <v>133</v>
      </c>
      <c r="D24" s="185" t="s">
        <v>65</v>
      </c>
      <c r="E24" s="156"/>
      <c r="F24" s="156"/>
      <c r="G24" s="157"/>
      <c r="H24" s="48" t="s">
        <v>137</v>
      </c>
      <c r="I24" s="141">
        <v>1025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138</v>
      </c>
      <c r="I25" s="94"/>
      <c r="J25" s="10"/>
      <c r="K25" s="10"/>
      <c r="L25" s="10"/>
    </row>
    <row r="26" spans="1:12" ht="12.75">
      <c r="A26" s="179" t="s">
        <v>135</v>
      </c>
      <c r="B26" s="180"/>
      <c r="C26" s="117" t="s">
        <v>136</v>
      </c>
      <c r="D26" s="26"/>
      <c r="E26" s="95"/>
      <c r="F26" s="96"/>
      <c r="G26" s="158" t="s">
        <v>139</v>
      </c>
      <c r="H26" s="180"/>
      <c r="I26" s="118" t="s">
        <v>66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59" t="s">
        <v>140</v>
      </c>
      <c r="B28" s="160"/>
      <c r="C28" s="161"/>
      <c r="D28" s="161"/>
      <c r="E28" s="162" t="s">
        <v>153</v>
      </c>
      <c r="F28" s="152"/>
      <c r="G28" s="152"/>
      <c r="H28" s="153" t="s">
        <v>51</v>
      </c>
      <c r="I28" s="154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85" t="s">
        <v>67</v>
      </c>
      <c r="B30" s="156"/>
      <c r="C30" s="156"/>
      <c r="D30" s="157"/>
      <c r="E30" s="185" t="s">
        <v>68</v>
      </c>
      <c r="F30" s="156"/>
      <c r="G30" s="157"/>
      <c r="H30" s="188" t="s">
        <v>69</v>
      </c>
      <c r="I30" s="189"/>
      <c r="J30" s="10"/>
      <c r="K30" s="10"/>
      <c r="L30" s="10"/>
    </row>
    <row r="31" spans="1:12" ht="12.75">
      <c r="A31" s="123"/>
      <c r="B31" s="124"/>
      <c r="C31" s="125"/>
      <c r="D31" s="126"/>
      <c r="E31" s="126"/>
      <c r="F31" s="126"/>
      <c r="G31" s="127"/>
      <c r="H31" s="128"/>
      <c r="I31" s="129"/>
      <c r="J31" s="10"/>
      <c r="K31" s="10"/>
      <c r="L31" s="10"/>
    </row>
    <row r="32" spans="1:12" ht="12.75">
      <c r="A32" s="185" t="s">
        <v>70</v>
      </c>
      <c r="B32" s="156"/>
      <c r="C32" s="156"/>
      <c r="D32" s="157"/>
      <c r="E32" s="185" t="s">
        <v>71</v>
      </c>
      <c r="F32" s="156"/>
      <c r="G32" s="156"/>
      <c r="H32" s="188" t="s">
        <v>72</v>
      </c>
      <c r="I32" s="189"/>
      <c r="J32" s="10"/>
      <c r="K32" s="10"/>
      <c r="L32" s="10"/>
    </row>
    <row r="33" spans="1:12" ht="12.75">
      <c r="A33" s="130"/>
      <c r="B33" s="131"/>
      <c r="C33" s="132"/>
      <c r="D33" s="133"/>
      <c r="E33" s="133"/>
      <c r="F33" s="133"/>
      <c r="G33" s="134"/>
      <c r="H33" s="128"/>
      <c r="I33" s="129"/>
      <c r="J33" s="10"/>
      <c r="K33" s="10"/>
      <c r="L33" s="10"/>
    </row>
    <row r="34" spans="1:12" ht="12.75">
      <c r="A34" s="185" t="s">
        <v>73</v>
      </c>
      <c r="B34" s="156"/>
      <c r="C34" s="156"/>
      <c r="D34" s="157"/>
      <c r="E34" s="185" t="s">
        <v>74</v>
      </c>
      <c r="F34" s="156"/>
      <c r="G34" s="156"/>
      <c r="H34" s="188" t="s">
        <v>75</v>
      </c>
      <c r="I34" s="189"/>
      <c r="J34" s="10"/>
      <c r="K34" s="10"/>
      <c r="L34" s="10"/>
    </row>
    <row r="35" spans="1:12" ht="12.75">
      <c r="A35" s="135"/>
      <c r="B35" s="132"/>
      <c r="C35" s="202"/>
      <c r="D35" s="203"/>
      <c r="E35" s="131"/>
      <c r="F35" s="202"/>
      <c r="G35" s="203"/>
      <c r="H35" s="128"/>
      <c r="I35" s="136"/>
      <c r="J35" s="10"/>
      <c r="K35" s="10"/>
      <c r="L35" s="10"/>
    </row>
    <row r="36" spans="1:12" ht="12.75">
      <c r="A36" s="185" t="s">
        <v>76</v>
      </c>
      <c r="B36" s="156"/>
      <c r="C36" s="156"/>
      <c r="D36" s="157"/>
      <c r="E36" s="185" t="s">
        <v>77</v>
      </c>
      <c r="F36" s="156"/>
      <c r="G36" s="156"/>
      <c r="H36" s="188" t="s">
        <v>78</v>
      </c>
      <c r="I36" s="189"/>
      <c r="J36" s="10"/>
      <c r="K36" s="10"/>
      <c r="L36" s="10"/>
    </row>
    <row r="37" spans="1:12" ht="12.75">
      <c r="A37" s="135"/>
      <c r="B37" s="132"/>
      <c r="C37" s="132"/>
      <c r="D37" s="131"/>
      <c r="E37" s="131"/>
      <c r="F37" s="132"/>
      <c r="G37" s="131"/>
      <c r="H37" s="128"/>
      <c r="I37" s="136"/>
      <c r="J37" s="10"/>
      <c r="K37" s="10"/>
      <c r="L37" s="10"/>
    </row>
    <row r="38" spans="1:12" ht="12.75">
      <c r="A38" s="185" t="s">
        <v>79</v>
      </c>
      <c r="B38" s="156"/>
      <c r="C38" s="156"/>
      <c r="D38" s="157"/>
      <c r="E38" s="185" t="s">
        <v>74</v>
      </c>
      <c r="F38" s="156"/>
      <c r="G38" s="156"/>
      <c r="H38" s="188" t="s">
        <v>80</v>
      </c>
      <c r="I38" s="189"/>
      <c r="J38" s="10"/>
      <c r="K38" s="10"/>
      <c r="L38" s="10"/>
    </row>
    <row r="39" spans="1:12" ht="12.75">
      <c r="A39" s="135"/>
      <c r="B39" s="132"/>
      <c r="C39" s="132"/>
      <c r="D39" s="131"/>
      <c r="E39" s="131"/>
      <c r="F39" s="132"/>
      <c r="G39" s="131"/>
      <c r="H39" s="128"/>
      <c r="I39" s="136"/>
      <c r="J39" s="10"/>
      <c r="K39" s="10"/>
      <c r="L39" s="10"/>
    </row>
    <row r="40" spans="1:12" ht="12.75">
      <c r="A40" s="185" t="s">
        <v>81</v>
      </c>
      <c r="B40" s="156"/>
      <c r="C40" s="156"/>
      <c r="D40" s="157"/>
      <c r="E40" s="185" t="s">
        <v>82</v>
      </c>
      <c r="F40" s="156"/>
      <c r="G40" s="156"/>
      <c r="H40" s="188" t="s">
        <v>83</v>
      </c>
      <c r="I40" s="189"/>
      <c r="J40" s="10"/>
      <c r="K40" s="10"/>
      <c r="L40" s="10"/>
    </row>
    <row r="41" spans="1:12" ht="12.75">
      <c r="A41" s="137"/>
      <c r="B41" s="138"/>
      <c r="C41" s="138"/>
      <c r="D41" s="138"/>
      <c r="E41" s="139"/>
      <c r="F41" s="138"/>
      <c r="G41" s="138"/>
      <c r="H41" s="121"/>
      <c r="I41" s="122"/>
      <c r="J41" s="10"/>
      <c r="K41" s="10"/>
      <c r="L41" s="10"/>
    </row>
    <row r="42" spans="1:12" ht="12.75">
      <c r="A42" s="185" t="s">
        <v>374</v>
      </c>
      <c r="B42" s="156"/>
      <c r="C42" s="156"/>
      <c r="D42" s="157"/>
      <c r="E42" s="185" t="s">
        <v>74</v>
      </c>
      <c r="F42" s="156"/>
      <c r="G42" s="156"/>
      <c r="H42" s="188" t="s">
        <v>84</v>
      </c>
      <c r="I42" s="189"/>
      <c r="J42" s="10"/>
      <c r="K42" s="10"/>
      <c r="L42" s="10"/>
    </row>
    <row r="43" spans="1:12" ht="12.75">
      <c r="A43" s="135"/>
      <c r="B43" s="132"/>
      <c r="C43" s="132"/>
      <c r="D43" s="131"/>
      <c r="E43" s="131"/>
      <c r="F43" s="132"/>
      <c r="G43" s="131"/>
      <c r="H43" s="128"/>
      <c r="I43" s="136"/>
      <c r="J43" s="10"/>
      <c r="K43" s="10"/>
      <c r="L43" s="10"/>
    </row>
    <row r="44" spans="1:12" ht="12.75">
      <c r="A44" s="185" t="s">
        <v>85</v>
      </c>
      <c r="B44" s="156"/>
      <c r="C44" s="156"/>
      <c r="D44" s="157"/>
      <c r="E44" s="185" t="s">
        <v>74</v>
      </c>
      <c r="F44" s="156"/>
      <c r="G44" s="156"/>
      <c r="H44" s="188" t="s">
        <v>86</v>
      </c>
      <c r="I44" s="189"/>
      <c r="J44" s="10"/>
      <c r="K44" s="10"/>
      <c r="L44" s="10"/>
    </row>
    <row r="45" spans="1:12" ht="12.75">
      <c r="A45" s="135"/>
      <c r="B45" s="132"/>
      <c r="C45" s="132"/>
      <c r="D45" s="131"/>
      <c r="E45" s="131"/>
      <c r="F45" s="132"/>
      <c r="G45" s="131"/>
      <c r="H45" s="128"/>
      <c r="I45" s="136"/>
      <c r="J45" s="10"/>
      <c r="K45" s="10"/>
      <c r="L45" s="10"/>
    </row>
    <row r="46" spans="1:12" ht="12.75">
      <c r="A46" s="185" t="s">
        <v>87</v>
      </c>
      <c r="B46" s="156"/>
      <c r="C46" s="156"/>
      <c r="D46" s="157"/>
      <c r="E46" s="185" t="s">
        <v>88</v>
      </c>
      <c r="F46" s="156"/>
      <c r="G46" s="156"/>
      <c r="H46" s="188" t="s">
        <v>89</v>
      </c>
      <c r="I46" s="189"/>
      <c r="J46" s="10"/>
      <c r="K46" s="10"/>
      <c r="L46" s="10"/>
    </row>
    <row r="47" spans="1:12" ht="12.75">
      <c r="A47" s="137"/>
      <c r="B47" s="138"/>
      <c r="C47" s="138"/>
      <c r="D47" s="138"/>
      <c r="E47" s="139"/>
      <c r="F47" s="138"/>
      <c r="G47" s="138"/>
      <c r="H47" s="121"/>
      <c r="I47" s="122"/>
      <c r="J47" s="10"/>
      <c r="K47" s="10"/>
      <c r="L47" s="10"/>
    </row>
    <row r="48" spans="1:12" ht="12.75">
      <c r="A48" s="185" t="s">
        <v>90</v>
      </c>
      <c r="B48" s="156"/>
      <c r="C48" s="156"/>
      <c r="D48" s="157"/>
      <c r="E48" s="185" t="s">
        <v>91</v>
      </c>
      <c r="F48" s="156"/>
      <c r="G48" s="156"/>
      <c r="H48" s="188" t="s">
        <v>92</v>
      </c>
      <c r="I48" s="189"/>
      <c r="J48" s="10"/>
      <c r="K48" s="10"/>
      <c r="L48" s="10"/>
    </row>
    <row r="49" spans="1:12" ht="12.75">
      <c r="A49" s="135"/>
      <c r="B49" s="132"/>
      <c r="C49" s="132"/>
      <c r="D49" s="131"/>
      <c r="E49" s="131"/>
      <c r="F49" s="132"/>
      <c r="G49" s="131"/>
      <c r="H49" s="128"/>
      <c r="I49" s="136"/>
      <c r="J49" s="10"/>
      <c r="K49" s="10"/>
      <c r="L49" s="10"/>
    </row>
    <row r="50" spans="1:12" ht="12.75">
      <c r="A50" s="185" t="s">
        <v>93</v>
      </c>
      <c r="B50" s="156"/>
      <c r="C50" s="156"/>
      <c r="D50" s="157"/>
      <c r="E50" s="185" t="s">
        <v>94</v>
      </c>
      <c r="F50" s="156"/>
      <c r="G50" s="156"/>
      <c r="H50" s="188" t="s">
        <v>95</v>
      </c>
      <c r="I50" s="189"/>
      <c r="J50" s="10"/>
      <c r="K50" s="10"/>
      <c r="L50" s="10"/>
    </row>
    <row r="51" spans="1:12" ht="12.75">
      <c r="A51" s="135"/>
      <c r="B51" s="132"/>
      <c r="C51" s="132"/>
      <c r="D51" s="131"/>
      <c r="E51" s="131"/>
      <c r="F51" s="132"/>
      <c r="G51" s="131"/>
      <c r="H51" s="128"/>
      <c r="I51" s="136"/>
      <c r="J51" s="10"/>
      <c r="K51" s="10"/>
      <c r="L51" s="10"/>
    </row>
    <row r="52" spans="1:12" ht="12.75">
      <c r="A52" s="185" t="s">
        <v>96</v>
      </c>
      <c r="B52" s="156"/>
      <c r="C52" s="156"/>
      <c r="D52" s="157"/>
      <c r="E52" s="185" t="s">
        <v>97</v>
      </c>
      <c r="F52" s="156"/>
      <c r="G52" s="156"/>
      <c r="H52" s="188"/>
      <c r="I52" s="189"/>
      <c r="J52" s="10"/>
      <c r="K52" s="10"/>
      <c r="L52" s="10"/>
    </row>
    <row r="53" spans="1:12" ht="12.75">
      <c r="A53" s="137"/>
      <c r="B53" s="138"/>
      <c r="C53" s="138"/>
      <c r="D53" s="138"/>
      <c r="E53" s="139"/>
      <c r="F53" s="138"/>
      <c r="G53" s="138"/>
      <c r="H53" s="121"/>
      <c r="I53" s="122"/>
      <c r="J53" s="10"/>
      <c r="K53" s="10"/>
      <c r="L53" s="10"/>
    </row>
    <row r="54" spans="1:12" ht="12.75">
      <c r="A54" s="185" t="s">
        <v>98</v>
      </c>
      <c r="B54" s="156"/>
      <c r="C54" s="156"/>
      <c r="D54" s="157"/>
      <c r="E54" s="185" t="s">
        <v>99</v>
      </c>
      <c r="F54" s="156"/>
      <c r="G54" s="156"/>
      <c r="H54" s="188" t="s">
        <v>100</v>
      </c>
      <c r="I54" s="189"/>
      <c r="J54" s="10"/>
      <c r="K54" s="10"/>
      <c r="L54" s="10"/>
    </row>
    <row r="55" spans="1:12" ht="12.75">
      <c r="A55" s="135"/>
      <c r="B55" s="132"/>
      <c r="C55" s="132"/>
      <c r="D55" s="131"/>
      <c r="E55" s="131"/>
      <c r="F55" s="132"/>
      <c r="G55" s="131"/>
      <c r="H55" s="128"/>
      <c r="I55" s="136"/>
      <c r="J55" s="10"/>
      <c r="K55" s="10"/>
      <c r="L55" s="10"/>
    </row>
    <row r="56" spans="1:12" ht="12.75">
      <c r="A56" s="185" t="s">
        <v>101</v>
      </c>
      <c r="B56" s="156"/>
      <c r="C56" s="156"/>
      <c r="D56" s="157"/>
      <c r="E56" s="185" t="s">
        <v>102</v>
      </c>
      <c r="F56" s="156"/>
      <c r="G56" s="156"/>
      <c r="H56" s="188" t="s">
        <v>103</v>
      </c>
      <c r="I56" s="189"/>
      <c r="J56" s="10"/>
      <c r="K56" s="10"/>
      <c r="L56" s="10"/>
    </row>
    <row r="57" spans="1:12" ht="12.75">
      <c r="A57" s="135"/>
      <c r="B57" s="132"/>
      <c r="C57" s="132"/>
      <c r="D57" s="131"/>
      <c r="E57" s="131"/>
      <c r="F57" s="132"/>
      <c r="G57" s="131"/>
      <c r="H57" s="128"/>
      <c r="I57" s="136"/>
      <c r="J57" s="10"/>
      <c r="K57" s="10"/>
      <c r="L57" s="10"/>
    </row>
    <row r="58" spans="1:12" ht="12.75">
      <c r="A58" s="185" t="s">
        <v>104</v>
      </c>
      <c r="B58" s="156"/>
      <c r="C58" s="156"/>
      <c r="D58" s="157"/>
      <c r="E58" s="185" t="s">
        <v>105</v>
      </c>
      <c r="F58" s="156"/>
      <c r="G58" s="156"/>
      <c r="H58" s="188" t="s">
        <v>106</v>
      </c>
      <c r="I58" s="189"/>
      <c r="J58" s="10"/>
      <c r="K58" s="10"/>
      <c r="L58" s="10"/>
    </row>
    <row r="59" spans="1:12" ht="12.75">
      <c r="A59" s="137"/>
      <c r="B59" s="138"/>
      <c r="C59" s="138"/>
      <c r="D59" s="138"/>
      <c r="E59" s="139"/>
      <c r="F59" s="138"/>
      <c r="G59" s="138"/>
      <c r="H59" s="121"/>
      <c r="I59" s="122"/>
      <c r="J59" s="10"/>
      <c r="K59" s="10"/>
      <c r="L59" s="10"/>
    </row>
    <row r="60" spans="1:12" ht="12.75">
      <c r="A60" s="185" t="s">
        <v>107</v>
      </c>
      <c r="B60" s="156"/>
      <c r="C60" s="156"/>
      <c r="D60" s="157"/>
      <c r="E60" s="185" t="s">
        <v>108</v>
      </c>
      <c r="F60" s="156"/>
      <c r="G60" s="156"/>
      <c r="H60" s="188" t="s">
        <v>109</v>
      </c>
      <c r="I60" s="189"/>
      <c r="J60" s="10"/>
      <c r="K60" s="10"/>
      <c r="L60" s="10"/>
    </row>
    <row r="61" spans="1:12" ht="12.75">
      <c r="A61" s="135"/>
      <c r="B61" s="132"/>
      <c r="C61" s="132"/>
      <c r="D61" s="131"/>
      <c r="E61" s="131"/>
      <c r="F61" s="132"/>
      <c r="G61" s="131"/>
      <c r="H61" s="128"/>
      <c r="I61" s="136"/>
      <c r="J61" s="10"/>
      <c r="K61" s="10"/>
      <c r="L61" s="10"/>
    </row>
    <row r="62" spans="1:12" ht="12.75">
      <c r="A62" s="185" t="s">
        <v>110</v>
      </c>
      <c r="B62" s="156"/>
      <c r="C62" s="156"/>
      <c r="D62" s="157"/>
      <c r="E62" s="185" t="s">
        <v>111</v>
      </c>
      <c r="F62" s="156"/>
      <c r="G62" s="156"/>
      <c r="H62" s="188" t="s">
        <v>112</v>
      </c>
      <c r="I62" s="189"/>
      <c r="J62" s="10"/>
      <c r="K62" s="10"/>
      <c r="L62" s="10"/>
    </row>
    <row r="63" spans="1:12" ht="12.75">
      <c r="A63" s="135"/>
      <c r="B63" s="132"/>
      <c r="C63" s="132"/>
      <c r="D63" s="131"/>
      <c r="E63" s="131"/>
      <c r="F63" s="132"/>
      <c r="G63" s="131"/>
      <c r="H63" s="128"/>
      <c r="I63" s="136"/>
      <c r="J63" s="10"/>
      <c r="K63" s="10"/>
      <c r="L63" s="10"/>
    </row>
    <row r="64" spans="1:12" ht="12.75">
      <c r="A64" s="185" t="s">
        <v>113</v>
      </c>
      <c r="B64" s="156"/>
      <c r="C64" s="156"/>
      <c r="D64" s="157"/>
      <c r="E64" s="185" t="s">
        <v>114</v>
      </c>
      <c r="F64" s="156"/>
      <c r="G64" s="156"/>
      <c r="H64" s="188" t="s">
        <v>115</v>
      </c>
      <c r="I64" s="189"/>
      <c r="J64" s="10"/>
      <c r="K64" s="10"/>
      <c r="L64" s="10"/>
    </row>
    <row r="65" spans="1:12" ht="12.75">
      <c r="A65" s="137"/>
      <c r="B65" s="138"/>
      <c r="C65" s="138"/>
      <c r="D65" s="138"/>
      <c r="E65" s="139"/>
      <c r="F65" s="138"/>
      <c r="G65" s="138"/>
      <c r="H65" s="121"/>
      <c r="I65" s="122"/>
      <c r="J65" s="10"/>
      <c r="K65" s="10"/>
      <c r="L65" s="10"/>
    </row>
    <row r="66" spans="1:12" ht="12.75">
      <c r="A66" s="185" t="s">
        <v>116</v>
      </c>
      <c r="B66" s="156"/>
      <c r="C66" s="156"/>
      <c r="D66" s="157"/>
      <c r="E66" s="185" t="s">
        <v>74</v>
      </c>
      <c r="F66" s="156"/>
      <c r="G66" s="156"/>
      <c r="H66" s="188" t="s">
        <v>117</v>
      </c>
      <c r="I66" s="189"/>
      <c r="J66" s="10"/>
      <c r="K66" s="10"/>
      <c r="L66" s="10"/>
    </row>
    <row r="67" spans="1:12" ht="12.75">
      <c r="A67" s="201"/>
      <c r="B67" s="190"/>
      <c r="C67" s="190"/>
      <c r="D67" s="191"/>
      <c r="E67" s="201"/>
      <c r="F67" s="190"/>
      <c r="G67" s="190"/>
      <c r="H67" s="188"/>
      <c r="I67" s="189"/>
      <c r="J67" s="10"/>
      <c r="K67" s="10"/>
      <c r="L67" s="10"/>
    </row>
    <row r="68" spans="1:12" ht="12.75">
      <c r="A68" s="119"/>
      <c r="B68" s="120"/>
      <c r="C68" s="120"/>
      <c r="D68" s="120"/>
      <c r="E68" s="24"/>
      <c r="F68" s="120"/>
      <c r="G68" s="120"/>
      <c r="H68" s="121"/>
      <c r="I68" s="122"/>
      <c r="J68" s="10"/>
      <c r="K68" s="10"/>
      <c r="L68" s="10"/>
    </row>
    <row r="69" spans="1:12" ht="12.75">
      <c r="A69" s="100"/>
      <c r="B69" s="31"/>
      <c r="C69" s="31"/>
      <c r="D69" s="21"/>
      <c r="E69" s="21"/>
      <c r="F69" s="31"/>
      <c r="G69" s="21"/>
      <c r="H69" s="21"/>
      <c r="I69" s="101"/>
      <c r="J69" s="10"/>
      <c r="K69" s="10"/>
      <c r="L69" s="10"/>
    </row>
    <row r="70" spans="1:12" ht="12.75">
      <c r="A70" s="174" t="s">
        <v>141</v>
      </c>
      <c r="B70" s="175"/>
      <c r="C70" s="188"/>
      <c r="D70" s="189"/>
      <c r="E70" s="27"/>
      <c r="F70" s="185"/>
      <c r="G70" s="190"/>
      <c r="H70" s="190"/>
      <c r="I70" s="191"/>
      <c r="J70" s="10"/>
      <c r="K70" s="10"/>
      <c r="L70" s="10"/>
    </row>
    <row r="71" spans="1:12" ht="12.75">
      <c r="A71" s="99"/>
      <c r="B71" s="30"/>
      <c r="C71" s="192"/>
      <c r="D71" s="193"/>
      <c r="E71" s="16"/>
      <c r="F71" s="192"/>
      <c r="G71" s="194"/>
      <c r="H71" s="32"/>
      <c r="I71" s="102"/>
      <c r="J71" s="10"/>
      <c r="K71" s="10"/>
      <c r="L71" s="10"/>
    </row>
    <row r="72" spans="1:12" ht="12.75">
      <c r="A72" s="174" t="s">
        <v>142</v>
      </c>
      <c r="B72" s="175"/>
      <c r="C72" s="185" t="s">
        <v>118</v>
      </c>
      <c r="D72" s="186"/>
      <c r="E72" s="186"/>
      <c r="F72" s="186"/>
      <c r="G72" s="186"/>
      <c r="H72" s="186"/>
      <c r="I72" s="187"/>
      <c r="J72" s="10"/>
      <c r="K72" s="10"/>
      <c r="L72" s="10"/>
    </row>
    <row r="73" spans="1:12" ht="12.75">
      <c r="A73" s="90"/>
      <c r="B73" s="23"/>
      <c r="C73" s="22" t="s">
        <v>144</v>
      </c>
      <c r="D73" s="16"/>
      <c r="E73" s="16"/>
      <c r="F73" s="16"/>
      <c r="G73" s="16"/>
      <c r="H73" s="16"/>
      <c r="I73" s="91"/>
      <c r="J73" s="10"/>
      <c r="K73" s="10"/>
      <c r="L73" s="10"/>
    </row>
    <row r="74" spans="1:12" ht="12.75">
      <c r="A74" s="174" t="s">
        <v>143</v>
      </c>
      <c r="B74" s="175"/>
      <c r="C74" s="181" t="s">
        <v>119</v>
      </c>
      <c r="D74" s="177"/>
      <c r="E74" s="178"/>
      <c r="F74" s="16"/>
      <c r="G74" s="48" t="s">
        <v>371</v>
      </c>
      <c r="H74" s="181" t="s">
        <v>120</v>
      </c>
      <c r="I74" s="178"/>
      <c r="J74" s="10"/>
      <c r="K74" s="10"/>
      <c r="L74" s="10"/>
    </row>
    <row r="75" spans="1:12" ht="12.75">
      <c r="A75" s="90"/>
      <c r="B75" s="23"/>
      <c r="C75" s="22"/>
      <c r="D75" s="16"/>
      <c r="E75" s="16"/>
      <c r="F75" s="16"/>
      <c r="G75" s="16"/>
      <c r="H75" s="16"/>
      <c r="I75" s="91"/>
      <c r="J75" s="10"/>
      <c r="K75" s="10"/>
      <c r="L75" s="10"/>
    </row>
    <row r="76" spans="1:12" ht="12.75">
      <c r="A76" s="174" t="s">
        <v>131</v>
      </c>
      <c r="B76" s="175"/>
      <c r="C76" s="176" t="s">
        <v>63</v>
      </c>
      <c r="D76" s="177"/>
      <c r="E76" s="177"/>
      <c r="F76" s="177"/>
      <c r="G76" s="177"/>
      <c r="H76" s="177"/>
      <c r="I76" s="178"/>
      <c r="J76" s="10"/>
      <c r="K76" s="10"/>
      <c r="L76" s="10"/>
    </row>
    <row r="77" spans="1:12" ht="12.75">
      <c r="A77" s="90"/>
      <c r="B77" s="23"/>
      <c r="C77" s="16"/>
      <c r="D77" s="16"/>
      <c r="E77" s="16"/>
      <c r="F77" s="16"/>
      <c r="G77" s="16"/>
      <c r="H77" s="16"/>
      <c r="I77" s="91"/>
      <c r="J77" s="10"/>
      <c r="K77" s="10"/>
      <c r="L77" s="10"/>
    </row>
    <row r="78" spans="1:12" ht="12.75">
      <c r="A78" s="179" t="s">
        <v>145</v>
      </c>
      <c r="B78" s="180"/>
      <c r="C78" s="181" t="s">
        <v>121</v>
      </c>
      <c r="D78" s="177"/>
      <c r="E78" s="177"/>
      <c r="F78" s="177"/>
      <c r="G78" s="177"/>
      <c r="H78" s="177"/>
      <c r="I78" s="182"/>
      <c r="J78" s="10"/>
      <c r="K78" s="10"/>
      <c r="L78" s="10"/>
    </row>
    <row r="79" spans="1:12" ht="12.75">
      <c r="A79" s="103"/>
      <c r="B79" s="21"/>
      <c r="C79" s="168" t="s">
        <v>146</v>
      </c>
      <c r="D79" s="168"/>
      <c r="E79" s="168"/>
      <c r="F79" s="168"/>
      <c r="G79" s="168"/>
      <c r="H79" s="168"/>
      <c r="I79" s="104"/>
      <c r="J79" s="10"/>
      <c r="K79" s="10"/>
      <c r="L79" s="10"/>
    </row>
    <row r="80" spans="1:12" ht="12.75">
      <c r="A80" s="103"/>
      <c r="B80" s="21"/>
      <c r="C80" s="33"/>
      <c r="D80" s="33"/>
      <c r="E80" s="33"/>
      <c r="F80" s="33"/>
      <c r="G80" s="33"/>
      <c r="H80" s="33"/>
      <c r="I80" s="104"/>
      <c r="J80" s="10"/>
      <c r="K80" s="10"/>
      <c r="L80" s="10"/>
    </row>
    <row r="81" spans="1:12" ht="12.75">
      <c r="A81" s="103"/>
      <c r="B81" s="183" t="s">
        <v>147</v>
      </c>
      <c r="C81" s="184"/>
      <c r="D81" s="184"/>
      <c r="E81" s="184"/>
      <c r="F81" s="46"/>
      <c r="G81" s="46"/>
      <c r="H81" s="46"/>
      <c r="I81" s="105"/>
      <c r="J81" s="10"/>
      <c r="K81" s="10"/>
      <c r="L81" s="10"/>
    </row>
    <row r="82" spans="1:12" ht="12.75">
      <c r="A82" s="103"/>
      <c r="B82" s="163" t="s">
        <v>148</v>
      </c>
      <c r="C82" s="164"/>
      <c r="D82" s="164"/>
      <c r="E82" s="164"/>
      <c r="F82" s="164"/>
      <c r="G82" s="164"/>
      <c r="H82" s="164"/>
      <c r="I82" s="165"/>
      <c r="J82" s="10"/>
      <c r="K82" s="10"/>
      <c r="L82" s="10"/>
    </row>
    <row r="83" spans="1:12" ht="12.75">
      <c r="A83" s="103"/>
      <c r="B83" s="163" t="s">
        <v>149</v>
      </c>
      <c r="C83" s="164"/>
      <c r="D83" s="164"/>
      <c r="E83" s="164"/>
      <c r="F83" s="164"/>
      <c r="G83" s="164"/>
      <c r="H83" s="164"/>
      <c r="I83" s="105"/>
      <c r="J83" s="10"/>
      <c r="K83" s="10"/>
      <c r="L83" s="10"/>
    </row>
    <row r="84" spans="1:12" ht="12.75">
      <c r="A84" s="103"/>
      <c r="B84" s="163" t="s">
        <v>150</v>
      </c>
      <c r="C84" s="164"/>
      <c r="D84" s="164"/>
      <c r="E84" s="164"/>
      <c r="F84" s="164"/>
      <c r="G84" s="164"/>
      <c r="H84" s="164"/>
      <c r="I84" s="165"/>
      <c r="J84" s="10"/>
      <c r="K84" s="10"/>
      <c r="L84" s="10"/>
    </row>
    <row r="85" spans="1:12" ht="12.75">
      <c r="A85" s="103"/>
      <c r="B85" s="163" t="s">
        <v>151</v>
      </c>
      <c r="C85" s="164"/>
      <c r="D85" s="164"/>
      <c r="E85" s="164"/>
      <c r="F85" s="164"/>
      <c r="G85" s="164"/>
      <c r="H85" s="164"/>
      <c r="I85" s="165"/>
      <c r="J85" s="10"/>
      <c r="K85" s="10"/>
      <c r="L85" s="10"/>
    </row>
    <row r="86" spans="1:12" ht="12.75">
      <c r="A86" s="103"/>
      <c r="B86" s="106"/>
      <c r="C86" s="107"/>
      <c r="D86" s="107"/>
      <c r="E86" s="107"/>
      <c r="F86" s="107"/>
      <c r="G86" s="107"/>
      <c r="H86" s="107"/>
      <c r="I86" s="108"/>
      <c r="J86" s="10"/>
      <c r="K86" s="10"/>
      <c r="L86" s="10"/>
    </row>
    <row r="87" spans="1:12" ht="13.5" thickBot="1">
      <c r="A87" s="109" t="s">
        <v>52</v>
      </c>
      <c r="B87" s="16"/>
      <c r="C87" s="16"/>
      <c r="D87" s="16"/>
      <c r="E87" s="16"/>
      <c r="F87" s="16"/>
      <c r="G87" s="34"/>
      <c r="H87" s="35"/>
      <c r="I87" s="110"/>
      <c r="J87" s="10"/>
      <c r="K87" s="10"/>
      <c r="L87" s="10"/>
    </row>
    <row r="88" spans="1:12" ht="12.75">
      <c r="A88" s="86"/>
      <c r="B88" s="16"/>
      <c r="C88" s="16"/>
      <c r="D88" s="16"/>
      <c r="E88" s="21" t="s">
        <v>53</v>
      </c>
      <c r="F88" s="95"/>
      <c r="G88" s="169" t="s">
        <v>152</v>
      </c>
      <c r="H88" s="170"/>
      <c r="I88" s="171"/>
      <c r="J88" s="10"/>
      <c r="K88" s="10"/>
      <c r="L88" s="10"/>
    </row>
    <row r="89" spans="1:12" ht="12.75">
      <c r="A89" s="111"/>
      <c r="B89" s="112"/>
      <c r="C89" s="113"/>
      <c r="D89" s="113"/>
      <c r="E89" s="113"/>
      <c r="F89" s="113"/>
      <c r="G89" s="172"/>
      <c r="H89" s="173"/>
      <c r="I89" s="114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4">
    <mergeCell ref="A67:D67"/>
    <mergeCell ref="E67:G67"/>
    <mergeCell ref="H67:I67"/>
    <mergeCell ref="C35:D35"/>
    <mergeCell ref="F35:G35"/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0:D40"/>
    <mergeCell ref="E40:G40"/>
    <mergeCell ref="H40:I40"/>
    <mergeCell ref="A70:B70"/>
    <mergeCell ref="C70:D70"/>
    <mergeCell ref="F70:I70"/>
    <mergeCell ref="C71:D71"/>
    <mergeCell ref="F71:G71"/>
    <mergeCell ref="C72:I72"/>
    <mergeCell ref="A74:B74"/>
    <mergeCell ref="C74:E74"/>
    <mergeCell ref="H74:I74"/>
    <mergeCell ref="A1:C1"/>
    <mergeCell ref="C79:H79"/>
    <mergeCell ref="G88:I88"/>
    <mergeCell ref="G89:H89"/>
    <mergeCell ref="A76:B76"/>
    <mergeCell ref="C76:I76"/>
    <mergeCell ref="A78:B78"/>
    <mergeCell ref="C78:I78"/>
    <mergeCell ref="B81:E81"/>
    <mergeCell ref="A72:B72"/>
    <mergeCell ref="B82:I82"/>
    <mergeCell ref="B83:H83"/>
    <mergeCell ref="B84:I84"/>
    <mergeCell ref="B85:I8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377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356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4">
      <c r="A4" s="209" t="s">
        <v>155</v>
      </c>
      <c r="B4" s="210"/>
      <c r="C4" s="210"/>
      <c r="D4" s="210"/>
      <c r="E4" s="210"/>
      <c r="F4" s="210"/>
      <c r="G4" s="210"/>
      <c r="H4" s="211"/>
      <c r="I4" s="55" t="s">
        <v>157</v>
      </c>
      <c r="J4" s="56" t="s">
        <v>156</v>
      </c>
      <c r="K4" s="57" t="s">
        <v>158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4">
        <v>2</v>
      </c>
      <c r="J5" s="53">
        <v>3</v>
      </c>
      <c r="K5" s="53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159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ht="12.75">
      <c r="A8" s="219" t="s">
        <v>160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754059438</v>
      </c>
      <c r="K8" s="50">
        <f>K9+K16+K26+K35+K39</f>
        <v>760748693</v>
      </c>
    </row>
    <row r="9" spans="1:11" ht="12.75">
      <c r="A9" s="222" t="s">
        <v>245</v>
      </c>
      <c r="B9" s="223"/>
      <c r="C9" s="223"/>
      <c r="D9" s="223"/>
      <c r="E9" s="223"/>
      <c r="F9" s="223"/>
      <c r="G9" s="223"/>
      <c r="H9" s="224"/>
      <c r="I9" s="1">
        <v>3</v>
      </c>
      <c r="J9" s="50">
        <f>SUM(J10:J15)</f>
        <v>35695420</v>
      </c>
      <c r="K9" s="50">
        <f>SUM(K10:K15)</f>
        <v>36678259</v>
      </c>
    </row>
    <row r="10" spans="1:11" ht="12.75">
      <c r="A10" s="222" t="s">
        <v>161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>
        <v>0</v>
      </c>
    </row>
    <row r="11" spans="1:11" ht="12.75">
      <c r="A11" s="222" t="s">
        <v>162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4381304</v>
      </c>
      <c r="K11" s="7">
        <v>3697123</v>
      </c>
    </row>
    <row r="12" spans="1:11" ht="12.75">
      <c r="A12" s="222" t="s">
        <v>49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28720689</v>
      </c>
      <c r="K12" s="7">
        <v>28720689</v>
      </c>
    </row>
    <row r="13" spans="1:11" ht="12.75">
      <c r="A13" s="222" t="s">
        <v>163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>
        <v>0</v>
      </c>
    </row>
    <row r="14" spans="1:11" ht="12.75">
      <c r="A14" s="222" t="s">
        <v>164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2593427</v>
      </c>
      <c r="K14" s="7">
        <v>4260447</v>
      </c>
    </row>
    <row r="15" spans="1:11" ht="12.75">
      <c r="A15" s="222" t="s">
        <v>165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>
        <v>0</v>
      </c>
    </row>
    <row r="16" spans="1:11" ht="12.75">
      <c r="A16" s="222" t="s">
        <v>246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0">
        <f>SUM(J17:J25)</f>
        <v>518409354</v>
      </c>
      <c r="K16" s="50">
        <f>SUM(K17:K25)</f>
        <v>524490290</v>
      </c>
    </row>
    <row r="17" spans="1:11" ht="12.75">
      <c r="A17" s="222" t="s">
        <v>166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91866993</v>
      </c>
      <c r="K17" s="7">
        <v>91866993</v>
      </c>
    </row>
    <row r="18" spans="1:11" ht="12.75">
      <c r="A18" s="222" t="s">
        <v>167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265069800</v>
      </c>
      <c r="K18" s="7">
        <v>261748784</v>
      </c>
    </row>
    <row r="19" spans="1:11" ht="12.75">
      <c r="A19" s="222" t="s">
        <v>168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23971526</v>
      </c>
      <c r="K19" s="7">
        <v>22869260</v>
      </c>
    </row>
    <row r="20" spans="1:11" ht="12.75">
      <c r="A20" s="222" t="s">
        <v>169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6412924</v>
      </c>
      <c r="K20" s="7">
        <v>6137442</v>
      </c>
    </row>
    <row r="21" spans="1:11" ht="12.75">
      <c r="A21" s="222" t="s">
        <v>170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>
        <v>0</v>
      </c>
    </row>
    <row r="22" spans="1:11" ht="12.75">
      <c r="A22" s="222" t="s">
        <v>171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171958</v>
      </c>
      <c r="K22" s="7">
        <v>172341</v>
      </c>
    </row>
    <row r="23" spans="1:11" ht="12.75">
      <c r="A23" s="222" t="s">
        <v>172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28929001</v>
      </c>
      <c r="K23" s="7">
        <v>29391084</v>
      </c>
    </row>
    <row r="24" spans="1:11" ht="12.75">
      <c r="A24" s="222" t="s">
        <v>173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1159191</v>
      </c>
      <c r="K24" s="7">
        <v>1146211</v>
      </c>
    </row>
    <row r="25" spans="1:11" ht="12.75">
      <c r="A25" s="222" t="s">
        <v>174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100827961</v>
      </c>
      <c r="K25" s="7">
        <v>111158175</v>
      </c>
    </row>
    <row r="26" spans="1:11" ht="12.75">
      <c r="A26" s="222" t="s">
        <v>247</v>
      </c>
      <c r="B26" s="223"/>
      <c r="C26" s="223"/>
      <c r="D26" s="223"/>
      <c r="E26" s="223"/>
      <c r="F26" s="223"/>
      <c r="G26" s="223"/>
      <c r="H26" s="224"/>
      <c r="I26" s="1">
        <v>20</v>
      </c>
      <c r="J26" s="50">
        <f>SUM(J27:J34)</f>
        <v>193958644</v>
      </c>
      <c r="K26" s="50">
        <f>SUM(K27:K34)</f>
        <v>193634953</v>
      </c>
    </row>
    <row r="27" spans="1:11" ht="12.75">
      <c r="A27" s="222" t="s">
        <v>175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/>
      <c r="K27" s="7">
        <v>0</v>
      </c>
    </row>
    <row r="28" spans="1:11" ht="12.75">
      <c r="A28" s="222" t="s">
        <v>176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28120000</v>
      </c>
      <c r="K28" s="7">
        <v>28120000</v>
      </c>
    </row>
    <row r="29" spans="1:11" ht="12.75">
      <c r="A29" s="222" t="s">
        <v>177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45648831</v>
      </c>
      <c r="K29" s="7">
        <v>45648831</v>
      </c>
    </row>
    <row r="30" spans="1:11" ht="12.75">
      <c r="A30" s="222" t="s">
        <v>357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>
        <v>0</v>
      </c>
    </row>
    <row r="31" spans="1:11" ht="12.75">
      <c r="A31" s="222" t="s">
        <v>178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>
        <v>0</v>
      </c>
    </row>
    <row r="32" spans="1:11" ht="12.75">
      <c r="A32" s="222" t="s">
        <v>179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5424438</v>
      </c>
      <c r="K32" s="7">
        <v>5381475</v>
      </c>
    </row>
    <row r="33" spans="1:11" ht="12.75">
      <c r="A33" s="222" t="s">
        <v>180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21181604</v>
      </c>
      <c r="K33" s="7">
        <v>21173191</v>
      </c>
    </row>
    <row r="34" spans="1:11" ht="12.75">
      <c r="A34" s="222" t="s">
        <v>181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93583771</v>
      </c>
      <c r="K34" s="7">
        <v>93311456</v>
      </c>
    </row>
    <row r="35" spans="1:11" ht="12.75">
      <c r="A35" s="222" t="s">
        <v>248</v>
      </c>
      <c r="B35" s="223"/>
      <c r="C35" s="223"/>
      <c r="D35" s="223"/>
      <c r="E35" s="223"/>
      <c r="F35" s="223"/>
      <c r="G35" s="223"/>
      <c r="H35" s="224"/>
      <c r="I35" s="1">
        <v>29</v>
      </c>
      <c r="J35" s="50">
        <f>SUM(J36:J38)</f>
        <v>3849560</v>
      </c>
      <c r="K35" s="50">
        <f>SUM(K36:K38)</f>
        <v>3798731</v>
      </c>
    </row>
    <row r="36" spans="1:11" ht="12.75">
      <c r="A36" s="222" t="s">
        <v>182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>
        <v>0</v>
      </c>
    </row>
    <row r="37" spans="1:11" ht="12.75">
      <c r="A37" s="222" t="s">
        <v>183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3849560</v>
      </c>
      <c r="K37" s="7">
        <v>3798731</v>
      </c>
    </row>
    <row r="38" spans="1:11" ht="12.75">
      <c r="A38" s="222" t="s">
        <v>184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>
        <v>0</v>
      </c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2146460</v>
      </c>
      <c r="K39" s="7">
        <v>2146460</v>
      </c>
    </row>
    <row r="40" spans="1:11" ht="12.75">
      <c r="A40" s="219" t="s">
        <v>186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499555281</v>
      </c>
      <c r="K40" s="50">
        <f>K41+K49+K56+K64</f>
        <v>495994195</v>
      </c>
    </row>
    <row r="41" spans="1:11" ht="12.75">
      <c r="A41" s="222" t="s">
        <v>249</v>
      </c>
      <c r="B41" s="223"/>
      <c r="C41" s="223"/>
      <c r="D41" s="223"/>
      <c r="E41" s="223"/>
      <c r="F41" s="223"/>
      <c r="G41" s="223"/>
      <c r="H41" s="224"/>
      <c r="I41" s="1">
        <v>35</v>
      </c>
      <c r="J41" s="50">
        <f>SUM(J42:J48)</f>
        <v>127031097</v>
      </c>
      <c r="K41" s="50">
        <f>SUM(K42:K48)</f>
        <v>127066253</v>
      </c>
    </row>
    <row r="42" spans="1:11" ht="12.75">
      <c r="A42" s="222" t="s">
        <v>187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900186</v>
      </c>
      <c r="K42" s="7">
        <v>98638</v>
      </c>
    </row>
    <row r="43" spans="1:11" ht="12.75">
      <c r="A43" s="222" t="s">
        <v>188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120335411</v>
      </c>
      <c r="K43" s="7">
        <v>120441224</v>
      </c>
    </row>
    <row r="44" spans="1:11" ht="12.75">
      <c r="A44" s="222" t="s">
        <v>189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2646935</v>
      </c>
      <c r="K44" s="7">
        <v>2646935</v>
      </c>
    </row>
    <row r="45" spans="1:11" ht="12.75">
      <c r="A45" s="222" t="s">
        <v>190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2148565</v>
      </c>
      <c r="K45" s="7">
        <v>2871832</v>
      </c>
    </row>
    <row r="46" spans="1:11" ht="12.75">
      <c r="A46" s="222" t="s">
        <v>191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1000000</v>
      </c>
      <c r="K46" s="7">
        <v>1007624</v>
      </c>
    </row>
    <row r="47" spans="1:11" ht="12.75">
      <c r="A47" s="222" t="s">
        <v>192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>
        <v>0</v>
      </c>
    </row>
    <row r="48" spans="1:11" ht="12.75">
      <c r="A48" s="222" t="s">
        <v>193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>
        <v>0</v>
      </c>
    </row>
    <row r="49" spans="1:11" ht="12.75">
      <c r="A49" s="222" t="s">
        <v>250</v>
      </c>
      <c r="B49" s="223"/>
      <c r="C49" s="223"/>
      <c r="D49" s="223"/>
      <c r="E49" s="223"/>
      <c r="F49" s="223"/>
      <c r="G49" s="223"/>
      <c r="H49" s="224"/>
      <c r="I49" s="1">
        <v>43</v>
      </c>
      <c r="J49" s="50">
        <f>SUM(J50:J55)</f>
        <v>323767684</v>
      </c>
      <c r="K49" s="50">
        <f>SUM(K50:K55)</f>
        <v>327512625</v>
      </c>
    </row>
    <row r="50" spans="1:11" ht="12.75">
      <c r="A50" s="222" t="s">
        <v>194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1542048</v>
      </c>
      <c r="K50" s="7">
        <v>1081533</v>
      </c>
    </row>
    <row r="51" spans="1:11" ht="12.75">
      <c r="A51" s="222" t="s">
        <v>195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143894900</v>
      </c>
      <c r="K51" s="7">
        <v>144847044</v>
      </c>
    </row>
    <row r="52" spans="1:11" ht="12.75">
      <c r="A52" s="222" t="s">
        <v>196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146963</v>
      </c>
      <c r="K52" s="7">
        <v>146963</v>
      </c>
    </row>
    <row r="53" spans="1:11" ht="12.75">
      <c r="A53" s="222" t="s">
        <v>197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687947</v>
      </c>
      <c r="K53" s="7">
        <v>802718</v>
      </c>
    </row>
    <row r="54" spans="1:11" ht="12.75">
      <c r="A54" s="222" t="s">
        <v>198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2377292</v>
      </c>
      <c r="K54" s="7">
        <v>2641472</v>
      </c>
    </row>
    <row r="55" spans="1:11" ht="12.75">
      <c r="A55" s="222" t="s">
        <v>199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175118534</v>
      </c>
      <c r="K55" s="7">
        <v>177992895</v>
      </c>
    </row>
    <row r="56" spans="1:11" ht="12.75">
      <c r="A56" s="222" t="s">
        <v>251</v>
      </c>
      <c r="B56" s="223"/>
      <c r="C56" s="223"/>
      <c r="D56" s="223"/>
      <c r="E56" s="223"/>
      <c r="F56" s="223"/>
      <c r="G56" s="223"/>
      <c r="H56" s="224"/>
      <c r="I56" s="1">
        <v>50</v>
      </c>
      <c r="J56" s="50">
        <f>SUM(J57:J63)</f>
        <v>43726570</v>
      </c>
      <c r="K56" s="50">
        <f>SUM(K57:K63)</f>
        <v>30876067</v>
      </c>
    </row>
    <row r="57" spans="1:11" ht="12.75">
      <c r="A57" s="222" t="s">
        <v>175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>
        <v>0</v>
      </c>
    </row>
    <row r="58" spans="1:11" ht="12.75">
      <c r="A58" s="222" t="s">
        <v>176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11330142</v>
      </c>
      <c r="K58" s="7">
        <v>11369824</v>
      </c>
    </row>
    <row r="59" spans="1:11" ht="12.75">
      <c r="A59" s="222" t="s">
        <v>177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>
        <v>0</v>
      </c>
    </row>
    <row r="60" spans="1:11" ht="12.75">
      <c r="A60" s="222" t="s">
        <v>357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7371332</v>
      </c>
      <c r="K60" s="7">
        <v>7467577</v>
      </c>
    </row>
    <row r="61" spans="1:11" ht="12.75">
      <c r="A61" s="222" t="s">
        <v>178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10823215</v>
      </c>
      <c r="K61" s="7">
        <v>1534076</v>
      </c>
    </row>
    <row r="62" spans="1:11" ht="12.75">
      <c r="A62" s="222" t="s">
        <v>179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14201881</v>
      </c>
      <c r="K62" s="7">
        <v>10504590</v>
      </c>
    </row>
    <row r="63" spans="1:11" ht="12.75">
      <c r="A63" s="222" t="s">
        <v>200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>
        <v>0</v>
      </c>
    </row>
    <row r="64" spans="1:11" ht="12.75">
      <c r="A64" s="222" t="s">
        <v>201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5029930</v>
      </c>
      <c r="K64" s="7">
        <v>10539250</v>
      </c>
    </row>
    <row r="65" spans="1:11" ht="12.75">
      <c r="A65" s="219" t="s">
        <v>358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90265492</v>
      </c>
      <c r="K65" s="7">
        <v>90200016</v>
      </c>
    </row>
    <row r="66" spans="1:11" ht="12.75">
      <c r="A66" s="219" t="s">
        <v>202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1343880211</v>
      </c>
      <c r="K66" s="50">
        <f>K7+K8+K40+K65</f>
        <v>1346942904</v>
      </c>
    </row>
    <row r="67" spans="1:11" ht="12.75">
      <c r="A67" s="225" t="s">
        <v>203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91616308</v>
      </c>
      <c r="K67" s="8">
        <v>90533614</v>
      </c>
    </row>
    <row r="68" spans="1:11" ht="12.75">
      <c r="A68" s="228" t="s">
        <v>204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205</v>
      </c>
      <c r="B69" s="217"/>
      <c r="C69" s="217"/>
      <c r="D69" s="217"/>
      <c r="E69" s="217"/>
      <c r="F69" s="217"/>
      <c r="G69" s="217"/>
      <c r="H69" s="218"/>
      <c r="I69" s="3">
        <v>62</v>
      </c>
      <c r="J69" s="51">
        <f>J70+J71+J72+J78+J79+J82+J85</f>
        <v>463555790</v>
      </c>
      <c r="K69" s="51">
        <f>K70+K71+K72+K78+K79+K82+K85</f>
        <v>459589363</v>
      </c>
    </row>
    <row r="70" spans="1:11" ht="12.75">
      <c r="A70" s="222" t="s">
        <v>206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63432000</v>
      </c>
      <c r="K70" s="7">
        <v>63432000</v>
      </c>
    </row>
    <row r="71" spans="1:11" ht="12.75">
      <c r="A71" s="222" t="s">
        <v>207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13998640</v>
      </c>
      <c r="K71" s="7">
        <v>13998640</v>
      </c>
    </row>
    <row r="72" spans="1:11" ht="12.75">
      <c r="A72" s="222" t="s">
        <v>208</v>
      </c>
      <c r="B72" s="223"/>
      <c r="C72" s="223"/>
      <c r="D72" s="223"/>
      <c r="E72" s="223"/>
      <c r="F72" s="223"/>
      <c r="G72" s="223"/>
      <c r="H72" s="224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2" t="s">
        <v>209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3171600</v>
      </c>
      <c r="K73" s="7">
        <v>3171600</v>
      </c>
    </row>
    <row r="74" spans="1:11" ht="12.75">
      <c r="A74" s="222" t="s">
        <v>210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6343200</v>
      </c>
      <c r="K74" s="7">
        <v>6343200</v>
      </c>
    </row>
    <row r="75" spans="1:11" ht="12.75">
      <c r="A75" s="222" t="s">
        <v>211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1446309</v>
      </c>
      <c r="K75" s="7">
        <v>1446309</v>
      </c>
    </row>
    <row r="76" spans="1:11" ht="12.75">
      <c r="A76" s="222" t="s">
        <v>212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>
        <v>0</v>
      </c>
    </row>
    <row r="77" spans="1:11" ht="12.75">
      <c r="A77" s="222" t="s">
        <v>213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>
        <v>0</v>
      </c>
    </row>
    <row r="78" spans="1:11" ht="12.75">
      <c r="A78" s="222" t="s">
        <v>214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f>58852195+21408</f>
        <v>58873603</v>
      </c>
      <c r="K78" s="7">
        <v>58805792</v>
      </c>
    </row>
    <row r="79" spans="1:11" ht="12.75">
      <c r="A79" s="222" t="s">
        <v>215</v>
      </c>
      <c r="B79" s="223"/>
      <c r="C79" s="223"/>
      <c r="D79" s="223"/>
      <c r="E79" s="223"/>
      <c r="F79" s="223"/>
      <c r="G79" s="223"/>
      <c r="H79" s="224"/>
      <c r="I79" s="1">
        <v>72</v>
      </c>
      <c r="J79" s="50">
        <f>J80-J81</f>
        <v>251421550</v>
      </c>
      <c r="K79" s="50">
        <f>K80-K81</f>
        <v>252537818</v>
      </c>
    </row>
    <row r="80" spans="1:11" ht="12.75">
      <c r="A80" s="231" t="s">
        <v>216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251421550</v>
      </c>
      <c r="K80" s="7">
        <v>252537818</v>
      </c>
    </row>
    <row r="81" spans="1:11" ht="12.75">
      <c r="A81" s="231" t="s">
        <v>217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/>
      <c r="K81" s="7"/>
    </row>
    <row r="82" spans="1:11" ht="12.75">
      <c r="A82" s="222" t="s">
        <v>218</v>
      </c>
      <c r="B82" s="223"/>
      <c r="C82" s="223"/>
      <c r="D82" s="223"/>
      <c r="E82" s="223"/>
      <c r="F82" s="223"/>
      <c r="G82" s="223"/>
      <c r="H82" s="224"/>
      <c r="I82" s="1">
        <v>75</v>
      </c>
      <c r="J82" s="50">
        <f>J83-J84</f>
        <v>1673409</v>
      </c>
      <c r="K82" s="50">
        <f>K83-K84</f>
        <v>-3220304</v>
      </c>
    </row>
    <row r="83" spans="1:11" ht="12.75">
      <c r="A83" s="231" t="s">
        <v>219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1673409</v>
      </c>
      <c r="K83" s="7">
        <v>0</v>
      </c>
    </row>
    <row r="84" spans="1:11" ht="12.75">
      <c r="A84" s="231" t="s">
        <v>220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>
        <v>3220304</v>
      </c>
    </row>
    <row r="85" spans="1:11" ht="12.75">
      <c r="A85" s="222" t="s">
        <v>221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66088097</v>
      </c>
      <c r="K85" s="7">
        <v>65966926</v>
      </c>
    </row>
    <row r="86" spans="1:11" ht="12.75">
      <c r="A86" s="219" t="s">
        <v>252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5949307</v>
      </c>
      <c r="K86" s="50">
        <f>SUM(K87:K89)</f>
        <v>5749307</v>
      </c>
    </row>
    <row r="87" spans="1:11" ht="12.75">
      <c r="A87" s="222" t="s">
        <v>222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2360607</v>
      </c>
      <c r="K87" s="7">
        <v>2360607</v>
      </c>
    </row>
    <row r="88" spans="1:11" ht="12.75">
      <c r="A88" s="222" t="s">
        <v>223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224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3588700</v>
      </c>
      <c r="K89" s="7">
        <v>3388700</v>
      </c>
    </row>
    <row r="90" spans="1:11" ht="12.75">
      <c r="A90" s="219" t="s">
        <v>253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329343101</v>
      </c>
      <c r="K90" s="50">
        <f>SUM(K91:K99)</f>
        <v>334080673</v>
      </c>
    </row>
    <row r="91" spans="1:11" ht="12.75">
      <c r="A91" s="222" t="s">
        <v>225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>
        <v>0</v>
      </c>
    </row>
    <row r="92" spans="1:11" ht="12.75">
      <c r="A92" s="222" t="s">
        <v>226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>
        <v>0</v>
      </c>
    </row>
    <row r="93" spans="1:11" ht="12.75">
      <c r="A93" s="222" t="s">
        <v>227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319563481</v>
      </c>
      <c r="K93" s="7">
        <v>324986155</v>
      </c>
    </row>
    <row r="94" spans="1:11" ht="12.75">
      <c r="A94" s="222" t="s">
        <v>228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>
        <v>0</v>
      </c>
    </row>
    <row r="95" spans="1:11" ht="12.75">
      <c r="A95" s="222" t="s">
        <v>229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4061301</v>
      </c>
      <c r="K95" s="7">
        <v>3380657</v>
      </c>
    </row>
    <row r="96" spans="1:11" ht="12.75">
      <c r="A96" s="222" t="s">
        <v>230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1428572</v>
      </c>
      <c r="K96" s="7">
        <v>1424114</v>
      </c>
    </row>
    <row r="97" spans="1:11" ht="12.75">
      <c r="A97" s="222" t="s">
        <v>359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>
        <v>0</v>
      </c>
    </row>
    <row r="98" spans="1:11" ht="12.75">
      <c r="A98" s="222" t="s">
        <v>232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80788</v>
      </c>
      <c r="K98" s="7">
        <v>80788</v>
      </c>
    </row>
    <row r="99" spans="1:11" ht="12.75">
      <c r="A99" s="222" t="s">
        <v>233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4208959</v>
      </c>
      <c r="K99" s="7">
        <v>4208959</v>
      </c>
    </row>
    <row r="100" spans="1:11" ht="12.75">
      <c r="A100" s="219" t="s">
        <v>254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542130443</v>
      </c>
      <c r="K100" s="50">
        <f>SUM(K101:K112)</f>
        <v>545012287</v>
      </c>
    </row>
    <row r="101" spans="1:11" ht="12.75" customHeight="1">
      <c r="A101" s="222" t="s">
        <v>225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1305</v>
      </c>
      <c r="K101" s="7">
        <v>1305</v>
      </c>
    </row>
    <row r="102" spans="1:11" ht="12.75" customHeight="1">
      <c r="A102" s="222" t="s">
        <v>226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55408315</v>
      </c>
      <c r="K102" s="7">
        <v>55523593</v>
      </c>
    </row>
    <row r="103" spans="1:11" ht="12.75" customHeight="1">
      <c r="A103" s="222" t="s">
        <v>227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162029926</v>
      </c>
      <c r="K103" s="7">
        <v>166767165</v>
      </c>
    </row>
    <row r="104" spans="1:11" ht="12.75" customHeight="1">
      <c r="A104" s="222" t="s">
        <v>228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5194320</v>
      </c>
      <c r="K104" s="7">
        <v>9632702</v>
      </c>
    </row>
    <row r="105" spans="1:11" ht="12.75" customHeight="1">
      <c r="A105" s="222" t="s">
        <v>229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132343244</v>
      </c>
      <c r="K105" s="7">
        <v>129119976</v>
      </c>
    </row>
    <row r="106" spans="1:11" ht="12.75" customHeight="1">
      <c r="A106" s="222" t="s">
        <v>230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98432756</v>
      </c>
      <c r="K106" s="7">
        <v>92393773</v>
      </c>
    </row>
    <row r="107" spans="1:11" ht="12.75" customHeight="1">
      <c r="A107" s="222" t="s">
        <v>231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>
        <v>0</v>
      </c>
    </row>
    <row r="108" spans="1:11" ht="12.75">
      <c r="A108" s="222" t="s">
        <v>234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14289387</v>
      </c>
      <c r="K108" s="7">
        <v>12918802</v>
      </c>
    </row>
    <row r="109" spans="1:11" ht="12.75">
      <c r="A109" s="222" t="s">
        <v>360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34053799</v>
      </c>
      <c r="K109" s="7">
        <v>43460709</v>
      </c>
    </row>
    <row r="110" spans="1:11" ht="12.75">
      <c r="A110" s="222" t="s">
        <v>235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418052</v>
      </c>
      <c r="K110" s="7">
        <v>418052</v>
      </c>
    </row>
    <row r="111" spans="1:11" ht="12.75">
      <c r="A111" s="222" t="s">
        <v>236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>
        <v>0</v>
      </c>
    </row>
    <row r="112" spans="1:11" ht="12.75">
      <c r="A112" s="222" t="s">
        <v>237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39959339</v>
      </c>
      <c r="K112" s="7">
        <v>34776210</v>
      </c>
    </row>
    <row r="113" spans="1:11" ht="12.75">
      <c r="A113" s="219" t="s">
        <v>238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2901570</v>
      </c>
      <c r="K113" s="7">
        <v>2511274</v>
      </c>
    </row>
    <row r="114" spans="1:11" ht="12.75">
      <c r="A114" s="219" t="s">
        <v>361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1343880211</v>
      </c>
      <c r="K114" s="50">
        <f>K69+K86+K90+K100+K113</f>
        <v>1346942904</v>
      </c>
    </row>
    <row r="115" spans="1:11" ht="12.75">
      <c r="A115" s="237" t="s">
        <v>239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v>91616308</v>
      </c>
      <c r="K115" s="8">
        <v>90533614</v>
      </c>
    </row>
    <row r="116" spans="1:11" ht="12.75">
      <c r="A116" s="228" t="s">
        <v>240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6" t="s">
        <v>241</v>
      </c>
      <c r="B117" s="217"/>
      <c r="C117" s="217"/>
      <c r="D117" s="217"/>
      <c r="E117" s="217"/>
      <c r="F117" s="217"/>
      <c r="G117" s="217"/>
      <c r="H117" s="217"/>
      <c r="I117" s="243"/>
      <c r="J117" s="243"/>
      <c r="K117" s="244"/>
    </row>
    <row r="118" spans="1:11" ht="12.75">
      <c r="A118" s="222" t="s">
        <v>242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397467693</v>
      </c>
      <c r="K118" s="7">
        <v>393622437</v>
      </c>
    </row>
    <row r="119" spans="1:11" ht="12.75">
      <c r="A119" s="234" t="s">
        <v>243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66088097</v>
      </c>
      <c r="K119" s="8">
        <v>65966926</v>
      </c>
    </row>
  </sheetData>
  <mergeCells count="119">
    <mergeCell ref="A113:H113"/>
    <mergeCell ref="A114:H114"/>
    <mergeCell ref="A119:H119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3" sqref="A3:M3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00390625" style="49" customWidth="1"/>
    <col min="12" max="12" width="10.71093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4" t="s">
        <v>244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1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140" customFormat="1" ht="12.75" customHeight="1">
      <c r="A3" s="247" t="s">
        <v>362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4">
      <c r="A4" s="246" t="s">
        <v>155</v>
      </c>
      <c r="B4" s="246"/>
      <c r="C4" s="246"/>
      <c r="D4" s="246"/>
      <c r="E4" s="246"/>
      <c r="F4" s="246"/>
      <c r="G4" s="246"/>
      <c r="H4" s="246"/>
      <c r="I4" s="55" t="s">
        <v>157</v>
      </c>
      <c r="J4" s="245" t="s">
        <v>156</v>
      </c>
      <c r="K4" s="245"/>
      <c r="L4" s="245" t="s">
        <v>158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5"/>
      <c r="J5" s="57" t="s">
        <v>47</v>
      </c>
      <c r="K5" s="57" t="s">
        <v>48</v>
      </c>
      <c r="L5" s="57" t="s">
        <v>47</v>
      </c>
      <c r="M5" s="57" t="s">
        <v>48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6" t="s">
        <v>255</v>
      </c>
      <c r="B7" s="217"/>
      <c r="C7" s="217"/>
      <c r="D7" s="217"/>
      <c r="E7" s="217"/>
      <c r="F7" s="217"/>
      <c r="G7" s="217"/>
      <c r="H7" s="218"/>
      <c r="I7" s="3">
        <v>111</v>
      </c>
      <c r="J7" s="51">
        <f>SUM(J8:J9)</f>
        <v>98977899</v>
      </c>
      <c r="K7" s="51">
        <f>SUM(K8:K9)</f>
        <v>98977899</v>
      </c>
      <c r="L7" s="51">
        <f>SUM(L8:L9)</f>
        <v>85299826</v>
      </c>
      <c r="M7" s="51">
        <f>SUM(M8:M9)</f>
        <v>85299826</v>
      </c>
    </row>
    <row r="8" spans="1:13" ht="12.75">
      <c r="A8" s="219" t="s">
        <v>256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95787037</v>
      </c>
      <c r="K8" s="7">
        <f>95776861+10176</f>
        <v>95787037</v>
      </c>
      <c r="L8" s="7">
        <v>81291298</v>
      </c>
      <c r="M8" s="7">
        <v>81291298</v>
      </c>
    </row>
    <row r="9" spans="1:13" ht="12.75">
      <c r="A9" s="219" t="s">
        <v>257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f>3190862</f>
        <v>3190862</v>
      </c>
      <c r="K9" s="7">
        <f>3190862</f>
        <v>3190862</v>
      </c>
      <c r="L9" s="7">
        <v>4008528</v>
      </c>
      <c r="M9" s="7">
        <v>4008528</v>
      </c>
    </row>
    <row r="10" spans="1:13" ht="12.75">
      <c r="A10" s="219" t="s">
        <v>258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101720245</v>
      </c>
      <c r="K10" s="50">
        <f>K11+K12+K16+K20+K21+K22+K25+K26</f>
        <v>101720245</v>
      </c>
      <c r="L10" s="50">
        <f>L11+L12+L16+L20+L21+L22+L25+L26</f>
        <v>78687894</v>
      </c>
      <c r="M10" s="50">
        <f>M11+M12+M16+M20+M21+M22+M25+M26</f>
        <v>78687894</v>
      </c>
    </row>
    <row r="11" spans="1:13" ht="12.75">
      <c r="A11" s="219" t="s">
        <v>259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5917477</v>
      </c>
      <c r="K11" s="7">
        <v>5917477</v>
      </c>
      <c r="L11" s="7">
        <v>-136000</v>
      </c>
      <c r="M11" s="7">
        <v>-136000</v>
      </c>
    </row>
    <row r="12" spans="1:13" ht="12.75">
      <c r="A12" s="219" t="s">
        <v>260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28950926</v>
      </c>
      <c r="K12" s="50">
        <f>SUM(K13:K15)</f>
        <v>28950926</v>
      </c>
      <c r="L12" s="50">
        <f>SUM(L13:L15)</f>
        <v>25091275</v>
      </c>
      <c r="M12" s="50">
        <f>SUM(M13:M15)</f>
        <v>25091275</v>
      </c>
    </row>
    <row r="13" spans="1:13" ht="12.75">
      <c r="A13" s="222" t="s">
        <v>261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6408599</v>
      </c>
      <c r="K13" s="7">
        <v>6408599</v>
      </c>
      <c r="L13" s="7">
        <v>4931227</v>
      </c>
      <c r="M13" s="7">
        <v>4931227</v>
      </c>
    </row>
    <row r="14" spans="1:13" ht="12.75">
      <c r="A14" s="222" t="s">
        <v>262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/>
      <c r="K14" s="7"/>
      <c r="L14" s="7">
        <v>0</v>
      </c>
      <c r="M14" s="7">
        <v>0</v>
      </c>
    </row>
    <row r="15" spans="1:13" ht="12.75">
      <c r="A15" s="222" t="s">
        <v>263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22542327</v>
      </c>
      <c r="K15" s="7">
        <v>22542327</v>
      </c>
      <c r="L15" s="7">
        <v>20160048</v>
      </c>
      <c r="M15" s="7">
        <v>20160048</v>
      </c>
    </row>
    <row r="16" spans="1:13" ht="12.75">
      <c r="A16" s="219" t="s">
        <v>264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50379714</v>
      </c>
      <c r="K16" s="50">
        <f>SUM(K17:K19)</f>
        <v>50379714</v>
      </c>
      <c r="L16" s="50">
        <f>SUM(L17:L19)</f>
        <v>39567382</v>
      </c>
      <c r="M16" s="50">
        <f>SUM(M17:M19)</f>
        <v>39567382</v>
      </c>
    </row>
    <row r="17" spans="1:13" ht="12.75">
      <c r="A17" s="222" t="s">
        <v>265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27003527</v>
      </c>
      <c r="K17" s="7">
        <v>27003527</v>
      </c>
      <c r="L17" s="7">
        <v>22166828</v>
      </c>
      <c r="M17" s="7">
        <v>22166828</v>
      </c>
    </row>
    <row r="18" spans="1:13" ht="12.75">
      <c r="A18" s="222" t="s">
        <v>266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16121508</v>
      </c>
      <c r="K18" s="7">
        <f>16121508</f>
        <v>16121508</v>
      </c>
      <c r="L18" s="7">
        <v>11585350</v>
      </c>
      <c r="M18" s="7">
        <v>11585350</v>
      </c>
    </row>
    <row r="19" spans="1:13" ht="12.75">
      <c r="A19" s="222" t="s">
        <v>267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7254679</v>
      </c>
      <c r="K19" s="7">
        <v>7254679</v>
      </c>
      <c r="L19" s="7">
        <v>5815204</v>
      </c>
      <c r="M19" s="7">
        <v>5815204</v>
      </c>
    </row>
    <row r="20" spans="1:13" ht="12.75">
      <c r="A20" s="219" t="s">
        <v>268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6517312</v>
      </c>
      <c r="K20" s="7">
        <v>6517312</v>
      </c>
      <c r="L20" s="7">
        <v>5395767</v>
      </c>
      <c r="M20" s="7">
        <v>5395767</v>
      </c>
    </row>
    <row r="21" spans="1:13" ht="12.75">
      <c r="A21" s="219" t="s">
        <v>269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7716728</v>
      </c>
      <c r="K21" s="7">
        <v>7716728</v>
      </c>
      <c r="L21" s="7">
        <v>5958529</v>
      </c>
      <c r="M21" s="7">
        <v>5958529</v>
      </c>
    </row>
    <row r="22" spans="1:13" ht="12.75">
      <c r="A22" s="219" t="s">
        <v>270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f>SUM(J23:J24)</f>
        <v>2106879</v>
      </c>
      <c r="K22" s="50">
        <f>SUM(K23:K24)</f>
        <v>2106879</v>
      </c>
      <c r="L22" s="50">
        <f>SUM(L23:L24)</f>
        <v>1028090</v>
      </c>
      <c r="M22" s="50">
        <f>SUM(M23:M24)</f>
        <v>1028090</v>
      </c>
    </row>
    <row r="23" spans="1:13" ht="12.75">
      <c r="A23" s="222" t="s">
        <v>271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</row>
    <row r="24" spans="1:13" ht="12.75">
      <c r="A24" s="222" t="s">
        <v>272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2106879</v>
      </c>
      <c r="K24" s="7">
        <v>2106879</v>
      </c>
      <c r="L24" s="7">
        <v>1028090</v>
      </c>
      <c r="M24" s="7">
        <v>1028090</v>
      </c>
    </row>
    <row r="25" spans="1:13" ht="12.75">
      <c r="A25" s="219" t="s">
        <v>273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/>
      <c r="L25" s="7">
        <v>0</v>
      </c>
      <c r="M25" s="7">
        <v>0</v>
      </c>
    </row>
    <row r="26" spans="1:13" ht="12.75">
      <c r="A26" s="219" t="s">
        <v>274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131209</v>
      </c>
      <c r="K26" s="7">
        <v>131209</v>
      </c>
      <c r="L26" s="7">
        <v>1782851</v>
      </c>
      <c r="M26" s="7">
        <v>1782851</v>
      </c>
    </row>
    <row r="27" spans="1:13" ht="12.75">
      <c r="A27" s="219" t="s">
        <v>275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17003835</v>
      </c>
      <c r="K27" s="50">
        <f>SUM(K28:K32)</f>
        <v>17003835</v>
      </c>
      <c r="L27" s="50">
        <f>SUM(L28:L32)</f>
        <v>3713656</v>
      </c>
      <c r="M27" s="50">
        <f>SUM(M28:M32)</f>
        <v>3713656</v>
      </c>
    </row>
    <row r="28" spans="1:13" ht="24" customHeight="1">
      <c r="A28" s="219" t="s">
        <v>276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/>
      <c r="K28" s="7"/>
      <c r="L28" s="7"/>
      <c r="M28" s="7"/>
    </row>
    <row r="29" spans="1:13" ht="12.75">
      <c r="A29" s="219" t="s">
        <v>277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876405</v>
      </c>
      <c r="K29" s="7">
        <v>876405</v>
      </c>
      <c r="L29" s="7">
        <v>3059923</v>
      </c>
      <c r="M29" s="7">
        <v>3059923</v>
      </c>
    </row>
    <row r="30" spans="1:13" ht="12.75">
      <c r="A30" s="219" t="s">
        <v>287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674630</v>
      </c>
      <c r="K30" s="7">
        <v>674630</v>
      </c>
      <c r="L30" s="7">
        <v>625337</v>
      </c>
      <c r="M30" s="7">
        <v>625337</v>
      </c>
    </row>
    <row r="31" spans="1:13" ht="12.75">
      <c r="A31" s="219" t="s">
        <v>278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279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15452800</v>
      </c>
      <c r="K32" s="7">
        <v>15452800</v>
      </c>
      <c r="L32" s="7">
        <v>28396</v>
      </c>
      <c r="M32" s="7">
        <v>28396</v>
      </c>
    </row>
    <row r="33" spans="1:13" ht="12.75">
      <c r="A33" s="219" t="s">
        <v>280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10175357</v>
      </c>
      <c r="K33" s="50">
        <f>SUM(K34:K37)</f>
        <v>10175357</v>
      </c>
      <c r="L33" s="50">
        <f>SUM(L34:L37)</f>
        <v>11947595</v>
      </c>
      <c r="M33" s="50">
        <f>SUM(M34:M37)</f>
        <v>11947595</v>
      </c>
    </row>
    <row r="34" spans="1:13" ht="12.75">
      <c r="A34" s="219" t="s">
        <v>282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/>
      <c r="K34" s="7"/>
      <c r="L34" s="7"/>
      <c r="M34" s="7"/>
    </row>
    <row r="35" spans="1:13" ht="12.75">
      <c r="A35" s="219" t="s">
        <v>281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10136365</v>
      </c>
      <c r="K35" s="7">
        <v>10136365</v>
      </c>
      <c r="L35" s="7">
        <v>11660629</v>
      </c>
      <c r="M35" s="7">
        <v>11660629</v>
      </c>
    </row>
    <row r="36" spans="1:13" ht="12.75">
      <c r="A36" s="219" t="s">
        <v>283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284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38992</v>
      </c>
      <c r="K37" s="7">
        <v>38992</v>
      </c>
      <c r="L37" s="7">
        <v>286966</v>
      </c>
      <c r="M37" s="7">
        <v>286966</v>
      </c>
    </row>
    <row r="38" spans="1:13" ht="12.75">
      <c r="A38" s="219" t="s">
        <v>285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>
        <v>0</v>
      </c>
      <c r="M38" s="7">
        <v>0</v>
      </c>
    </row>
    <row r="39" spans="1:13" ht="12.75">
      <c r="A39" s="219" t="s">
        <v>286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262376</v>
      </c>
      <c r="K39" s="7">
        <v>262376</v>
      </c>
      <c r="L39" s="7">
        <v>272315</v>
      </c>
      <c r="M39" s="7">
        <v>272315</v>
      </c>
    </row>
    <row r="40" spans="1:13" ht="12.75">
      <c r="A40" s="219" t="s">
        <v>288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>
        <v>0</v>
      </c>
      <c r="M40" s="7">
        <v>0</v>
      </c>
    </row>
    <row r="41" spans="1:13" ht="12.75">
      <c r="A41" s="219" t="s">
        <v>289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>
        <v>0</v>
      </c>
      <c r="M41" s="7">
        <v>0</v>
      </c>
    </row>
    <row r="42" spans="1:13" ht="12.75">
      <c r="A42" s="219" t="s">
        <v>290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115981734</v>
      </c>
      <c r="K42" s="50">
        <f>K7+K27+K38+K40</f>
        <v>115981734</v>
      </c>
      <c r="L42" s="50">
        <f>L7+L27+L38+L40</f>
        <v>89013482</v>
      </c>
      <c r="M42" s="50">
        <f>M7+M27+M38+M40</f>
        <v>89013482</v>
      </c>
    </row>
    <row r="43" spans="1:13" ht="12.75">
      <c r="A43" s="219" t="s">
        <v>291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112157978</v>
      </c>
      <c r="K43" s="50">
        <f>K10+K33+K39+K41</f>
        <v>112157978</v>
      </c>
      <c r="L43" s="50">
        <f>L10+L33+L39+L41</f>
        <v>90907804</v>
      </c>
      <c r="M43" s="50">
        <f>M10+M33+M39+M41</f>
        <v>90907804</v>
      </c>
    </row>
    <row r="44" spans="1:13" ht="12.75">
      <c r="A44" s="219" t="s">
        <v>292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3823756</v>
      </c>
      <c r="K44" s="50">
        <f>K42-K43</f>
        <v>3823756</v>
      </c>
      <c r="L44" s="50">
        <f>L42-L43</f>
        <v>-1894322</v>
      </c>
      <c r="M44" s="50">
        <f>M42-M43</f>
        <v>-1894322</v>
      </c>
    </row>
    <row r="45" spans="1:13" ht="12.75">
      <c r="A45" s="231" t="s">
        <v>293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0">
        <f>IF(J42&gt;J43,J42-J43,0)</f>
        <v>3823756</v>
      </c>
      <c r="K45" s="50">
        <f>IF(K42&gt;K43,K42-K43,0)</f>
        <v>3823756</v>
      </c>
      <c r="L45" s="50">
        <f>IF(L42&gt;L43,L42-L43,0)</f>
        <v>0</v>
      </c>
      <c r="M45" s="50">
        <f>IF(M42&gt;M43,M42-M43,0)</f>
        <v>0</v>
      </c>
    </row>
    <row r="46" spans="1:13" ht="12.75">
      <c r="A46" s="231" t="s">
        <v>294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1894322</v>
      </c>
      <c r="M46" s="50">
        <f>IF(M43&gt;M42,M43-M42,0)</f>
        <v>1894322</v>
      </c>
    </row>
    <row r="47" spans="1:13" ht="12.75">
      <c r="A47" s="219" t="s">
        <v>295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1056148</v>
      </c>
      <c r="K47" s="7">
        <v>1056148</v>
      </c>
      <c r="L47" s="7">
        <v>1437509</v>
      </c>
      <c r="M47" s="7">
        <v>1437509</v>
      </c>
    </row>
    <row r="48" spans="1:13" ht="12.75">
      <c r="A48" s="219" t="s">
        <v>296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2767608</v>
      </c>
      <c r="K48" s="50">
        <f>K44-K47</f>
        <v>2767608</v>
      </c>
      <c r="L48" s="50">
        <f>L44-L47</f>
        <v>-3331831</v>
      </c>
      <c r="M48" s="50">
        <f>M44-M47</f>
        <v>-3331831</v>
      </c>
    </row>
    <row r="49" spans="1:13" ht="12.75">
      <c r="A49" s="231" t="s">
        <v>297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0">
        <f>IF(J48&gt;0,J48,0)</f>
        <v>2767608</v>
      </c>
      <c r="K49" s="50">
        <f>IF(K48&gt;0,K48,0)</f>
        <v>2767608</v>
      </c>
      <c r="L49" s="50">
        <f>IF(L48&gt;0,L48,0)</f>
        <v>0</v>
      </c>
      <c r="M49" s="50">
        <f>IF(M48&gt;0,M48,0)</f>
        <v>0</v>
      </c>
    </row>
    <row r="50" spans="1:13" ht="12.75">
      <c r="A50" s="248" t="s">
        <v>298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3331831</v>
      </c>
      <c r="M50" s="58">
        <f>IF(M48&lt;0,-M48,0)</f>
        <v>3331831</v>
      </c>
    </row>
    <row r="51" spans="1:13" ht="12.75" customHeight="1">
      <c r="A51" s="228" t="s">
        <v>299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6" t="s">
        <v>300</v>
      </c>
      <c r="B52" s="217"/>
      <c r="C52" s="217"/>
      <c r="D52" s="217"/>
      <c r="E52" s="217"/>
      <c r="F52" s="217"/>
      <c r="G52" s="217"/>
      <c r="H52" s="217"/>
      <c r="I52" s="52"/>
      <c r="J52" s="52"/>
      <c r="K52" s="52"/>
      <c r="L52" s="52"/>
      <c r="M52" s="59"/>
    </row>
    <row r="53" spans="1:13" ht="12.75" customHeight="1">
      <c r="A53" s="219" t="s">
        <v>301</v>
      </c>
      <c r="B53" s="220"/>
      <c r="C53" s="220"/>
      <c r="D53" s="220"/>
      <c r="E53" s="220"/>
      <c r="F53" s="220"/>
      <c r="G53" s="220"/>
      <c r="H53" s="221"/>
      <c r="I53" s="1">
        <v>155</v>
      </c>
      <c r="J53" s="7">
        <f>J49-J54</f>
        <v>2359696</v>
      </c>
      <c r="K53" s="7">
        <f>K49-K54</f>
        <v>2359696</v>
      </c>
      <c r="L53" s="7">
        <v>3220304</v>
      </c>
      <c r="M53" s="7">
        <v>3220304</v>
      </c>
    </row>
    <row r="54" spans="1:13" ht="12.75" customHeight="1">
      <c r="A54" s="225" t="s">
        <v>302</v>
      </c>
      <c r="B54" s="226"/>
      <c r="C54" s="226"/>
      <c r="D54" s="226"/>
      <c r="E54" s="226"/>
      <c r="F54" s="226"/>
      <c r="G54" s="226"/>
      <c r="H54" s="227"/>
      <c r="I54" s="1">
        <v>156</v>
      </c>
      <c r="J54" s="8">
        <v>407912</v>
      </c>
      <c r="K54" s="8">
        <v>407912</v>
      </c>
      <c r="L54" s="8">
        <v>-111527</v>
      </c>
      <c r="M54" s="8">
        <v>-111527</v>
      </c>
    </row>
    <row r="55" spans="1:13" ht="12.75" customHeight="1">
      <c r="A55" s="228" t="s">
        <v>303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6" t="s">
        <v>304</v>
      </c>
      <c r="B56" s="217"/>
      <c r="C56" s="217"/>
      <c r="D56" s="217"/>
      <c r="E56" s="217"/>
      <c r="F56" s="217"/>
      <c r="G56" s="217"/>
      <c r="H56" s="218"/>
      <c r="I56" s="9">
        <v>157</v>
      </c>
      <c r="J56" s="6">
        <f>J48</f>
        <v>2767608</v>
      </c>
      <c r="K56" s="6">
        <f>K48</f>
        <v>2767608</v>
      </c>
      <c r="L56" s="6">
        <f>L48</f>
        <v>-3331831</v>
      </c>
      <c r="M56" s="6">
        <f>M48</f>
        <v>-3331831</v>
      </c>
    </row>
    <row r="57" spans="1:13" ht="12.75">
      <c r="A57" s="219" t="s">
        <v>363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-24193</v>
      </c>
      <c r="K57" s="50">
        <f>SUM(K58:K64)</f>
        <v>-24193</v>
      </c>
      <c r="L57" s="50">
        <f>SUM(L58:L64)</f>
        <v>6441</v>
      </c>
      <c r="M57" s="50">
        <f>SUM(M58:M64)</f>
        <v>6441</v>
      </c>
    </row>
    <row r="58" spans="1:13" ht="12.75">
      <c r="A58" s="219" t="s">
        <v>305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f>(-54624+30431)</f>
        <v>-24193</v>
      </c>
      <c r="K58" s="7">
        <f>(-54624+30431)</f>
        <v>-24193</v>
      </c>
      <c r="L58" s="7">
        <v>6441</v>
      </c>
      <c r="M58" s="7">
        <v>6441</v>
      </c>
    </row>
    <row r="59" spans="1:13" ht="12.75">
      <c r="A59" s="219" t="s">
        <v>306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>
        <v>0</v>
      </c>
      <c r="M59" s="7">
        <v>0</v>
      </c>
    </row>
    <row r="60" spans="1:13" ht="12.75">
      <c r="A60" s="219" t="s">
        <v>307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>
        <v>0</v>
      </c>
      <c r="M60" s="7">
        <v>0</v>
      </c>
    </row>
    <row r="61" spans="1:13" ht="12.75">
      <c r="A61" s="219" t="s">
        <v>308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>
        <v>0</v>
      </c>
      <c r="M61" s="7">
        <v>0</v>
      </c>
    </row>
    <row r="62" spans="1:13" ht="12.75">
      <c r="A62" s="219" t="s">
        <v>364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>
        <v>0</v>
      </c>
      <c r="M62" s="7">
        <v>0</v>
      </c>
    </row>
    <row r="63" spans="1:13" ht="12.75">
      <c r="A63" s="219" t="s">
        <v>309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>
        <v>0</v>
      </c>
      <c r="M63" s="7">
        <v>0</v>
      </c>
    </row>
    <row r="64" spans="1:13" ht="12.75">
      <c r="A64" s="219" t="s">
        <v>365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>
        <v>0</v>
      </c>
      <c r="M64" s="7">
        <v>0</v>
      </c>
    </row>
    <row r="65" spans="1:13" ht="12.75">
      <c r="A65" s="219" t="s">
        <v>310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>
        <v>1288</v>
      </c>
      <c r="M65" s="7">
        <v>1288</v>
      </c>
    </row>
    <row r="66" spans="1:13" ht="12.75">
      <c r="A66" s="219" t="s">
        <v>311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f>J57-J65</f>
        <v>-24193</v>
      </c>
      <c r="K66" s="50">
        <f>K57-K65</f>
        <v>-24193</v>
      </c>
      <c r="L66" s="50">
        <f>L57-L65</f>
        <v>5153</v>
      </c>
      <c r="M66" s="50">
        <f>M57-M65</f>
        <v>5153</v>
      </c>
    </row>
    <row r="67" spans="1:13" ht="12.75">
      <c r="A67" s="219" t="s">
        <v>312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2743415</v>
      </c>
      <c r="K67" s="58">
        <v>2743415</v>
      </c>
      <c r="L67" s="58">
        <f>L56+L66</f>
        <v>-3326678</v>
      </c>
      <c r="M67" s="58">
        <f>M56+M66</f>
        <v>-3326678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314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 customHeight="1">
      <c r="A70" s="219" t="s">
        <v>301</v>
      </c>
      <c r="B70" s="220"/>
      <c r="C70" s="220"/>
      <c r="D70" s="220"/>
      <c r="E70" s="220"/>
      <c r="F70" s="220"/>
      <c r="G70" s="220"/>
      <c r="H70" s="221"/>
      <c r="I70" s="1">
        <v>169</v>
      </c>
      <c r="J70" s="7">
        <f>J67-J71</f>
        <v>2335503</v>
      </c>
      <c r="K70" s="7">
        <f>K67-K71</f>
        <v>2335503</v>
      </c>
      <c r="L70" s="7">
        <v>-3215151</v>
      </c>
      <c r="M70" s="7">
        <v>-3215151</v>
      </c>
    </row>
    <row r="71" spans="1:13" ht="12.75" customHeight="1">
      <c r="A71" s="225" t="s">
        <v>302</v>
      </c>
      <c r="B71" s="226"/>
      <c r="C71" s="226"/>
      <c r="D71" s="226"/>
      <c r="E71" s="226"/>
      <c r="F71" s="226"/>
      <c r="G71" s="226"/>
      <c r="H71" s="227"/>
      <c r="I71" s="4">
        <v>170</v>
      </c>
      <c r="J71" s="8">
        <v>407912</v>
      </c>
      <c r="K71" s="8">
        <v>407912</v>
      </c>
      <c r="L71" s="8">
        <v>-111527</v>
      </c>
      <c r="M71" s="8">
        <v>-111527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3:M54 J47:M47 J56 K58 L56:M67 J58:J65 J57:K57 J66:K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22 L23:M46 J48:M50 K26 J27:K27 J33:K33 K29:K32 J42:K46 K35 K39 J23:J26 J28:J32 J34:J41 K2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0" width="11.14062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59" t="s">
        <v>315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375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362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4">
      <c r="A4" s="261" t="s">
        <v>155</v>
      </c>
      <c r="B4" s="261"/>
      <c r="C4" s="261"/>
      <c r="D4" s="261"/>
      <c r="E4" s="261"/>
      <c r="F4" s="261"/>
      <c r="G4" s="261"/>
      <c r="H4" s="261"/>
      <c r="I4" s="63" t="s">
        <v>157</v>
      </c>
      <c r="J4" s="64" t="s">
        <v>156</v>
      </c>
      <c r="K4" s="64" t="s">
        <v>158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5">
        <v>2</v>
      </c>
      <c r="J5" s="66" t="s">
        <v>55</v>
      </c>
      <c r="K5" s="66" t="s">
        <v>56</v>
      </c>
    </row>
    <row r="6" spans="1:11" ht="12.75">
      <c r="A6" s="228" t="s">
        <v>316</v>
      </c>
      <c r="B6" s="240"/>
      <c r="C6" s="240"/>
      <c r="D6" s="240"/>
      <c r="E6" s="240"/>
      <c r="F6" s="240"/>
      <c r="G6" s="240"/>
      <c r="H6" s="240"/>
      <c r="I6" s="263"/>
      <c r="J6" s="263"/>
      <c r="K6" s="264"/>
    </row>
    <row r="7" spans="1:11" ht="12.75">
      <c r="A7" s="222" t="s">
        <v>317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3823756</v>
      </c>
      <c r="K7" s="7">
        <v>-1894323</v>
      </c>
    </row>
    <row r="8" spans="1:11" ht="12.75">
      <c r="A8" s="222" t="s">
        <v>318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6517312</v>
      </c>
      <c r="K8" s="7">
        <v>5958529</v>
      </c>
    </row>
    <row r="9" spans="1:11" ht="12.75">
      <c r="A9" s="222" t="s">
        <v>319</v>
      </c>
      <c r="B9" s="223"/>
      <c r="C9" s="223"/>
      <c r="D9" s="223"/>
      <c r="E9" s="223"/>
      <c r="F9" s="223"/>
      <c r="G9" s="223"/>
      <c r="H9" s="223"/>
      <c r="I9" s="1">
        <v>3</v>
      </c>
      <c r="J9" s="7"/>
      <c r="K9" s="7">
        <v>3800312</v>
      </c>
    </row>
    <row r="10" spans="1:11" ht="12.75">
      <c r="A10" s="222" t="s">
        <v>320</v>
      </c>
      <c r="B10" s="223"/>
      <c r="C10" s="223"/>
      <c r="D10" s="223"/>
      <c r="E10" s="223"/>
      <c r="F10" s="223"/>
      <c r="G10" s="223"/>
      <c r="H10" s="223"/>
      <c r="I10" s="1">
        <v>4</v>
      </c>
      <c r="J10" s="7"/>
      <c r="K10" s="7"/>
    </row>
    <row r="11" spans="1:11" ht="12.75">
      <c r="A11" s="222" t="s">
        <v>321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5119103</v>
      </c>
      <c r="K11" s="7"/>
    </row>
    <row r="12" spans="1:11" ht="12.75">
      <c r="A12" s="222" t="s">
        <v>322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44508900</v>
      </c>
      <c r="K12" s="7"/>
    </row>
    <row r="13" spans="1:11" ht="12.75">
      <c r="A13" s="219" t="s">
        <v>323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0">
        <f>SUM(J7:J12)</f>
        <v>59969071</v>
      </c>
      <c r="K13" s="50">
        <f>SUM(K7:K12)</f>
        <v>7864518</v>
      </c>
    </row>
    <row r="14" spans="1:11" ht="12.75">
      <c r="A14" s="222" t="s">
        <v>324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33206521</v>
      </c>
      <c r="K14" s="7"/>
    </row>
    <row r="15" spans="1:11" ht="12.75">
      <c r="A15" s="222" t="s">
        <v>325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v>57895277</v>
      </c>
      <c r="K15" s="7">
        <v>4663407</v>
      </c>
    </row>
    <row r="16" spans="1:11" ht="12.75">
      <c r="A16" s="222" t="s">
        <v>326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/>
      <c r="K16" s="7">
        <v>35156</v>
      </c>
    </row>
    <row r="17" spans="1:11" ht="12.75">
      <c r="A17" s="222" t="s">
        <v>327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/>
      <c r="K17" s="7">
        <v>20102726</v>
      </c>
    </row>
    <row r="18" spans="1:11" ht="12.75">
      <c r="A18" s="219" t="s">
        <v>328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0">
        <f>SUM(J14:J17)</f>
        <v>91101798</v>
      </c>
      <c r="K18" s="50">
        <f>SUM(K14:K17)</f>
        <v>24801289</v>
      </c>
    </row>
    <row r="19" spans="1:11" ht="12.75">
      <c r="A19" s="219" t="s">
        <v>329</v>
      </c>
      <c r="B19" s="220"/>
      <c r="C19" s="220"/>
      <c r="D19" s="220"/>
      <c r="E19" s="220"/>
      <c r="F19" s="220"/>
      <c r="G19" s="220"/>
      <c r="H19" s="220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9" t="s">
        <v>330</v>
      </c>
      <c r="B20" s="220"/>
      <c r="C20" s="220"/>
      <c r="D20" s="220"/>
      <c r="E20" s="220"/>
      <c r="F20" s="220"/>
      <c r="G20" s="220"/>
      <c r="H20" s="220"/>
      <c r="I20" s="1">
        <v>14</v>
      </c>
      <c r="J20" s="50">
        <f>IF(J18&gt;J13,J18-J13,0)</f>
        <v>31132727</v>
      </c>
      <c r="K20" s="50">
        <f>IF(K18&gt;K13,K18-K13,0)</f>
        <v>16936771</v>
      </c>
    </row>
    <row r="21" spans="1:11" ht="12.75" customHeight="1">
      <c r="A21" s="228" t="s">
        <v>331</v>
      </c>
      <c r="B21" s="240"/>
      <c r="C21" s="240"/>
      <c r="D21" s="240"/>
      <c r="E21" s="240"/>
      <c r="F21" s="240"/>
      <c r="G21" s="240"/>
      <c r="H21" s="240"/>
      <c r="I21" s="263"/>
      <c r="J21" s="263"/>
      <c r="K21" s="264"/>
    </row>
    <row r="22" spans="1:11" ht="12.75">
      <c r="A22" s="222" t="s">
        <v>332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116697</v>
      </c>
      <c r="K22" s="7">
        <v>175536</v>
      </c>
    </row>
    <row r="23" spans="1:11" ht="12.75">
      <c r="A23" s="222" t="s">
        <v>333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>
        <v>31300000</v>
      </c>
      <c r="K23" s="7">
        <v>0</v>
      </c>
    </row>
    <row r="24" spans="1:11" ht="12.75">
      <c r="A24" s="222" t="s">
        <v>334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793017</v>
      </c>
      <c r="K24" s="7">
        <v>285976</v>
      </c>
    </row>
    <row r="25" spans="1:11" ht="12.75">
      <c r="A25" s="222" t="s">
        <v>335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0</v>
      </c>
      <c r="K25" s="7">
        <v>0</v>
      </c>
    </row>
    <row r="26" spans="1:11" ht="12.75">
      <c r="A26" s="222" t="s">
        <v>336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2048795</v>
      </c>
      <c r="K26" s="7">
        <v>4240498</v>
      </c>
    </row>
    <row r="27" spans="1:11" ht="12.75">
      <c r="A27" s="219" t="s">
        <v>366</v>
      </c>
      <c r="B27" s="220"/>
      <c r="C27" s="220"/>
      <c r="D27" s="220"/>
      <c r="E27" s="220"/>
      <c r="F27" s="220"/>
      <c r="G27" s="220"/>
      <c r="H27" s="220"/>
      <c r="I27" s="1">
        <v>20</v>
      </c>
      <c r="J27" s="50">
        <f>SUM(J22:J26)</f>
        <v>34258509</v>
      </c>
      <c r="K27" s="50">
        <f>SUM(K22:K26)</f>
        <v>4702010</v>
      </c>
    </row>
    <row r="28" spans="1:11" ht="12.75">
      <c r="A28" s="222" t="s">
        <v>338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395162</v>
      </c>
      <c r="K28" s="7">
        <v>2307062</v>
      </c>
    </row>
    <row r="29" spans="1:11" ht="12.75">
      <c r="A29" s="222" t="s">
        <v>339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>
        <v>31300000</v>
      </c>
      <c r="K29" s="7">
        <v>0</v>
      </c>
    </row>
    <row r="30" spans="1:11" ht="12.75">
      <c r="A30" s="222" t="s">
        <v>340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/>
      <c r="K30" s="7">
        <v>0</v>
      </c>
    </row>
    <row r="31" spans="1:11" ht="12.75">
      <c r="A31" s="219" t="s">
        <v>369</v>
      </c>
      <c r="B31" s="220"/>
      <c r="C31" s="220"/>
      <c r="D31" s="220"/>
      <c r="E31" s="220"/>
      <c r="F31" s="220"/>
      <c r="G31" s="220"/>
      <c r="H31" s="220"/>
      <c r="I31" s="1">
        <v>24</v>
      </c>
      <c r="J31" s="50">
        <f>SUM(J28:J30)</f>
        <v>31695162</v>
      </c>
      <c r="K31" s="50">
        <f>SUM(K28:K30)</f>
        <v>2307062</v>
      </c>
    </row>
    <row r="32" spans="1:11" ht="12.75">
      <c r="A32" s="219" t="s">
        <v>342</v>
      </c>
      <c r="B32" s="220"/>
      <c r="C32" s="220"/>
      <c r="D32" s="220"/>
      <c r="E32" s="220"/>
      <c r="F32" s="220"/>
      <c r="G32" s="220"/>
      <c r="H32" s="220"/>
      <c r="I32" s="1">
        <v>25</v>
      </c>
      <c r="J32" s="50">
        <f>IF(J27&gt;J31,J27-J31,0)</f>
        <v>2563347</v>
      </c>
      <c r="K32" s="50">
        <f>IF(K27&gt;K31,K27-K31,0)</f>
        <v>2394948</v>
      </c>
    </row>
    <row r="33" spans="1:11" ht="12.75">
      <c r="A33" s="219" t="s">
        <v>343</v>
      </c>
      <c r="B33" s="220"/>
      <c r="C33" s="220"/>
      <c r="D33" s="220"/>
      <c r="E33" s="220"/>
      <c r="F33" s="220"/>
      <c r="G33" s="220"/>
      <c r="H33" s="220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 customHeight="1">
      <c r="A34" s="228" t="s">
        <v>344</v>
      </c>
      <c r="B34" s="240"/>
      <c r="C34" s="240"/>
      <c r="D34" s="240"/>
      <c r="E34" s="240"/>
      <c r="F34" s="240"/>
      <c r="G34" s="240"/>
      <c r="H34" s="240"/>
      <c r="I34" s="263"/>
      <c r="J34" s="263"/>
      <c r="K34" s="264"/>
    </row>
    <row r="35" spans="1:11" ht="12.75">
      <c r="A35" s="222" t="s">
        <v>345</v>
      </c>
      <c r="B35" s="223"/>
      <c r="C35" s="223"/>
      <c r="D35" s="223"/>
      <c r="E35" s="223"/>
      <c r="F35" s="223"/>
      <c r="G35" s="223"/>
      <c r="H35" s="223"/>
      <c r="I35" s="1">
        <v>27</v>
      </c>
      <c r="J35" s="7">
        <v>0</v>
      </c>
      <c r="K35" s="7">
        <v>0</v>
      </c>
    </row>
    <row r="36" spans="1:11" ht="12.75">
      <c r="A36" s="222" t="s">
        <v>346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14911165</v>
      </c>
      <c r="K36" s="7">
        <v>35438247</v>
      </c>
    </row>
    <row r="37" spans="1:11" ht="12.75">
      <c r="A37" s="222" t="s">
        <v>347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300000</v>
      </c>
      <c r="K37" s="7">
        <v>0</v>
      </c>
    </row>
    <row r="38" spans="1:11" ht="12.75">
      <c r="A38" s="219" t="s">
        <v>367</v>
      </c>
      <c r="B38" s="220"/>
      <c r="C38" s="220"/>
      <c r="D38" s="220"/>
      <c r="E38" s="220"/>
      <c r="F38" s="220"/>
      <c r="G38" s="220"/>
      <c r="H38" s="220"/>
      <c r="I38" s="1">
        <v>30</v>
      </c>
      <c r="J38" s="50">
        <f>SUM(J35:J37)</f>
        <v>15211165</v>
      </c>
      <c r="K38" s="50">
        <f>SUM(K35:K37)</f>
        <v>35438247</v>
      </c>
    </row>
    <row r="39" spans="1:11" ht="12.75">
      <c r="A39" s="222" t="s">
        <v>349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5395284</v>
      </c>
      <c r="K39" s="7">
        <v>24070396</v>
      </c>
    </row>
    <row r="40" spans="1:11" ht="12.75">
      <c r="A40" s="222" t="s">
        <v>350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51825</v>
      </c>
      <c r="K40" s="7">
        <v>0</v>
      </c>
    </row>
    <row r="41" spans="1:11" ht="12.75">
      <c r="A41" s="222" t="s">
        <v>351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537466</v>
      </c>
      <c r="K41" s="7">
        <v>605847</v>
      </c>
    </row>
    <row r="42" spans="1:11" ht="12.75">
      <c r="A42" s="222" t="s">
        <v>352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0</v>
      </c>
    </row>
    <row r="43" spans="1:11" ht="12.75">
      <c r="A43" s="222" t="s">
        <v>353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0</v>
      </c>
      <c r="K43" s="7">
        <v>0</v>
      </c>
    </row>
    <row r="44" spans="1:11" ht="12.75">
      <c r="A44" s="219" t="s">
        <v>368</v>
      </c>
      <c r="B44" s="220"/>
      <c r="C44" s="220"/>
      <c r="D44" s="220"/>
      <c r="E44" s="220"/>
      <c r="F44" s="220"/>
      <c r="G44" s="220"/>
      <c r="H44" s="220"/>
      <c r="I44" s="1">
        <v>36</v>
      </c>
      <c r="J44" s="50">
        <f>SUM(J39:J43)</f>
        <v>5984575</v>
      </c>
      <c r="K44" s="61">
        <f>SUM(K39:K43)</f>
        <v>24676243</v>
      </c>
    </row>
    <row r="45" spans="1:11" ht="12.75">
      <c r="A45" s="219" t="s">
        <v>355</v>
      </c>
      <c r="B45" s="220"/>
      <c r="C45" s="220"/>
      <c r="D45" s="220"/>
      <c r="E45" s="220"/>
      <c r="F45" s="220"/>
      <c r="G45" s="220"/>
      <c r="H45" s="220"/>
      <c r="I45" s="1">
        <v>37</v>
      </c>
      <c r="J45" s="50">
        <f>IF(J38&gt;J44,J38-J44,0)</f>
        <v>9226590</v>
      </c>
      <c r="K45" s="50">
        <f>IF(K38&gt;K44,K38-K44,0)</f>
        <v>10762004</v>
      </c>
    </row>
    <row r="46" spans="1:11" ht="12.75">
      <c r="A46" s="219" t="s">
        <v>0</v>
      </c>
      <c r="B46" s="220"/>
      <c r="C46" s="220"/>
      <c r="D46" s="220"/>
      <c r="E46" s="220"/>
      <c r="F46" s="220"/>
      <c r="G46" s="220"/>
      <c r="H46" s="220"/>
      <c r="I46" s="1">
        <v>38</v>
      </c>
      <c r="J46" s="50">
        <f>IF(J44&gt;J38,J44-J38,0)</f>
        <v>0</v>
      </c>
      <c r="K46" s="50">
        <v>0</v>
      </c>
    </row>
    <row r="47" spans="1:11" ht="12.75">
      <c r="A47" s="222" t="s">
        <v>2</v>
      </c>
      <c r="B47" s="223"/>
      <c r="C47" s="223"/>
      <c r="D47" s="223"/>
      <c r="E47" s="223"/>
      <c r="F47" s="223"/>
      <c r="G47" s="223"/>
      <c r="H47" s="223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2" t="s">
        <v>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0">
        <f>IF(J20-J19+J33-J32+J46-J45&gt;0,J20-J19+J33-J32+J46-J45,0)</f>
        <v>19342790</v>
      </c>
      <c r="K48" s="50">
        <f>IF(K20-K19+K33-K32+K46-K45&gt;0,K20-K19+K33-K32+K46-K45,0)</f>
        <v>3779819</v>
      </c>
    </row>
    <row r="49" spans="1:11" ht="12.75">
      <c r="A49" s="222" t="s">
        <v>6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73679933</v>
      </c>
      <c r="K49" s="7">
        <v>15853145</v>
      </c>
    </row>
    <row r="50" spans="1:11" ht="12.75">
      <c r="A50" s="222" t="s">
        <v>3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/>
      <c r="K50" s="7">
        <v>0</v>
      </c>
    </row>
    <row r="51" spans="1:11" ht="12.75" customHeight="1">
      <c r="A51" s="222" t="s">
        <v>4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v>19342790</v>
      </c>
      <c r="K51" s="5">
        <v>3779819</v>
      </c>
    </row>
    <row r="52" spans="1:11" ht="12.75" customHeight="1">
      <c r="A52" s="222" t="s">
        <v>5</v>
      </c>
      <c r="B52" s="223"/>
      <c r="C52" s="223"/>
      <c r="D52" s="223"/>
      <c r="E52" s="223"/>
      <c r="F52" s="223"/>
      <c r="G52" s="223"/>
      <c r="H52" s="223"/>
      <c r="I52" s="4">
        <v>44</v>
      </c>
      <c r="J52" s="58">
        <f>J49+J50-J51</f>
        <v>54337143</v>
      </c>
      <c r="K52" s="58">
        <f>K49+K50-K51</f>
        <v>12073326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18:K20 J27:K27 J38:K38 J44:K4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5" t="s">
        <v>372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4">
      <c r="A4" s="261" t="s">
        <v>22</v>
      </c>
      <c r="B4" s="261"/>
      <c r="C4" s="261"/>
      <c r="D4" s="261"/>
      <c r="E4" s="261"/>
      <c r="F4" s="261"/>
      <c r="G4" s="261"/>
      <c r="H4" s="261"/>
      <c r="I4" s="63" t="s">
        <v>157</v>
      </c>
      <c r="J4" s="64" t="s">
        <v>156</v>
      </c>
      <c r="K4" s="64" t="s">
        <v>158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9">
        <v>2</v>
      </c>
      <c r="J5" s="70" t="s">
        <v>55</v>
      </c>
      <c r="K5" s="70" t="s">
        <v>56</v>
      </c>
    </row>
    <row r="6" spans="1:11" ht="12.75" customHeight="1">
      <c r="A6" s="228" t="s">
        <v>316</v>
      </c>
      <c r="B6" s="240"/>
      <c r="C6" s="240"/>
      <c r="D6" s="240"/>
      <c r="E6" s="240"/>
      <c r="F6" s="240"/>
      <c r="G6" s="240"/>
      <c r="H6" s="240"/>
      <c r="I6" s="263"/>
      <c r="J6" s="263"/>
      <c r="K6" s="264"/>
    </row>
    <row r="7" spans="1:11" ht="12.75">
      <c r="A7" s="222" t="s">
        <v>11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12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13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14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15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9" t="s">
        <v>9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2" t="s">
        <v>16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17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18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19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20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21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9" t="s">
        <v>10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 customHeight="1">
      <c r="A20" s="219" t="s">
        <v>329</v>
      </c>
      <c r="B20" s="220"/>
      <c r="C20" s="220"/>
      <c r="D20" s="220"/>
      <c r="E20" s="220"/>
      <c r="F20" s="220"/>
      <c r="G20" s="220"/>
      <c r="H20" s="22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 customHeight="1">
      <c r="A21" s="219" t="s">
        <v>330</v>
      </c>
      <c r="B21" s="220"/>
      <c r="C21" s="220"/>
      <c r="D21" s="220"/>
      <c r="E21" s="220"/>
      <c r="F21" s="220"/>
      <c r="G21" s="220"/>
      <c r="H21" s="220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 customHeight="1">
      <c r="A22" s="228" t="s">
        <v>331</v>
      </c>
      <c r="B22" s="240"/>
      <c r="C22" s="240"/>
      <c r="D22" s="240"/>
      <c r="E22" s="240"/>
      <c r="F22" s="240"/>
      <c r="G22" s="240"/>
      <c r="H22" s="240"/>
      <c r="I22" s="263"/>
      <c r="J22" s="263"/>
      <c r="K22" s="264"/>
    </row>
    <row r="23" spans="1:11" ht="12.75" customHeight="1">
      <c r="A23" s="222" t="s">
        <v>332</v>
      </c>
      <c r="B23" s="223"/>
      <c r="C23" s="223"/>
      <c r="D23" s="223"/>
      <c r="E23" s="223"/>
      <c r="F23" s="223"/>
      <c r="G23" s="223"/>
      <c r="H23" s="223"/>
      <c r="I23" s="1">
        <v>15</v>
      </c>
      <c r="J23" s="5"/>
      <c r="K23" s="7"/>
    </row>
    <row r="24" spans="1:11" ht="12.75" customHeight="1">
      <c r="A24" s="222" t="s">
        <v>333</v>
      </c>
      <c r="B24" s="223"/>
      <c r="C24" s="223"/>
      <c r="D24" s="223"/>
      <c r="E24" s="223"/>
      <c r="F24" s="223"/>
      <c r="G24" s="223"/>
      <c r="H24" s="223"/>
      <c r="I24" s="1">
        <v>16</v>
      </c>
      <c r="J24" s="5"/>
      <c r="K24" s="7"/>
    </row>
    <row r="25" spans="1:11" ht="12.75" customHeight="1">
      <c r="A25" s="222" t="s">
        <v>334</v>
      </c>
      <c r="B25" s="223"/>
      <c r="C25" s="223"/>
      <c r="D25" s="223"/>
      <c r="E25" s="223"/>
      <c r="F25" s="223"/>
      <c r="G25" s="223"/>
      <c r="H25" s="223"/>
      <c r="I25" s="1">
        <v>17</v>
      </c>
      <c r="J25" s="5"/>
      <c r="K25" s="7"/>
    </row>
    <row r="26" spans="1:11" ht="12.75" customHeight="1">
      <c r="A26" s="222" t="s">
        <v>335</v>
      </c>
      <c r="B26" s="223"/>
      <c r="C26" s="223"/>
      <c r="D26" s="223"/>
      <c r="E26" s="223"/>
      <c r="F26" s="223"/>
      <c r="G26" s="223"/>
      <c r="H26" s="223"/>
      <c r="I26" s="1">
        <v>18</v>
      </c>
      <c r="J26" s="5"/>
      <c r="K26" s="7"/>
    </row>
    <row r="27" spans="1:11" ht="12.75" customHeight="1">
      <c r="A27" s="222" t="s">
        <v>336</v>
      </c>
      <c r="B27" s="223"/>
      <c r="C27" s="223"/>
      <c r="D27" s="223"/>
      <c r="E27" s="223"/>
      <c r="F27" s="223"/>
      <c r="G27" s="223"/>
      <c r="H27" s="223"/>
      <c r="I27" s="1">
        <v>19</v>
      </c>
      <c r="J27" s="5"/>
      <c r="K27" s="7"/>
    </row>
    <row r="28" spans="1:11" ht="12.75" customHeight="1">
      <c r="A28" s="219" t="s">
        <v>337</v>
      </c>
      <c r="B28" s="220"/>
      <c r="C28" s="220"/>
      <c r="D28" s="220"/>
      <c r="E28" s="220"/>
      <c r="F28" s="220"/>
      <c r="G28" s="220"/>
      <c r="H28" s="220"/>
      <c r="I28" s="1">
        <v>20</v>
      </c>
      <c r="J28" s="61">
        <f>SUM(J23:J27)</f>
        <v>0</v>
      </c>
      <c r="K28" s="50">
        <f>SUM(K23:K27)</f>
        <v>0</v>
      </c>
    </row>
    <row r="29" spans="1:11" ht="12.75" customHeight="1">
      <c r="A29" s="222" t="s">
        <v>338</v>
      </c>
      <c r="B29" s="223"/>
      <c r="C29" s="223"/>
      <c r="D29" s="223"/>
      <c r="E29" s="223"/>
      <c r="F29" s="223"/>
      <c r="G29" s="223"/>
      <c r="H29" s="223"/>
      <c r="I29" s="1">
        <v>21</v>
      </c>
      <c r="J29" s="5"/>
      <c r="K29" s="7"/>
    </row>
    <row r="30" spans="1:11" ht="12.75" customHeight="1">
      <c r="A30" s="222" t="s">
        <v>339</v>
      </c>
      <c r="B30" s="223"/>
      <c r="C30" s="223"/>
      <c r="D30" s="223"/>
      <c r="E30" s="223"/>
      <c r="F30" s="223"/>
      <c r="G30" s="223"/>
      <c r="H30" s="223"/>
      <c r="I30" s="1">
        <v>22</v>
      </c>
      <c r="J30" s="5"/>
      <c r="K30" s="7"/>
    </row>
    <row r="31" spans="1:11" ht="12.75" customHeight="1">
      <c r="A31" s="222" t="s">
        <v>340</v>
      </c>
      <c r="B31" s="223"/>
      <c r="C31" s="223"/>
      <c r="D31" s="223"/>
      <c r="E31" s="223"/>
      <c r="F31" s="223"/>
      <c r="G31" s="223"/>
      <c r="H31" s="223"/>
      <c r="I31" s="1">
        <v>23</v>
      </c>
      <c r="J31" s="5"/>
      <c r="K31" s="7"/>
    </row>
    <row r="32" spans="1:11" ht="12.75" customHeight="1">
      <c r="A32" s="219" t="s">
        <v>341</v>
      </c>
      <c r="B32" s="220"/>
      <c r="C32" s="220"/>
      <c r="D32" s="220"/>
      <c r="E32" s="220"/>
      <c r="F32" s="220"/>
      <c r="G32" s="220"/>
      <c r="H32" s="220"/>
      <c r="I32" s="1">
        <v>24</v>
      </c>
      <c r="J32" s="61">
        <f>SUM(J29:J31)</f>
        <v>0</v>
      </c>
      <c r="K32" s="50">
        <f>SUM(K29:K31)</f>
        <v>0</v>
      </c>
    </row>
    <row r="33" spans="1:11" ht="12.75" customHeight="1">
      <c r="A33" s="219" t="s">
        <v>342</v>
      </c>
      <c r="B33" s="220"/>
      <c r="C33" s="220"/>
      <c r="D33" s="220"/>
      <c r="E33" s="220"/>
      <c r="F33" s="220"/>
      <c r="G33" s="220"/>
      <c r="H33" s="220"/>
      <c r="I33" s="1">
        <v>25</v>
      </c>
      <c r="J33" s="61">
        <f>IF(J28&gt;J32,J28-J32,0)</f>
        <v>0</v>
      </c>
      <c r="K33" s="50">
        <f>IF(K28&gt;K32,K28-K32,0)</f>
        <v>0</v>
      </c>
    </row>
    <row r="34" spans="1:11" ht="12.75" customHeight="1">
      <c r="A34" s="219" t="s">
        <v>343</v>
      </c>
      <c r="B34" s="220"/>
      <c r="C34" s="220"/>
      <c r="D34" s="220"/>
      <c r="E34" s="220"/>
      <c r="F34" s="220"/>
      <c r="G34" s="220"/>
      <c r="H34" s="220"/>
      <c r="I34" s="1">
        <v>26</v>
      </c>
      <c r="J34" s="61">
        <f>IF(J32&gt;J28,J32-J28,0)</f>
        <v>0</v>
      </c>
      <c r="K34" s="50">
        <f>IF(K32&gt;K28,K32-K28,0)</f>
        <v>0</v>
      </c>
    </row>
    <row r="35" spans="1:11" ht="12.75" customHeight="1">
      <c r="A35" s="228" t="s">
        <v>344</v>
      </c>
      <c r="B35" s="240"/>
      <c r="C35" s="240"/>
      <c r="D35" s="240"/>
      <c r="E35" s="240"/>
      <c r="F35" s="240"/>
      <c r="G35" s="240"/>
      <c r="H35" s="240"/>
      <c r="I35" s="263"/>
      <c r="J35" s="263"/>
      <c r="K35" s="264"/>
    </row>
    <row r="36" spans="1:11" ht="12.75" customHeight="1">
      <c r="A36" s="222" t="s">
        <v>345</v>
      </c>
      <c r="B36" s="223"/>
      <c r="C36" s="223"/>
      <c r="D36" s="223"/>
      <c r="E36" s="223"/>
      <c r="F36" s="223"/>
      <c r="G36" s="223"/>
      <c r="H36" s="223"/>
      <c r="I36" s="1">
        <v>27</v>
      </c>
      <c r="J36" s="5">
        <v>0</v>
      </c>
      <c r="K36" s="7">
        <v>0</v>
      </c>
    </row>
    <row r="37" spans="1:11" ht="12.75" customHeight="1">
      <c r="A37" s="222" t="s">
        <v>346</v>
      </c>
      <c r="B37" s="223"/>
      <c r="C37" s="223"/>
      <c r="D37" s="223"/>
      <c r="E37" s="223"/>
      <c r="F37" s="223"/>
      <c r="G37" s="223"/>
      <c r="H37" s="223"/>
      <c r="I37" s="1">
        <v>28</v>
      </c>
      <c r="J37" s="5"/>
      <c r="K37" s="7"/>
    </row>
    <row r="38" spans="1:11" ht="12.75" customHeight="1">
      <c r="A38" s="222" t="s">
        <v>347</v>
      </c>
      <c r="B38" s="223"/>
      <c r="C38" s="223"/>
      <c r="D38" s="223"/>
      <c r="E38" s="223"/>
      <c r="F38" s="223"/>
      <c r="G38" s="223"/>
      <c r="H38" s="223"/>
      <c r="I38" s="1">
        <v>29</v>
      </c>
      <c r="J38" s="5"/>
      <c r="K38" s="7"/>
    </row>
    <row r="39" spans="1:11" ht="12.75" customHeight="1">
      <c r="A39" s="219" t="s">
        <v>348</v>
      </c>
      <c r="B39" s="220"/>
      <c r="C39" s="220"/>
      <c r="D39" s="220"/>
      <c r="E39" s="220"/>
      <c r="F39" s="220"/>
      <c r="G39" s="220"/>
      <c r="H39" s="220"/>
      <c r="I39" s="1">
        <v>30</v>
      </c>
      <c r="J39" s="61">
        <f>SUM(J36:J38)</f>
        <v>0</v>
      </c>
      <c r="K39" s="50">
        <f>SUM(K36:K38)</f>
        <v>0</v>
      </c>
    </row>
    <row r="40" spans="1:11" ht="12.75" customHeight="1">
      <c r="A40" s="222" t="s">
        <v>349</v>
      </c>
      <c r="B40" s="223"/>
      <c r="C40" s="223"/>
      <c r="D40" s="223"/>
      <c r="E40" s="223"/>
      <c r="F40" s="223"/>
      <c r="G40" s="223"/>
      <c r="H40" s="223"/>
      <c r="I40" s="1">
        <v>31</v>
      </c>
      <c r="J40" s="5"/>
      <c r="K40" s="7"/>
    </row>
    <row r="41" spans="1:11" ht="12.75" customHeight="1">
      <c r="A41" s="222" t="s">
        <v>350</v>
      </c>
      <c r="B41" s="223"/>
      <c r="C41" s="223"/>
      <c r="D41" s="223"/>
      <c r="E41" s="223"/>
      <c r="F41" s="223"/>
      <c r="G41" s="223"/>
      <c r="H41" s="223"/>
      <c r="I41" s="1">
        <v>32</v>
      </c>
      <c r="J41" s="5"/>
      <c r="K41" s="7"/>
    </row>
    <row r="42" spans="1:11" ht="12.75" customHeight="1">
      <c r="A42" s="222" t="s">
        <v>351</v>
      </c>
      <c r="B42" s="223"/>
      <c r="C42" s="223"/>
      <c r="D42" s="223"/>
      <c r="E42" s="223"/>
      <c r="F42" s="223"/>
      <c r="G42" s="223"/>
      <c r="H42" s="223"/>
      <c r="I42" s="1">
        <v>33</v>
      </c>
      <c r="J42" s="5"/>
      <c r="K42" s="7"/>
    </row>
    <row r="43" spans="1:11" ht="12.75" customHeight="1">
      <c r="A43" s="222" t="s">
        <v>352</v>
      </c>
      <c r="B43" s="223"/>
      <c r="C43" s="223"/>
      <c r="D43" s="223"/>
      <c r="E43" s="223"/>
      <c r="F43" s="223"/>
      <c r="G43" s="223"/>
      <c r="H43" s="223"/>
      <c r="I43" s="1">
        <v>34</v>
      </c>
      <c r="J43" s="5"/>
      <c r="K43" s="7"/>
    </row>
    <row r="44" spans="1:11" ht="12.75" customHeight="1">
      <c r="A44" s="222" t="s">
        <v>353</v>
      </c>
      <c r="B44" s="223"/>
      <c r="C44" s="223"/>
      <c r="D44" s="223"/>
      <c r="E44" s="223"/>
      <c r="F44" s="223"/>
      <c r="G44" s="223"/>
      <c r="H44" s="223"/>
      <c r="I44" s="1">
        <v>35</v>
      </c>
      <c r="J44" s="5"/>
      <c r="K44" s="7"/>
    </row>
    <row r="45" spans="1:11" ht="12.75" customHeight="1">
      <c r="A45" s="219" t="s">
        <v>354</v>
      </c>
      <c r="B45" s="220"/>
      <c r="C45" s="220"/>
      <c r="D45" s="220"/>
      <c r="E45" s="220"/>
      <c r="F45" s="220"/>
      <c r="G45" s="220"/>
      <c r="H45" s="220"/>
      <c r="I45" s="1">
        <v>36</v>
      </c>
      <c r="J45" s="61">
        <f>SUM(J40:J44)</f>
        <v>0</v>
      </c>
      <c r="K45" s="50">
        <f>SUM(K40:K44)</f>
        <v>0</v>
      </c>
    </row>
    <row r="46" spans="1:11" ht="12.75" customHeight="1">
      <c r="A46" s="219" t="s">
        <v>355</v>
      </c>
      <c r="B46" s="220"/>
      <c r="C46" s="220"/>
      <c r="D46" s="220"/>
      <c r="E46" s="220"/>
      <c r="F46" s="220"/>
      <c r="G46" s="220"/>
      <c r="H46" s="220"/>
      <c r="I46" s="1">
        <v>37</v>
      </c>
      <c r="J46" s="61">
        <f>IF(J39&gt;J45,J39-J45,0)</f>
        <v>0</v>
      </c>
      <c r="K46" s="50">
        <f>IF(K39&gt;K45,K39-K45,0)</f>
        <v>0</v>
      </c>
    </row>
    <row r="47" spans="1:11" ht="12.75" customHeight="1">
      <c r="A47" s="219" t="s">
        <v>0</v>
      </c>
      <c r="B47" s="220"/>
      <c r="C47" s="220"/>
      <c r="D47" s="220"/>
      <c r="E47" s="220"/>
      <c r="F47" s="220"/>
      <c r="G47" s="220"/>
      <c r="H47" s="220"/>
      <c r="I47" s="1">
        <v>38</v>
      </c>
      <c r="J47" s="61">
        <f>IF(J45&gt;J39,J45-J39,0)</f>
        <v>0</v>
      </c>
      <c r="K47" s="50">
        <f>IF(K45&gt;K39,K45-K39,0)</f>
        <v>0</v>
      </c>
    </row>
    <row r="48" spans="1:11" ht="12.75" customHeight="1">
      <c r="A48" s="222" t="s">
        <v>2</v>
      </c>
      <c r="B48" s="223"/>
      <c r="C48" s="223"/>
      <c r="D48" s="223"/>
      <c r="E48" s="223"/>
      <c r="F48" s="223"/>
      <c r="G48" s="223"/>
      <c r="H48" s="223"/>
      <c r="I48" s="1">
        <v>39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 customHeight="1">
      <c r="A49" s="222" t="s">
        <v>1</v>
      </c>
      <c r="B49" s="223"/>
      <c r="C49" s="223"/>
      <c r="D49" s="223"/>
      <c r="E49" s="223"/>
      <c r="F49" s="223"/>
      <c r="G49" s="223"/>
      <c r="H49" s="223"/>
      <c r="I49" s="1">
        <v>40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2" t="s">
        <v>6</v>
      </c>
      <c r="B50" s="223"/>
      <c r="C50" s="223"/>
      <c r="D50" s="223"/>
      <c r="E50" s="223"/>
      <c r="F50" s="223"/>
      <c r="G50" s="223"/>
      <c r="H50" s="223"/>
      <c r="I50" s="1">
        <v>41</v>
      </c>
      <c r="J50" s="5"/>
      <c r="K50" s="7"/>
    </row>
    <row r="51" spans="1:11" ht="12.75" customHeight="1">
      <c r="A51" s="222" t="s">
        <v>4</v>
      </c>
      <c r="B51" s="223"/>
      <c r="C51" s="223"/>
      <c r="D51" s="223"/>
      <c r="E51" s="223"/>
      <c r="F51" s="223"/>
      <c r="G51" s="223"/>
      <c r="H51" s="223"/>
      <c r="I51" s="1">
        <v>42</v>
      </c>
      <c r="J51" s="5">
        <v>0</v>
      </c>
      <c r="K51" s="7">
        <v>0</v>
      </c>
    </row>
    <row r="52" spans="1:11" ht="12.75" customHeight="1">
      <c r="A52" s="222" t="s">
        <v>3</v>
      </c>
      <c r="B52" s="223"/>
      <c r="C52" s="223"/>
      <c r="D52" s="223"/>
      <c r="E52" s="223"/>
      <c r="F52" s="223"/>
      <c r="G52" s="223"/>
      <c r="H52" s="223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2" t="s">
        <v>5</v>
      </c>
      <c r="B53" s="223"/>
      <c r="C53" s="223"/>
      <c r="D53" s="223"/>
      <c r="E53" s="223"/>
      <c r="F53" s="223"/>
      <c r="G53" s="223"/>
      <c r="H53" s="223"/>
      <c r="I53" s="4">
        <v>44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3" t="s">
        <v>23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72"/>
    </row>
    <row r="2" spans="1:12" ht="15.75">
      <c r="A2" s="39"/>
      <c r="B2" s="71"/>
      <c r="C2" s="284" t="s">
        <v>24</v>
      </c>
      <c r="D2" s="284"/>
      <c r="E2" s="74">
        <v>40909</v>
      </c>
      <c r="F2" s="40" t="s">
        <v>25</v>
      </c>
      <c r="G2" s="285">
        <v>40999</v>
      </c>
      <c r="H2" s="286"/>
      <c r="I2" s="71"/>
      <c r="J2" s="71"/>
      <c r="K2" s="71"/>
      <c r="L2" s="75"/>
    </row>
    <row r="3" spans="1:11" ht="24">
      <c r="A3" s="287" t="s">
        <v>155</v>
      </c>
      <c r="B3" s="287"/>
      <c r="C3" s="287"/>
      <c r="D3" s="287"/>
      <c r="E3" s="287"/>
      <c r="F3" s="287"/>
      <c r="G3" s="287"/>
      <c r="H3" s="287"/>
      <c r="I3" s="78" t="s">
        <v>157</v>
      </c>
      <c r="J3" s="64" t="s">
        <v>26</v>
      </c>
      <c r="K3" s="64" t="s">
        <v>27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0">
        <v>2</v>
      </c>
      <c r="J4" s="79" t="s">
        <v>55</v>
      </c>
      <c r="K4" s="79" t="s">
        <v>56</v>
      </c>
    </row>
    <row r="5" spans="1:11" ht="12.75">
      <c r="A5" s="276" t="s">
        <v>28</v>
      </c>
      <c r="B5" s="277"/>
      <c r="C5" s="277"/>
      <c r="D5" s="277"/>
      <c r="E5" s="277"/>
      <c r="F5" s="277"/>
      <c r="G5" s="277"/>
      <c r="H5" s="277"/>
      <c r="I5" s="41">
        <v>1</v>
      </c>
      <c r="J5" s="42">
        <v>63432000</v>
      </c>
      <c r="K5" s="42">
        <v>63432000</v>
      </c>
    </row>
    <row r="6" spans="1:11" ht="12.75">
      <c r="A6" s="276" t="s">
        <v>29</v>
      </c>
      <c r="B6" s="277"/>
      <c r="C6" s="277"/>
      <c r="D6" s="277"/>
      <c r="E6" s="277"/>
      <c r="F6" s="277"/>
      <c r="G6" s="277"/>
      <c r="H6" s="277"/>
      <c r="I6" s="41">
        <v>2</v>
      </c>
      <c r="J6" s="43">
        <v>13998640</v>
      </c>
      <c r="K6" s="43">
        <v>13998640</v>
      </c>
    </row>
    <row r="7" spans="1:11" ht="12.75">
      <c r="A7" s="276" t="s">
        <v>30</v>
      </c>
      <c r="B7" s="277"/>
      <c r="C7" s="277"/>
      <c r="D7" s="277"/>
      <c r="E7" s="277"/>
      <c r="F7" s="277"/>
      <c r="G7" s="277"/>
      <c r="H7" s="277"/>
      <c r="I7" s="41">
        <v>3</v>
      </c>
      <c r="J7" s="43">
        <v>8068491</v>
      </c>
      <c r="K7" s="43">
        <v>8068491</v>
      </c>
    </row>
    <row r="8" spans="1:11" ht="12.75">
      <c r="A8" s="276" t="s">
        <v>31</v>
      </c>
      <c r="B8" s="277"/>
      <c r="C8" s="277"/>
      <c r="D8" s="277"/>
      <c r="E8" s="277"/>
      <c r="F8" s="277"/>
      <c r="G8" s="277"/>
      <c r="H8" s="277"/>
      <c r="I8" s="41">
        <v>4</v>
      </c>
      <c r="J8" s="43">
        <v>251421550</v>
      </c>
      <c r="K8" s="43">
        <v>252537818</v>
      </c>
    </row>
    <row r="9" spans="1:11" ht="12.75">
      <c r="A9" s="276" t="s">
        <v>32</v>
      </c>
      <c r="B9" s="277"/>
      <c r="C9" s="277"/>
      <c r="D9" s="277"/>
      <c r="E9" s="277"/>
      <c r="F9" s="277"/>
      <c r="G9" s="277"/>
      <c r="H9" s="277"/>
      <c r="I9" s="41">
        <v>5</v>
      </c>
      <c r="J9" s="43">
        <v>1673409</v>
      </c>
      <c r="K9" s="43">
        <v>-3220304</v>
      </c>
    </row>
    <row r="10" spans="1:11" ht="12.75">
      <c r="A10" s="276" t="s">
        <v>33</v>
      </c>
      <c r="B10" s="277"/>
      <c r="C10" s="277"/>
      <c r="D10" s="277"/>
      <c r="E10" s="277"/>
      <c r="F10" s="277"/>
      <c r="G10" s="277"/>
      <c r="H10" s="277"/>
      <c r="I10" s="41">
        <v>6</v>
      </c>
      <c r="J10" s="43">
        <v>52379202</v>
      </c>
      <c r="K10" s="43">
        <v>52312791</v>
      </c>
    </row>
    <row r="11" spans="1:11" ht="12.75">
      <c r="A11" s="276" t="s">
        <v>34</v>
      </c>
      <c r="B11" s="277"/>
      <c r="C11" s="277"/>
      <c r="D11" s="277"/>
      <c r="E11" s="277"/>
      <c r="F11" s="277"/>
      <c r="G11" s="277"/>
      <c r="H11" s="277"/>
      <c r="I11" s="41">
        <v>7</v>
      </c>
      <c r="J11" s="43">
        <v>0</v>
      </c>
      <c r="K11" s="43">
        <v>0</v>
      </c>
    </row>
    <row r="12" spans="1:11" ht="12.75">
      <c r="A12" s="276" t="s">
        <v>35</v>
      </c>
      <c r="B12" s="277"/>
      <c r="C12" s="277"/>
      <c r="D12" s="277"/>
      <c r="E12" s="277"/>
      <c r="F12" s="277"/>
      <c r="G12" s="277"/>
      <c r="H12" s="277"/>
      <c r="I12" s="41">
        <v>8</v>
      </c>
      <c r="J12" s="43">
        <v>6472994</v>
      </c>
      <c r="K12" s="43">
        <v>6472994</v>
      </c>
    </row>
    <row r="13" spans="1:11" ht="12.75">
      <c r="A13" s="276" t="s">
        <v>36</v>
      </c>
      <c r="B13" s="277"/>
      <c r="C13" s="277"/>
      <c r="D13" s="277"/>
      <c r="E13" s="277"/>
      <c r="F13" s="277"/>
      <c r="G13" s="277"/>
      <c r="H13" s="277"/>
      <c r="I13" s="41">
        <v>9</v>
      </c>
      <c r="J13" s="43">
        <v>0</v>
      </c>
      <c r="K13" s="43"/>
    </row>
    <row r="14" spans="1:11" ht="12.75">
      <c r="A14" s="278" t="s">
        <v>44</v>
      </c>
      <c r="B14" s="279"/>
      <c r="C14" s="279"/>
      <c r="D14" s="279"/>
      <c r="E14" s="279"/>
      <c r="F14" s="279"/>
      <c r="G14" s="279"/>
      <c r="H14" s="279"/>
      <c r="I14" s="41">
        <v>10</v>
      </c>
      <c r="J14" s="76">
        <f>SUM(J5:J13)</f>
        <v>397446286</v>
      </c>
      <c r="K14" s="76">
        <f>SUM(K5:K13)</f>
        <v>393602430</v>
      </c>
    </row>
    <row r="15" spans="1:11" ht="12.75">
      <c r="A15" s="276" t="s">
        <v>37</v>
      </c>
      <c r="B15" s="277"/>
      <c r="C15" s="277"/>
      <c r="D15" s="277"/>
      <c r="E15" s="277"/>
      <c r="F15" s="277"/>
      <c r="G15" s="277"/>
      <c r="H15" s="277"/>
      <c r="I15" s="41">
        <v>11</v>
      </c>
      <c r="J15" s="43">
        <v>21407</v>
      </c>
      <c r="K15" s="43">
        <v>20007</v>
      </c>
    </row>
    <row r="16" spans="1:11" ht="12.75">
      <c r="A16" s="276" t="s">
        <v>38</v>
      </c>
      <c r="B16" s="277"/>
      <c r="C16" s="277"/>
      <c r="D16" s="277"/>
      <c r="E16" s="277"/>
      <c r="F16" s="277"/>
      <c r="G16" s="277"/>
      <c r="H16" s="277"/>
      <c r="I16" s="41">
        <v>12</v>
      </c>
      <c r="J16" s="43">
        <v>0</v>
      </c>
      <c r="K16" s="43"/>
    </row>
    <row r="17" spans="1:11" ht="12.75">
      <c r="A17" s="276" t="s">
        <v>39</v>
      </c>
      <c r="B17" s="277"/>
      <c r="C17" s="277"/>
      <c r="D17" s="277"/>
      <c r="E17" s="277"/>
      <c r="F17" s="277"/>
      <c r="G17" s="277"/>
      <c r="H17" s="277"/>
      <c r="I17" s="41">
        <v>13</v>
      </c>
      <c r="J17" s="43">
        <v>0</v>
      </c>
      <c r="K17" s="43"/>
    </row>
    <row r="18" spans="1:11" ht="12.75">
      <c r="A18" s="276" t="s">
        <v>40</v>
      </c>
      <c r="B18" s="277"/>
      <c r="C18" s="277"/>
      <c r="D18" s="277"/>
      <c r="E18" s="277"/>
      <c r="F18" s="277"/>
      <c r="G18" s="277"/>
      <c r="H18" s="277"/>
      <c r="I18" s="41">
        <v>14</v>
      </c>
      <c r="J18" s="43">
        <v>0</v>
      </c>
      <c r="K18" s="43"/>
    </row>
    <row r="19" spans="1:11" ht="12.75">
      <c r="A19" s="276" t="s">
        <v>41</v>
      </c>
      <c r="B19" s="277"/>
      <c r="C19" s="277"/>
      <c r="D19" s="277"/>
      <c r="E19" s="277"/>
      <c r="F19" s="277"/>
      <c r="G19" s="277"/>
      <c r="H19" s="277"/>
      <c r="I19" s="41">
        <v>15</v>
      </c>
      <c r="J19" s="43">
        <v>0</v>
      </c>
      <c r="K19" s="43"/>
    </row>
    <row r="20" spans="1:11" ht="12.75">
      <c r="A20" s="276" t="s">
        <v>42</v>
      </c>
      <c r="B20" s="277"/>
      <c r="C20" s="277"/>
      <c r="D20" s="277"/>
      <c r="E20" s="277"/>
      <c r="F20" s="277"/>
      <c r="G20" s="277"/>
      <c r="H20" s="277"/>
      <c r="I20" s="41">
        <v>16</v>
      </c>
      <c r="J20" s="43">
        <v>0</v>
      </c>
      <c r="K20" s="43"/>
    </row>
    <row r="21" spans="1:11" ht="12.75">
      <c r="A21" s="278" t="s">
        <v>43</v>
      </c>
      <c r="B21" s="279"/>
      <c r="C21" s="279"/>
      <c r="D21" s="279"/>
      <c r="E21" s="279"/>
      <c r="F21" s="279"/>
      <c r="G21" s="279"/>
      <c r="H21" s="279"/>
      <c r="I21" s="41">
        <v>17</v>
      </c>
      <c r="J21" s="77">
        <f>SUM(J15:J20)</f>
        <v>21407</v>
      </c>
      <c r="K21" s="77">
        <f>SUM(K15:K20)</f>
        <v>20007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9" t="s">
        <v>45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>
        <v>397467693</v>
      </c>
      <c r="K23" s="42">
        <v>393622437</v>
      </c>
    </row>
    <row r="24" spans="1:11" ht="17.25" customHeight="1">
      <c r="A24" s="271" t="s">
        <v>46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7">
        <v>66088097</v>
      </c>
      <c r="K24" s="77">
        <v>65966926</v>
      </c>
    </row>
    <row r="25" spans="1:11" ht="27.75" customHeight="1">
      <c r="A25" s="267" t="s">
        <v>373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5:K25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89" t="s">
        <v>54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90" t="s">
        <v>57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0" ht="12.75" customHeight="1">
      <c r="A5" s="293"/>
      <c r="B5" s="294"/>
      <c r="C5" s="294"/>
      <c r="D5" s="294"/>
      <c r="E5" s="294"/>
      <c r="F5" s="294"/>
      <c r="G5" s="294"/>
      <c r="H5" s="294"/>
      <c r="I5" s="294"/>
      <c r="J5" s="295"/>
    </row>
    <row r="6" spans="1:10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10" ht="12.75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ht="12.75" customHeight="1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2.75" customHeight="1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 customHeight="1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2011-10-26T07:29:21Z</cp:lastPrinted>
  <dcterms:created xsi:type="dcterms:W3CDTF">2008-10-17T11:51:54Z</dcterms:created>
  <dcterms:modified xsi:type="dcterms:W3CDTF">2012-04-27T10:49:27Z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