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<sst xmlns="http://schemas.openxmlformats.org/spreadsheetml/2006/main" count="395" uniqueCount="342">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</sst>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zoomScaleSheetLayoutView="11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248</v>
      </c>
      <c r="B1" s="163"/>
      <c r="C1" s="16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16">
        <v>40544</v>
      </c>
      <c r="F2" s="12"/>
      <c r="G2" s="13" t="s">
        <v>250</v>
      </c>
      <c r="H2" s="116">
        <v>40816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5" t="s">
        <v>251</v>
      </c>
      <c r="B6" s="176"/>
      <c r="C6" s="156" t="s">
        <v>339</v>
      </c>
      <c r="D6" s="15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4" t="s">
        <v>252</v>
      </c>
      <c r="B8" s="185"/>
      <c r="C8" s="156" t="s">
        <v>323</v>
      </c>
      <c r="D8" s="15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0" t="s">
        <v>253</v>
      </c>
      <c r="B10" s="195"/>
      <c r="C10" s="156" t="s">
        <v>324</v>
      </c>
      <c r="D10" s="15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5" t="s">
        <v>254</v>
      </c>
      <c r="B12" s="176"/>
      <c r="C12" s="153" t="s">
        <v>325</v>
      </c>
      <c r="D12" s="186"/>
      <c r="E12" s="186"/>
      <c r="F12" s="186"/>
      <c r="G12" s="186"/>
      <c r="H12" s="186"/>
      <c r="I12" s="178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5" t="s">
        <v>255</v>
      </c>
      <c r="B14" s="176"/>
      <c r="C14" s="197">
        <v>10000</v>
      </c>
      <c r="D14" s="198"/>
      <c r="E14" s="16"/>
      <c r="F14" s="153" t="s">
        <v>326</v>
      </c>
      <c r="G14" s="186"/>
      <c r="H14" s="186"/>
      <c r="I14" s="178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5" t="s">
        <v>256</v>
      </c>
      <c r="B16" s="176"/>
      <c r="C16" s="153" t="s">
        <v>327</v>
      </c>
      <c r="D16" s="186"/>
      <c r="E16" s="186"/>
      <c r="F16" s="186"/>
      <c r="G16" s="186"/>
      <c r="H16" s="186"/>
      <c r="I16" s="178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5" t="s">
        <v>257</v>
      </c>
      <c r="B18" s="176"/>
      <c r="C18" s="180" t="s">
        <v>328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5" t="s">
        <v>258</v>
      </c>
      <c r="B20" s="176"/>
      <c r="C20" s="180" t="s">
        <v>329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5" t="s">
        <v>259</v>
      </c>
      <c r="B22" s="176"/>
      <c r="C22" s="117">
        <v>133</v>
      </c>
      <c r="D22" s="153" t="s">
        <v>326</v>
      </c>
      <c r="E22" s="147"/>
      <c r="F22" s="143"/>
      <c r="G22" s="175"/>
      <c r="H22" s="183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75" t="s">
        <v>260</v>
      </c>
      <c r="B24" s="176"/>
      <c r="C24" s="117">
        <v>133</v>
      </c>
      <c r="D24" s="153" t="s">
        <v>330</v>
      </c>
      <c r="E24" s="147"/>
      <c r="F24" s="147"/>
      <c r="G24" s="143"/>
      <c r="H24" s="48" t="s">
        <v>261</v>
      </c>
      <c r="I24" s="307">
        <v>876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5" t="s">
        <v>262</v>
      </c>
      <c r="B26" s="176"/>
      <c r="C26" s="118" t="s">
        <v>338</v>
      </c>
      <c r="D26" s="26"/>
      <c r="E26" s="96"/>
      <c r="F26" s="97"/>
      <c r="G26" s="142" t="s">
        <v>263</v>
      </c>
      <c r="H26" s="176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4" t="s">
        <v>264</v>
      </c>
      <c r="B28" s="145"/>
      <c r="C28" s="146"/>
      <c r="D28" s="146"/>
      <c r="E28" s="138" t="s">
        <v>265</v>
      </c>
      <c r="F28" s="139"/>
      <c r="G28" s="139"/>
      <c r="H28" s="140" t="s">
        <v>266</v>
      </c>
      <c r="I28" s="141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3"/>
      <c r="B30" s="147"/>
      <c r="C30" s="147"/>
      <c r="D30" s="143"/>
      <c r="E30" s="153"/>
      <c r="F30" s="147"/>
      <c r="G30" s="143"/>
      <c r="H30" s="156"/>
      <c r="I30" s="157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53"/>
      <c r="B32" s="147"/>
      <c r="C32" s="147"/>
      <c r="D32" s="143"/>
      <c r="E32" s="153"/>
      <c r="F32" s="147"/>
      <c r="G32" s="147"/>
      <c r="H32" s="156"/>
      <c r="I32" s="157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53"/>
      <c r="B34" s="147"/>
      <c r="C34" s="147"/>
      <c r="D34" s="143"/>
      <c r="E34" s="153"/>
      <c r="F34" s="147"/>
      <c r="G34" s="147"/>
      <c r="H34" s="156"/>
      <c r="I34" s="157"/>
      <c r="J34" s="10"/>
      <c r="K34" s="10"/>
      <c r="L34" s="10"/>
    </row>
    <row r="35" spans="1:12" ht="12.75">
      <c r="A35" s="136"/>
      <c r="B35" s="133"/>
      <c r="C35" s="193"/>
      <c r="D35" s="194"/>
      <c r="E35" s="132"/>
      <c r="F35" s="193"/>
      <c r="G35" s="194"/>
      <c r="H35" s="129"/>
      <c r="I35" s="137"/>
      <c r="J35" s="10"/>
      <c r="K35" s="10"/>
      <c r="L35" s="10"/>
    </row>
    <row r="36" spans="1:12" ht="12.75">
      <c r="A36" s="153"/>
      <c r="B36" s="147"/>
      <c r="C36" s="147"/>
      <c r="D36" s="143"/>
      <c r="E36" s="153"/>
      <c r="F36" s="147"/>
      <c r="G36" s="147"/>
      <c r="H36" s="156"/>
      <c r="I36" s="157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53"/>
      <c r="B38" s="147"/>
      <c r="C38" s="147"/>
      <c r="D38" s="143"/>
      <c r="E38" s="153"/>
      <c r="F38" s="147"/>
      <c r="G38" s="147"/>
      <c r="H38" s="156"/>
      <c r="I38" s="157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20"/>
      <c r="B40" s="121"/>
      <c r="C40" s="121"/>
      <c r="D40" s="121"/>
      <c r="E40" s="24"/>
      <c r="F40" s="121"/>
      <c r="G40" s="121"/>
      <c r="H40" s="122"/>
      <c r="I40" s="123"/>
      <c r="J40" s="10"/>
      <c r="K40" s="10"/>
      <c r="L40" s="10"/>
    </row>
    <row r="41" spans="1:12" ht="12.75">
      <c r="A41" s="101"/>
      <c r="B41" s="31"/>
      <c r="C41" s="31"/>
      <c r="D41" s="21"/>
      <c r="E41" s="21"/>
      <c r="F41" s="31"/>
      <c r="G41" s="21"/>
      <c r="H41" s="21"/>
      <c r="I41" s="102"/>
      <c r="J41" s="10"/>
      <c r="K41" s="10"/>
      <c r="L41" s="10"/>
    </row>
    <row r="42" spans="1:12" ht="12.75">
      <c r="A42" s="170" t="s">
        <v>267</v>
      </c>
      <c r="B42" s="171"/>
      <c r="C42" s="156"/>
      <c r="D42" s="157"/>
      <c r="E42" s="27"/>
      <c r="F42" s="153"/>
      <c r="G42" s="158"/>
      <c r="H42" s="158"/>
      <c r="I42" s="148"/>
      <c r="J42" s="10"/>
      <c r="K42" s="10"/>
      <c r="L42" s="10"/>
    </row>
    <row r="43" spans="1:12" ht="12.75">
      <c r="A43" s="100"/>
      <c r="B43" s="30"/>
      <c r="C43" s="149"/>
      <c r="D43" s="150"/>
      <c r="E43" s="16"/>
      <c r="F43" s="149"/>
      <c r="G43" s="151"/>
      <c r="H43" s="32"/>
      <c r="I43" s="103"/>
      <c r="J43" s="10"/>
      <c r="K43" s="10"/>
      <c r="L43" s="10"/>
    </row>
    <row r="44" spans="1:12" ht="12.75">
      <c r="A44" s="170" t="s">
        <v>268</v>
      </c>
      <c r="B44" s="171"/>
      <c r="C44" s="153" t="s">
        <v>332</v>
      </c>
      <c r="D44" s="154"/>
      <c r="E44" s="154"/>
      <c r="F44" s="154"/>
      <c r="G44" s="154"/>
      <c r="H44" s="154"/>
      <c r="I44" s="155"/>
      <c r="J44" s="10"/>
      <c r="K44" s="10"/>
      <c r="L44" s="10"/>
    </row>
    <row r="45" spans="1:12" ht="12.75">
      <c r="A45" s="91"/>
      <c r="B45" s="23"/>
      <c r="C45" s="22" t="s">
        <v>269</v>
      </c>
      <c r="D45" s="16"/>
      <c r="E45" s="16"/>
      <c r="F45" s="16"/>
      <c r="G45" s="16"/>
      <c r="H45" s="16"/>
      <c r="I45" s="92"/>
      <c r="J45" s="10"/>
      <c r="K45" s="10"/>
      <c r="L45" s="10"/>
    </row>
    <row r="46" spans="1:12" ht="12.75">
      <c r="A46" s="170" t="s">
        <v>270</v>
      </c>
      <c r="B46" s="171"/>
      <c r="C46" s="177" t="s">
        <v>333</v>
      </c>
      <c r="D46" s="173"/>
      <c r="E46" s="174"/>
      <c r="F46" s="16"/>
      <c r="G46" s="48" t="s">
        <v>271</v>
      </c>
      <c r="H46" s="177" t="s">
        <v>334</v>
      </c>
      <c r="I46" s="174"/>
      <c r="J46" s="10"/>
      <c r="K46" s="10"/>
      <c r="L46" s="10"/>
    </row>
    <row r="47" spans="1:12" ht="12.75">
      <c r="A47" s="91"/>
      <c r="B47" s="23"/>
      <c r="C47" s="22"/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70" t="s">
        <v>257</v>
      </c>
      <c r="B48" s="171"/>
      <c r="C48" s="172" t="s">
        <v>328</v>
      </c>
      <c r="D48" s="173"/>
      <c r="E48" s="173"/>
      <c r="F48" s="173"/>
      <c r="G48" s="173"/>
      <c r="H48" s="173"/>
      <c r="I48" s="174"/>
      <c r="J48" s="10"/>
      <c r="K48" s="10"/>
      <c r="L48" s="10"/>
    </row>
    <row r="49" spans="1:12" ht="12.75">
      <c r="A49" s="91"/>
      <c r="B49" s="23"/>
      <c r="C49" s="16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75" t="s">
        <v>272</v>
      </c>
      <c r="B50" s="176"/>
      <c r="C50" s="177" t="s">
        <v>335</v>
      </c>
      <c r="D50" s="173"/>
      <c r="E50" s="173"/>
      <c r="F50" s="173"/>
      <c r="G50" s="173"/>
      <c r="H50" s="173"/>
      <c r="I50" s="178"/>
      <c r="J50" s="10"/>
      <c r="K50" s="10"/>
      <c r="L50" s="10"/>
    </row>
    <row r="51" spans="1:12" ht="12.75">
      <c r="A51" s="104"/>
      <c r="B51" s="21"/>
      <c r="C51" s="164" t="s">
        <v>273</v>
      </c>
      <c r="D51" s="164"/>
      <c r="E51" s="164"/>
      <c r="F51" s="164"/>
      <c r="G51" s="164"/>
      <c r="H51" s="164"/>
      <c r="I51" s="105"/>
      <c r="J51" s="10"/>
      <c r="K51" s="10"/>
      <c r="L51" s="10"/>
    </row>
    <row r="52" spans="1:12" ht="12.75">
      <c r="A52" s="104"/>
      <c r="B52" s="21"/>
      <c r="C52" s="33"/>
      <c r="D52" s="33"/>
      <c r="E52" s="33"/>
      <c r="F52" s="33"/>
      <c r="G52" s="33"/>
      <c r="H52" s="33"/>
      <c r="I52" s="105"/>
      <c r="J52" s="10"/>
      <c r="K52" s="10"/>
      <c r="L52" s="10"/>
    </row>
    <row r="53" spans="1:12" ht="12.75">
      <c r="A53" s="104"/>
      <c r="B53" s="179" t="s">
        <v>274</v>
      </c>
      <c r="C53" s="152"/>
      <c r="D53" s="152"/>
      <c r="E53" s="152"/>
      <c r="F53" s="46"/>
      <c r="G53" s="46"/>
      <c r="H53" s="46"/>
      <c r="I53" s="106"/>
      <c r="J53" s="10"/>
      <c r="K53" s="10"/>
      <c r="L53" s="10"/>
    </row>
    <row r="54" spans="1:12" ht="12.75">
      <c r="A54" s="104"/>
      <c r="B54" s="159" t="s">
        <v>306</v>
      </c>
      <c r="C54" s="160"/>
      <c r="D54" s="160"/>
      <c r="E54" s="160"/>
      <c r="F54" s="160"/>
      <c r="G54" s="160"/>
      <c r="H54" s="160"/>
      <c r="I54" s="161"/>
      <c r="J54" s="10"/>
      <c r="K54" s="10"/>
      <c r="L54" s="10"/>
    </row>
    <row r="55" spans="1:12" ht="12.75">
      <c r="A55" s="104"/>
      <c r="B55" s="159" t="s">
        <v>307</v>
      </c>
      <c r="C55" s="160"/>
      <c r="D55" s="160"/>
      <c r="E55" s="160"/>
      <c r="F55" s="160"/>
      <c r="G55" s="160"/>
      <c r="H55" s="160"/>
      <c r="I55" s="106"/>
      <c r="J55" s="10"/>
      <c r="K55" s="10"/>
      <c r="L55" s="10"/>
    </row>
    <row r="56" spans="1:12" ht="12.75">
      <c r="A56" s="104"/>
      <c r="B56" s="159" t="s">
        <v>308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04"/>
      <c r="B57" s="159" t="s">
        <v>309</v>
      </c>
      <c r="C57" s="160"/>
      <c r="D57" s="160"/>
      <c r="E57" s="160"/>
      <c r="F57" s="160"/>
      <c r="G57" s="160"/>
      <c r="H57" s="160"/>
      <c r="I57" s="161"/>
      <c r="J57" s="10"/>
      <c r="K57" s="10"/>
      <c r="L57" s="10"/>
    </row>
    <row r="58" spans="1:12" ht="12.75">
      <c r="A58" s="104"/>
      <c r="B58" s="107"/>
      <c r="C58" s="108"/>
      <c r="D58" s="108"/>
      <c r="E58" s="108"/>
      <c r="F58" s="108"/>
      <c r="G58" s="108"/>
      <c r="H58" s="108"/>
      <c r="I58" s="109"/>
      <c r="J58" s="10"/>
      <c r="K58" s="10"/>
      <c r="L58" s="10"/>
    </row>
    <row r="59" spans="1:12" ht="13.5" thickBot="1">
      <c r="A59" s="110" t="s">
        <v>275</v>
      </c>
      <c r="B59" s="16"/>
      <c r="C59" s="16"/>
      <c r="D59" s="16"/>
      <c r="E59" s="16"/>
      <c r="F59" s="16"/>
      <c r="G59" s="34"/>
      <c r="H59" s="35"/>
      <c r="I59" s="111"/>
      <c r="J59" s="10"/>
      <c r="K59" s="10"/>
      <c r="L59" s="10"/>
    </row>
    <row r="60" spans="1:12" ht="12.75">
      <c r="A60" s="87"/>
      <c r="B60" s="16"/>
      <c r="C60" s="16"/>
      <c r="D60" s="16"/>
      <c r="E60" s="21" t="s">
        <v>276</v>
      </c>
      <c r="F60" s="96"/>
      <c r="G60" s="165" t="s">
        <v>277</v>
      </c>
      <c r="H60" s="166"/>
      <c r="I60" s="167"/>
      <c r="J60" s="10"/>
      <c r="K60" s="10"/>
      <c r="L60" s="10"/>
    </row>
    <row r="61" spans="1:12" ht="12.75">
      <c r="A61" s="112"/>
      <c r="B61" s="113"/>
      <c r="C61" s="114"/>
      <c r="D61" s="114"/>
      <c r="E61" s="114"/>
      <c r="F61" s="114"/>
      <c r="G61" s="168"/>
      <c r="H61" s="169"/>
      <c r="I61" s="115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  <mergeCell ref="A2:D2"/>
    <mergeCell ref="A4:I4"/>
    <mergeCell ref="A6:B6"/>
    <mergeCell ref="C6:D6"/>
    <mergeCell ref="A8:B8"/>
    <mergeCell ref="C8:D8"/>
    <mergeCell ref="A12:B12"/>
    <mergeCell ref="C12:I12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2:B42"/>
    <mergeCell ref="C42:D42"/>
    <mergeCell ref="F42:I42"/>
    <mergeCell ref="C43:D43"/>
    <mergeCell ref="F43:G43"/>
    <mergeCell ref="C44:I44"/>
    <mergeCell ref="A46:B46"/>
    <mergeCell ref="C46:E46"/>
    <mergeCell ref="H46:I46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B54:I54"/>
    <mergeCell ref="B55:H55"/>
    <mergeCell ref="B56:I56"/>
    <mergeCell ref="B57:I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J49" sqref="J49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336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5" t="s">
        <v>278</v>
      </c>
      <c r="J4" s="56" t="s">
        <v>319</v>
      </c>
      <c r="K4" s="57" t="s">
        <v>320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4">
        <v>2</v>
      </c>
      <c r="J5" s="53">
        <v>3</v>
      </c>
      <c r="K5" s="53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0">
        <f>J9+J16+J26+J35+J39</f>
        <v>652108571</v>
      </c>
      <c r="K8" s="50">
        <f>K9+K16+K26+K35+K39</f>
        <v>663709766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0">
        <f>SUM(J10:J15)</f>
        <v>18066215</v>
      </c>
      <c r="K9" s="50">
        <f>SUM(K10:K15)</f>
        <v>19193409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2091193</v>
      </c>
      <c r="K11" s="7">
        <v>3244387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13355595</v>
      </c>
      <c r="K12" s="7">
        <v>13355595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2619427</v>
      </c>
      <c r="K14" s="7">
        <v>2593427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0">
        <f>SUM(J17:J25)</f>
        <v>215006072</v>
      </c>
      <c r="K16" s="50">
        <f>SUM(K17:K25)</f>
        <v>213018012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45615550</v>
      </c>
      <c r="K17" s="7">
        <v>45615550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104762894</v>
      </c>
      <c r="K18" s="7">
        <v>97343999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3238984</v>
      </c>
      <c r="K19" s="7">
        <v>2961946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1989856</v>
      </c>
      <c r="K20" s="7">
        <v>1820590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95843</v>
      </c>
      <c r="K22" s="7">
        <v>120357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24695834</v>
      </c>
      <c r="K23" s="7">
        <v>29665210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379356</v>
      </c>
      <c r="K24" s="7">
        <v>343347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34227755</v>
      </c>
      <c r="K25" s="7">
        <v>35147013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0">
        <f>SUM(J27:J34)</f>
        <v>410827205</v>
      </c>
      <c r="K26" s="50">
        <f>SUM(K27:K34)</f>
        <v>424793025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317933356</v>
      </c>
      <c r="K27" s="7">
        <v>337022255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65324225</v>
      </c>
      <c r="K28" s="7">
        <v>64102980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62220</v>
      </c>
      <c r="K29" s="7">
        <v>62220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f>4738712+3661563</f>
        <v>8400275</v>
      </c>
      <c r="K32" s="7">
        <v>4498441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f>22768692-3661563</f>
        <v>19107129</v>
      </c>
      <c r="K33" s="7">
        <v>19107129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0">
        <f>SUM(J36:J38)</f>
        <v>6117448</v>
      </c>
      <c r="K35" s="50">
        <f>SUM(K36:K38)</f>
        <v>4613689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6117448</v>
      </c>
      <c r="K37" s="7">
        <v>4613689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2091631</v>
      </c>
      <c r="K39" s="7">
        <v>2091631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0">
        <f>J41+J49+J56+J64</f>
        <v>464248608</v>
      </c>
      <c r="K40" s="50">
        <f>K41+K49+K56+K64</f>
        <v>432788307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0">
        <f>SUM(J42:J48)</f>
        <v>26221082</v>
      </c>
      <c r="K41" s="50">
        <f>SUM(K42:K48)</f>
        <v>8571726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0</v>
      </c>
      <c r="K42" s="7">
        <v>0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501348</v>
      </c>
      <c r="K43" s="7">
        <v>501348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19033411</v>
      </c>
      <c r="K44" s="7">
        <v>6605571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6135426</v>
      </c>
      <c r="K45" s="7">
        <v>1464807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550897</v>
      </c>
      <c r="K46" s="7">
        <v>0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0">
        <f>SUM(J50:J55)</f>
        <v>281317191</v>
      </c>
      <c r="K49" s="50">
        <f>SUM(K50:K55)</f>
        <v>332939317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30097509</v>
      </c>
      <c r="K50" s="7">
        <v>25148858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125205973</v>
      </c>
      <c r="K51" s="7">
        <v>141337847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>
        <v>0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636527</v>
      </c>
      <c r="K53" s="7">
        <v>988327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5765880</v>
      </c>
      <c r="K54" s="7">
        <v>1057864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119611302</v>
      </c>
      <c r="K55" s="7">
        <v>164406421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0">
        <f>SUM(J57:J63)</f>
        <v>148002027</v>
      </c>
      <c r="K56" s="50">
        <f>SUM(K57:K63)</f>
        <v>89425000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83613337</v>
      </c>
      <c r="K58" s="7">
        <v>61928337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0</v>
      </c>
      <c r="K60" s="7">
        <v>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11993303</v>
      </c>
      <c r="K61" s="7">
        <v>9661318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10198993</v>
      </c>
      <c r="K62" s="7">
        <v>16438675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42196394</v>
      </c>
      <c r="K63" s="7">
        <v>1396670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8708308</v>
      </c>
      <c r="K64" s="7">
        <v>1852264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48418697</v>
      </c>
      <c r="K65" s="7">
        <v>36692443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0">
        <f>J7+J8+J40+J65</f>
        <v>1164775876</v>
      </c>
      <c r="K66" s="50">
        <f>K7+K8+K40+K65</f>
        <v>1133190516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128346841</v>
      </c>
      <c r="K67" s="8">
        <v>123754163</v>
      </c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51">
        <f>J70+J71+J72+J78+J79+J82+J85</f>
        <v>429628995</v>
      </c>
      <c r="K69" s="51">
        <f>K70+K71+K72+K78+K79+K82+K85</f>
        <v>439419191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63432000</v>
      </c>
      <c r="K70" s="7">
        <v>63432000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13998640</v>
      </c>
      <c r="K71" s="7">
        <v>13998640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3171600</v>
      </c>
      <c r="K73" s="7">
        <v>3171600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6343200</v>
      </c>
      <c r="K74" s="7">
        <v>6343200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1446309</v>
      </c>
      <c r="K75" s="7">
        <v>1446309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0</v>
      </c>
      <c r="K77" s="7">
        <v>0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57127602</v>
      </c>
      <c r="K78" s="7">
        <v>57127602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0">
        <f>J80-J81</f>
        <v>274016877</v>
      </c>
      <c r="K79" s="50">
        <f>K80-K81</f>
        <v>287002263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274016877</v>
      </c>
      <c r="K80" s="7">
        <v>287002263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0">
        <f>J83-J84</f>
        <v>12985385</v>
      </c>
      <c r="K82" s="50">
        <f>K83-K84</f>
        <v>9790195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12985385</v>
      </c>
      <c r="K83" s="7">
        <v>9790195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0</v>
      </c>
      <c r="K85" s="7">
        <v>0</v>
      </c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0">
        <f>SUM(J87:J89)</f>
        <v>7909751</v>
      </c>
      <c r="K86" s="50">
        <f>SUM(K87:K89)</f>
        <v>6571623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3257923</v>
      </c>
      <c r="K87" s="7">
        <v>3257923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>
        <v>0</v>
      </c>
      <c r="K88" s="7">
        <v>0</v>
      </c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4651828</v>
      </c>
      <c r="K89" s="7">
        <v>3313700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0">
        <f>SUM(J91:J99)</f>
        <v>218438778</v>
      </c>
      <c r="K90" s="50">
        <f>SUM(K91:K99)</f>
        <v>234892224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0</v>
      </c>
      <c r="K92" s="7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212729727</v>
      </c>
      <c r="K93" s="7">
        <v>229097193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321844</v>
      </c>
      <c r="K95" s="7">
        <v>426860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1401018</v>
      </c>
      <c r="K96" s="7">
        <v>1401018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0</v>
      </c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79732</v>
      </c>
      <c r="K98" s="7">
        <v>60696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3906457</v>
      </c>
      <c r="K99" s="7">
        <v>3906457</v>
      </c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0">
        <f>SUM(J101:J112)</f>
        <v>507450902</v>
      </c>
      <c r="K100" s="50">
        <f>SUM(K101:K112)</f>
        <v>451028766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9316392</v>
      </c>
      <c r="K101" s="7">
        <v>4082001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46463807</v>
      </c>
      <c r="K102" s="7">
        <v>49818576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143199392</v>
      </c>
      <c r="K103" s="7">
        <v>130820464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9604190</v>
      </c>
      <c r="K104" s="7">
        <v>5330712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116652758</v>
      </c>
      <c r="K105" s="7">
        <v>91787529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113790751</v>
      </c>
      <c r="K106" s="7">
        <v>101583572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8276060</v>
      </c>
      <c r="K108" s="7">
        <v>7631465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15630518</v>
      </c>
      <c r="K109" s="7">
        <v>21658951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431377</v>
      </c>
      <c r="K110" s="7">
        <v>418051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44085657</v>
      </c>
      <c r="K112" s="7">
        <v>37897445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1347450</v>
      </c>
      <c r="K113" s="7">
        <v>1278712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0">
        <f>J69+J86+J90+J100+J113</f>
        <v>1164775876</v>
      </c>
      <c r="K114" s="50">
        <f>K69+K86+K90+K100+K113</f>
        <v>1133190516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128346841</v>
      </c>
      <c r="K115" s="8">
        <v>123754163</v>
      </c>
    </row>
    <row r="116" spans="1:11" ht="12.75">
      <c r="A116" s="223" t="s">
        <v>310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2"/>
      <c r="J117" s="242"/>
      <c r="K117" s="243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B1">
      <selection activeCell="M48" sqref="M48"/>
    </sheetView>
  </sheetViews>
  <sheetFormatPr defaultColWidth="9.140625" defaultRowHeight="12.75"/>
  <cols>
    <col min="1" max="9" width="9.140625" style="49" customWidth="1"/>
    <col min="10" max="10" width="11.57421875" style="49" customWidth="1"/>
    <col min="11" max="11" width="11.710937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3" t="s">
        <v>341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6" t="s">
        <v>337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5" t="s">
        <v>279</v>
      </c>
      <c r="J4" s="244" t="s">
        <v>319</v>
      </c>
      <c r="K4" s="244"/>
      <c r="L4" s="244" t="s">
        <v>320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51">
        <f>SUM(J8:J9)</f>
        <v>324992819</v>
      </c>
      <c r="K7" s="51">
        <f>SUM(K8:K9)</f>
        <v>109024777</v>
      </c>
      <c r="L7" s="51">
        <f>SUM(L8:L9)</f>
        <v>276747683</v>
      </c>
      <c r="M7" s="51">
        <f>SUM(M8:M9)</f>
        <v>98800787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304166273</v>
      </c>
      <c r="K8" s="7">
        <v>97071056</v>
      </c>
      <c r="L8" s="7">
        <v>268445510</v>
      </c>
      <c r="M8" s="7">
        <v>95639987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20826546</v>
      </c>
      <c r="K9" s="7">
        <v>11953721</v>
      </c>
      <c r="L9" s="7">
        <v>8302173</v>
      </c>
      <c r="M9" s="7">
        <v>3160800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0">
        <f>J11+J12+J16+J20+J21+J22+J25+J26</f>
        <v>303417738</v>
      </c>
      <c r="K10" s="50">
        <f>K11+K12+K16+K20+K21+K22+K25+K26</f>
        <v>95801144</v>
      </c>
      <c r="L10" s="50">
        <f>L11+L12+L16+L20+L21+L22+L25+L26</f>
        <v>252618431</v>
      </c>
      <c r="M10" s="50">
        <f>M11+M12+M16+M20+M21+M22+M25+M26</f>
        <v>83152701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4900393</v>
      </c>
      <c r="K11" s="7">
        <v>750295</v>
      </c>
      <c r="L11" s="7">
        <v>12573501</v>
      </c>
      <c r="M11" s="7">
        <v>0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0">
        <f>SUM(J13:J15)</f>
        <v>93588499</v>
      </c>
      <c r="K12" s="50">
        <f>SUM(K13:K15)</f>
        <v>28257837</v>
      </c>
      <c r="L12" s="50">
        <f>SUM(L13:L15)</f>
        <v>76537497</v>
      </c>
      <c r="M12" s="50">
        <f>SUM(M13:M15)</f>
        <v>27618662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10171581</v>
      </c>
      <c r="K13" s="7">
        <v>3287291</v>
      </c>
      <c r="L13" s="7">
        <v>9334712</v>
      </c>
      <c r="M13" s="7">
        <v>3095804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0</v>
      </c>
      <c r="K14" s="7">
        <v>0</v>
      </c>
      <c r="L14" s="7">
        <v>5082220</v>
      </c>
      <c r="M14" s="7">
        <v>5054094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83416918</v>
      </c>
      <c r="K15" s="7">
        <v>24970546</v>
      </c>
      <c r="L15" s="7">
        <v>62120565</v>
      </c>
      <c r="M15" s="7">
        <v>19468764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0">
        <f>SUM(J17:J19)</f>
        <v>135589383</v>
      </c>
      <c r="K16" s="50">
        <f>SUM(K17:K19)</f>
        <v>45102836</v>
      </c>
      <c r="L16" s="50">
        <f>SUM(L17:L19)</f>
        <v>117997087</v>
      </c>
      <c r="M16" s="50">
        <f>SUM(M17:M19)</f>
        <v>37431493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74350681</v>
      </c>
      <c r="K17" s="7">
        <v>24824624</v>
      </c>
      <c r="L17" s="7">
        <v>65354044</v>
      </c>
      <c r="M17" s="7">
        <v>20740277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41933448</v>
      </c>
      <c r="K18" s="7">
        <v>13919168</v>
      </c>
      <c r="L18" s="7">
        <v>35461044</v>
      </c>
      <c r="M18" s="7">
        <v>11263216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19305254</v>
      </c>
      <c r="K19" s="7">
        <v>6359044</v>
      </c>
      <c r="L19" s="7">
        <v>17181999</v>
      </c>
      <c r="M19" s="7">
        <v>5428000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14664671</v>
      </c>
      <c r="K20" s="7">
        <v>4545078</v>
      </c>
      <c r="L20" s="7">
        <v>10868453</v>
      </c>
      <c r="M20" s="7">
        <v>3782485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32292099</v>
      </c>
      <c r="K21" s="7">
        <v>11154726</v>
      </c>
      <c r="L21" s="7">
        <v>26707556</v>
      </c>
      <c r="M21" s="7">
        <v>10360972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0">
        <f>SUM(J23:J24)</f>
        <v>18544378</v>
      </c>
      <c r="K22" s="50">
        <f>SUM(K23:K24)</f>
        <v>5475265</v>
      </c>
      <c r="L22" s="50">
        <f>SUM(L23:L24)</f>
        <v>6978738</v>
      </c>
      <c r="M22" s="50">
        <f>SUM(M23:M24)</f>
        <v>3854047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18544378</v>
      </c>
      <c r="K24" s="7">
        <v>5475265</v>
      </c>
      <c r="L24" s="7">
        <v>6978738</v>
      </c>
      <c r="M24" s="7">
        <v>3854047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1703510</v>
      </c>
      <c r="K25" s="7">
        <v>17817</v>
      </c>
      <c r="L25" s="7">
        <v>0</v>
      </c>
      <c r="M25" s="7">
        <v>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2134805</v>
      </c>
      <c r="K26" s="7">
        <v>497290</v>
      </c>
      <c r="L26" s="7">
        <v>955599</v>
      </c>
      <c r="M26" s="7">
        <v>105042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0">
        <f>SUM(J28:J32)</f>
        <v>22341250</v>
      </c>
      <c r="K27" s="50">
        <f>SUM(K28:K32)</f>
        <v>2594341</v>
      </c>
      <c r="L27" s="50">
        <f>SUM(L28:L32)</f>
        <v>24698640</v>
      </c>
      <c r="M27" s="50">
        <f>SUM(M28:M32)</f>
        <v>2071745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7790184</v>
      </c>
      <c r="K28" s="7">
        <v>2594341</v>
      </c>
      <c r="L28" s="7">
        <v>7709222</v>
      </c>
      <c r="M28" s="7">
        <v>2057175</v>
      </c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5129493</v>
      </c>
      <c r="K29" s="7">
        <v>0</v>
      </c>
      <c r="L29" s="7">
        <v>1538993</v>
      </c>
      <c r="M29" s="7">
        <v>0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9421573</v>
      </c>
      <c r="K32" s="7">
        <f>J32-9421573</f>
        <v>0</v>
      </c>
      <c r="L32" s="7">
        <v>15450425</v>
      </c>
      <c r="M32" s="7">
        <v>14570</v>
      </c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0">
        <f>SUM(J34:J37)</f>
        <v>29216841</v>
      </c>
      <c r="K33" s="50">
        <f>SUM(K34:K37)</f>
        <v>13255855</v>
      </c>
      <c r="L33" s="50">
        <f>SUM(L34:L37)</f>
        <v>35670333</v>
      </c>
      <c r="M33" s="50">
        <f>SUM(M34:M37)</f>
        <v>14875841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0</v>
      </c>
      <c r="K34" s="7">
        <v>0</v>
      </c>
      <c r="L34" s="7">
        <v>0</v>
      </c>
      <c r="M34" s="7">
        <f>L34-0</f>
        <v>0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29216841</v>
      </c>
      <c r="K35" s="7">
        <v>13255855</v>
      </c>
      <c r="L35" s="7">
        <v>35218262</v>
      </c>
      <c r="M35" s="7">
        <v>14792625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0</v>
      </c>
      <c r="K37" s="7">
        <v>0</v>
      </c>
      <c r="L37" s="7">
        <v>452071</v>
      </c>
      <c r="M37" s="7">
        <v>83216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>
        <v>0</v>
      </c>
      <c r="K39" s="7">
        <v>0</v>
      </c>
      <c r="L39" s="7">
        <v>0</v>
      </c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0">
        <f>J7+J27+J38+J40</f>
        <v>347334069</v>
      </c>
      <c r="K42" s="50">
        <f>K7+K27+K38+K40</f>
        <v>111619118</v>
      </c>
      <c r="L42" s="50">
        <f>L7+L27+L38+L40</f>
        <v>301446323</v>
      </c>
      <c r="M42" s="50">
        <f>M7+M27+M38+M40</f>
        <v>100872532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0">
        <f>J10+J33+J39+J41</f>
        <v>332634579</v>
      </c>
      <c r="K43" s="50">
        <f>K10+K33+K39+K41</f>
        <v>109056999</v>
      </c>
      <c r="L43" s="50">
        <f>L10+L33+L39+L41</f>
        <v>288288764</v>
      </c>
      <c r="M43" s="50">
        <f>M10+M33+M39+M41</f>
        <v>98028542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0">
        <f>J42-J43</f>
        <v>14699490</v>
      </c>
      <c r="K44" s="50">
        <f>K42-K43</f>
        <v>2562119</v>
      </c>
      <c r="L44" s="50">
        <f>L42-L43</f>
        <v>13157559</v>
      </c>
      <c r="M44" s="50">
        <f>M42-M43</f>
        <v>2843990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0">
        <f>IF(J42&gt;J43,J42-J43,0)</f>
        <v>14699490</v>
      </c>
      <c r="K45" s="50">
        <f>IF(K42&gt;K43,K42-K43,0)</f>
        <v>2562119</v>
      </c>
      <c r="L45" s="50">
        <f>IF(L42&gt;L43,L42-L43,0)</f>
        <v>13157559</v>
      </c>
      <c r="M45" s="50">
        <f>IF(M42&gt;M43,M42-M43,0)</f>
        <v>2843990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4102753</v>
      </c>
      <c r="K47" s="7">
        <v>927768</v>
      </c>
      <c r="L47" s="7">
        <v>3367364</v>
      </c>
      <c r="M47" s="7">
        <v>1219798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0">
        <f>J44-J47</f>
        <v>10596737</v>
      </c>
      <c r="K48" s="50">
        <f>K44-K47</f>
        <v>1634351</v>
      </c>
      <c r="L48" s="50">
        <f>L44-L47</f>
        <v>9790195</v>
      </c>
      <c r="M48" s="50">
        <f>M44-M47</f>
        <v>1624192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0">
        <f>IF(J48&gt;0,J48,0)</f>
        <v>10596737</v>
      </c>
      <c r="K49" s="50">
        <f>IF(K48&gt;0,K48,0)</f>
        <v>1634351</v>
      </c>
      <c r="L49" s="50">
        <f>IF(L48&gt;0,L48,0)</f>
        <v>9790195</v>
      </c>
      <c r="M49" s="50">
        <f>IF(M48&gt;0,M48,0)</f>
        <v>1624192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3" t="s">
        <v>312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2"/>
      <c r="J52" s="52"/>
      <c r="K52" s="52"/>
      <c r="L52" s="52"/>
      <c r="M52" s="59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f>J48</f>
        <v>10596737</v>
      </c>
      <c r="K56" s="6">
        <f>K48</f>
        <v>1634351</v>
      </c>
      <c r="L56" s="6">
        <f>L48</f>
        <v>9790195</v>
      </c>
      <c r="M56" s="6">
        <f>M48</f>
        <v>1624192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8">
        <f>J56+J66</f>
        <v>10596737</v>
      </c>
      <c r="K67" s="58">
        <f>K56+K66</f>
        <v>1634351</v>
      </c>
      <c r="L67" s="58">
        <f>L56+L66</f>
        <v>9790195</v>
      </c>
      <c r="M67" s="58">
        <f>M56+M66</f>
        <v>1624192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6 K23:L26 J7:M10 M24:M26 K27:M46 K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5">
      <selection activeCell="K54" sqref="K54"/>
    </sheetView>
  </sheetViews>
  <sheetFormatPr defaultColWidth="9.140625" defaultRowHeight="12.75"/>
  <cols>
    <col min="1" max="7" width="9.140625" style="49" customWidth="1"/>
    <col min="8" max="8" width="2.7109375" style="49" customWidth="1"/>
    <col min="9" max="9" width="9.140625" style="49" customWidth="1"/>
    <col min="10" max="10" width="11.42187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319</v>
      </c>
      <c r="K4" s="64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5">
        <v>2</v>
      </c>
      <c r="J5" s="66" t="s">
        <v>283</v>
      </c>
      <c r="K5" s="66" t="s">
        <v>284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14699490</v>
      </c>
      <c r="K7" s="7">
        <v>13157559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14664671</v>
      </c>
      <c r="K8" s="7">
        <v>10868453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0</v>
      </c>
      <c r="K9" s="7">
        <v>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23852019</v>
      </c>
      <c r="K10" s="7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4542802</v>
      </c>
      <c r="K11" s="7">
        <v>17649356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6665858</v>
      </c>
      <c r="K12" s="7">
        <v>42892427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1">
        <f>SUM(J7:J12)</f>
        <v>64424840</v>
      </c>
      <c r="K13" s="50">
        <f>SUM(K7:K12)</f>
        <v>84567795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66985311</v>
      </c>
      <c r="K14" s="7">
        <v>56422136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0</v>
      </c>
      <c r="K15" s="7">
        <v>51622126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0</v>
      </c>
      <c r="K16" s="7">
        <v>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5941295</v>
      </c>
      <c r="K17" s="7">
        <v>0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1">
        <f>SUM(J14:J17)</f>
        <v>72926606</v>
      </c>
      <c r="K18" s="50">
        <f>SUM(K14:K17)</f>
        <v>108044262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1">
        <f>IF(J18&gt;J13,J18-J13,0)</f>
        <v>8501766</v>
      </c>
      <c r="K20" s="50">
        <f>IF(K18&gt;K13,K18-K13,0)</f>
        <v>23476467</v>
      </c>
    </row>
    <row r="21" spans="1:11" ht="12.75">
      <c r="A21" s="223" t="s">
        <v>159</v>
      </c>
      <c r="B21" s="239"/>
      <c r="C21" s="239"/>
      <c r="D21" s="239"/>
      <c r="E21" s="239"/>
      <c r="F21" s="239"/>
      <c r="G21" s="239"/>
      <c r="H21" s="239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291237</v>
      </c>
      <c r="K22" s="7">
        <v>288252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>
        <v>57628331</v>
      </c>
      <c r="K23" s="7">
        <v>31300000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4264333</v>
      </c>
      <c r="K24" s="7">
        <v>7125121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>
        <v>0</v>
      </c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>
        <v>29848883</v>
      </c>
      <c r="K26" s="7">
        <v>44546860</v>
      </c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1">
        <f>SUM(J22:J26)</f>
        <v>92032784</v>
      </c>
      <c r="K27" s="50">
        <f>SUM(K22:K26)</f>
        <v>83260233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4032068</v>
      </c>
      <c r="K28" s="7">
        <v>7075933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>
        <v>19147447</v>
      </c>
      <c r="K29" s="7">
        <v>77502263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48568980</v>
      </c>
      <c r="K30" s="7">
        <v>25984285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1">
        <f>SUM(J28:J30)</f>
        <v>71748495</v>
      </c>
      <c r="K31" s="50">
        <f>SUM(K28:K30)</f>
        <v>110562481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1">
        <f>IF(J27&gt;J31,J27-J31,0)</f>
        <v>20284289</v>
      </c>
      <c r="K32" s="50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1">
        <f>IF(J31&gt;J27,J31-J27,0)</f>
        <v>0</v>
      </c>
      <c r="K33" s="50">
        <f>IF(K31&gt;K27,K31-K27,0)</f>
        <v>27302248</v>
      </c>
    </row>
    <row r="34" spans="1:11" ht="12.75">
      <c r="A34" s="223" t="s">
        <v>160</v>
      </c>
      <c r="B34" s="239"/>
      <c r="C34" s="239"/>
      <c r="D34" s="239"/>
      <c r="E34" s="239"/>
      <c r="F34" s="239"/>
      <c r="G34" s="239"/>
      <c r="H34" s="239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>
        <v>67163618</v>
      </c>
      <c r="K35" s="7">
        <v>75719107</v>
      </c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>
        <v>53342261</v>
      </c>
      <c r="K36" s="7">
        <v>41064615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1">
        <f>SUM(J35:J37)</f>
        <v>120505879</v>
      </c>
      <c r="K38" s="50">
        <f>SUM(K35:K37)</f>
        <v>116783722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143861801</v>
      </c>
      <c r="K39" s="7">
        <v>115912316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>
        <v>11550</v>
      </c>
      <c r="K40" s="7">
        <v>13325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>
        <v>2068854</v>
      </c>
      <c r="K41" s="7">
        <v>67118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>
        <v>1088615</v>
      </c>
      <c r="K42" s="7">
        <v>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0</v>
      </c>
      <c r="K43" s="7">
        <v>0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1">
        <f>SUM(J39:J43)</f>
        <v>147030820</v>
      </c>
      <c r="K44" s="50">
        <f>SUM(K39:K43)</f>
        <v>115992759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1">
        <f>IF(J38&gt;J44,J38-J44,0)</f>
        <v>0</v>
      </c>
      <c r="K45" s="50">
        <f>IF(K38&gt;K44,K38-K44,0)</f>
        <v>790963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1">
        <f>IF(J44&gt;J38,J44-J38,0)</f>
        <v>26524941</v>
      </c>
      <c r="K46" s="50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0">
        <f>IF(J20-J19+J33-J32+J46-J45&gt;0,J20-J19+J33-J32+J46-J45,0)</f>
        <v>14742418</v>
      </c>
      <c r="K48" s="50">
        <f>IF(K20-K19+K33-K32+K46-K45&gt;0,K20-K19+K33-K32+K46-K45,0)</f>
        <v>49987752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59491598</v>
      </c>
      <c r="K49" s="7">
        <v>62898004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v>0</v>
      </c>
      <c r="K50" s="7"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>
        <f>J48</f>
        <v>14742418</v>
      </c>
      <c r="K51" s="7">
        <f>K48</f>
        <v>49987752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2">
        <f>J49+J50-J51</f>
        <v>44749180</v>
      </c>
      <c r="K52" s="62">
        <f>K49+K50-K51</f>
        <v>12910252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18:K20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319</v>
      </c>
      <c r="K4" s="64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9">
        <v>2</v>
      </c>
      <c r="J5" s="70" t="s">
        <v>283</v>
      </c>
      <c r="K5" s="70" t="s">
        <v>284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4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3" t="s">
        <v>159</v>
      </c>
      <c r="B22" s="239"/>
      <c r="C22" s="239"/>
      <c r="D22" s="239"/>
      <c r="E22" s="239"/>
      <c r="F22" s="239"/>
      <c r="G22" s="239"/>
      <c r="H22" s="239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3" t="s">
        <v>160</v>
      </c>
      <c r="B35" s="239"/>
      <c r="C35" s="239"/>
      <c r="D35" s="239"/>
      <c r="E35" s="239"/>
      <c r="F35" s="239"/>
      <c r="G35" s="239"/>
      <c r="H35" s="239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6" sqref="K6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  <c r="L1" s="72"/>
    </row>
    <row r="2" spans="1:12" ht="15.75">
      <c r="A2" s="39"/>
      <c r="B2" s="71"/>
      <c r="C2" s="294" t="s">
        <v>282</v>
      </c>
      <c r="D2" s="294"/>
      <c r="E2" s="74">
        <v>40544</v>
      </c>
      <c r="F2" s="40" t="s">
        <v>250</v>
      </c>
      <c r="G2" s="295">
        <v>40816</v>
      </c>
      <c r="H2" s="296"/>
      <c r="I2" s="71"/>
      <c r="J2" s="71"/>
      <c r="K2" s="71"/>
      <c r="L2" s="75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78" t="s">
        <v>305</v>
      </c>
      <c r="J3" s="79" t="s">
        <v>150</v>
      </c>
      <c r="K3" s="79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1">
        <v>2</v>
      </c>
      <c r="J4" s="80" t="s">
        <v>283</v>
      </c>
      <c r="K4" s="80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1">
        <v>1</v>
      </c>
      <c r="J5" s="42">
        <v>63432000</v>
      </c>
      <c r="K5" s="42">
        <v>63432000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1">
        <v>2</v>
      </c>
      <c r="J6" s="43">
        <v>13998640</v>
      </c>
      <c r="K6" s="43">
        <v>13998640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1">
        <v>3</v>
      </c>
      <c r="J7" s="43">
        <v>8068491</v>
      </c>
      <c r="K7" s="43">
        <v>8068491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1">
        <v>4</v>
      </c>
      <c r="J8" s="43">
        <v>274016877</v>
      </c>
      <c r="K8" s="43">
        <v>287002263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1">
        <v>5</v>
      </c>
      <c r="J9" s="43">
        <v>12985385</v>
      </c>
      <c r="K9" s="43">
        <v>9790195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1">
        <v>6</v>
      </c>
      <c r="J10" s="43">
        <v>49014794</v>
      </c>
      <c r="K10" s="43">
        <v>49014794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1">
        <v>7</v>
      </c>
      <c r="J11" s="43">
        <v>0</v>
      </c>
      <c r="K11" s="43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1">
        <v>8</v>
      </c>
      <c r="J12" s="43">
        <v>8112808</v>
      </c>
      <c r="K12" s="43">
        <v>8112808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1">
        <v>9</v>
      </c>
      <c r="J13" s="43">
        <v>0</v>
      </c>
      <c r="K13" s="43">
        <v>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1">
        <v>10</v>
      </c>
      <c r="J14" s="76">
        <f>SUM(J5:J13)</f>
        <v>429628995</v>
      </c>
      <c r="K14" s="76">
        <f>SUM(K5:K13)</f>
        <v>439419191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1">
        <v>11</v>
      </c>
      <c r="J15" s="43">
        <v>0</v>
      </c>
      <c r="K15" s="43">
        <v>0</v>
      </c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1">
        <v>12</v>
      </c>
      <c r="J16" s="43">
        <v>0</v>
      </c>
      <c r="K16" s="43">
        <v>0</v>
      </c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1">
        <v>13</v>
      </c>
      <c r="J17" s="43">
        <v>0</v>
      </c>
      <c r="K17" s="43">
        <v>0</v>
      </c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1">
        <v>14</v>
      </c>
      <c r="J18" s="43">
        <v>0</v>
      </c>
      <c r="K18" s="43">
        <v>0</v>
      </c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1">
        <v>15</v>
      </c>
      <c r="J19" s="43">
        <v>0</v>
      </c>
      <c r="K19" s="43">
        <v>0</v>
      </c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1">
        <v>16</v>
      </c>
      <c r="J20" s="43">
        <v>0</v>
      </c>
      <c r="K20" s="43">
        <v>0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4">
        <v>18</v>
      </c>
      <c r="J23" s="42"/>
      <c r="K23" s="42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5">
        <v>19</v>
      </c>
      <c r="J24" s="77"/>
      <c r="K24" s="77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0" t="s">
        <v>316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2.75" customHeight="1">
      <c r="A5" s="303"/>
      <c r="B5" s="304"/>
      <c r="C5" s="304"/>
      <c r="D5" s="304"/>
      <c r="E5" s="304"/>
      <c r="F5" s="304"/>
      <c r="G5" s="304"/>
      <c r="H5" s="304"/>
      <c r="I5" s="304"/>
      <c r="J5" s="305"/>
    </row>
    <row r="6" spans="1:10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5"/>
    </row>
    <row r="7" spans="1:10" ht="12.75" customHeight="1">
      <c r="A7" s="303"/>
      <c r="B7" s="304"/>
      <c r="C7" s="304"/>
      <c r="D7" s="304"/>
      <c r="E7" s="304"/>
      <c r="F7" s="304"/>
      <c r="G7" s="304"/>
      <c r="H7" s="304"/>
      <c r="I7" s="304"/>
      <c r="J7" s="305"/>
    </row>
    <row r="8" spans="1:10" ht="12.75" customHeight="1">
      <c r="A8" s="303"/>
      <c r="B8" s="304"/>
      <c r="C8" s="304"/>
      <c r="D8" s="304"/>
      <c r="E8" s="304"/>
      <c r="F8" s="304"/>
      <c r="G8" s="304"/>
      <c r="H8" s="304"/>
      <c r="I8" s="304"/>
      <c r="J8" s="305"/>
    </row>
    <row r="9" spans="1:10" ht="12.75" customHeight="1">
      <c r="A9" s="303"/>
      <c r="B9" s="304"/>
      <c r="C9" s="304"/>
      <c r="D9" s="304"/>
      <c r="E9" s="304"/>
      <c r="F9" s="304"/>
      <c r="G9" s="304"/>
      <c r="H9" s="304"/>
      <c r="I9" s="304"/>
      <c r="J9" s="305"/>
    </row>
    <row r="10" spans="1:10" ht="12.75" customHeight="1">
      <c r="A10" s="303"/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2011-04-28T06:10:43Z</cp:lastPrinted>
  <dcterms:created xsi:type="dcterms:W3CDTF">2008-10-17T11:51:54Z</dcterms:created>
  <dcterms:modified xsi:type="dcterms:W3CDTF">2011-10-25T14:17:24Z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