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PODACI'!$A$1:$I$89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<sst xmlns="http://schemas.openxmlformats.org/spreadsheetml/2006/main" count="451" uniqueCount="394">
  <si>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</si>
  <si>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</si>
  <si>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</si>
  <si>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</si>
  <si>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</si>
  <si>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</si>
  <si>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</si>
  <si>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</si>
  <si>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</si>
  <si>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</si>
  <si>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</si>
  <si>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</si>
  <si>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</si>
  <si>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</si>
  <si>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</si>
  <si>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</si>
  <si>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</si>
  <si>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</si>
  <si>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</si>
  <si>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</si>
  <si>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</si>
  <si>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</si>
  <si>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</si>
  <si>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</si>
  <si>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</si>
  <si>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</si>
  <si>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</si>
  <si>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</si>
  <si>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</si>
  <si>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</si>
  <si>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</si>
  <si>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</si>
  <si>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</si>
  <si>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</si>
  <si>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</si>
  <si>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</si>
  <si>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</si>
  <si>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</si>
  <si>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</si>
  <si>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</si>
  <si>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</si>
  <si>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</si>
  <si>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</si>
  <si>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</si>
  <si>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</si>
  <si>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</si>
  <si>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</si>
  <si>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</si>
  <si>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</si>
  <si>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</si>
  <si>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</si>
  <si>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</si>
  <si>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</si>
  <si>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</si>
  <si>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</si>
  <si>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</si>
  <si>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</si>
  <si>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</si>
  <si>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</si>
  <si>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</si>
  <si>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</si>
  <si>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</si>
  <si>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</si>
  <si>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</si>
  <si>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</si>
  <si>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</si>
  <si>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</si>
  <si>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</si>
  <si>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</si>
  <si>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</si>
  <si>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</si>
  <si>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</si>
  <si>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</si>
  <si>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</si>
  <si>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</si>
  <si>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</si>
  <si>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</si>
  <si>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</si>
  <si>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</si>
  <si>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</si>
  <si>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</si>
  <si>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</si>
  <si>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</si>
  <si>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</si>
  <si>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</si>
  <si>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</si>
  <si>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</si>
  <si>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</si>
  <si>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</si>
  <si>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</si>
  <si>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</si>
  <si>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</si>
  <si>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</si>
  <si>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</si>
  <si>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</si>
  <si>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</si>
  <si>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</si>
  <si>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</si>
  <si>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</si>
  <si>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</si>
  <si>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</si>
  <si>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</si>
  <si>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</si>
  <si>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</si>
  <si>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</si>
  <si>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</si>
  <si>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</si>
  <si>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</si>
  <si>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</si>
  <si>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</si>
  <si>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</si>
  <si>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</si>
  <si>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</si>
  <si>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</si>
  <si>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</si>
  <si>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</si>
  <si>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</si>
  <si>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</si>
  <si>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</si>
  <si>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</si>
  <si>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</si>
  <si>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</si>
  <si>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</si>
  <si>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</si>
  <si>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</si>
  <si>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</si>
  <si>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</si>
  <si>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</si>
  <si>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</si>
  <si>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</si>
  <si>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</si>
  <si>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</si>
  <si>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</si>
  <si>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</si>
  <si>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</si>
  <si>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</si>
  <si>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</si>
  <si>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</si>
  <si>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</si>
  <si>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</si>
  <si>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</si>
  <si>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</si>
  <si>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</si>
  <si>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</si>
  <si>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</si>
  <si>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</si>
  <si>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</si>
  <si>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</si>
  <si>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</si>
  <si>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</si>
  <si>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</si>
  <si>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</si>
  <si>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</si>
  <si>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</si>
  <si>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</si>
  <si>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</si>
  <si>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</si>
  <si>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</si>
  <si>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</si>
  <si>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</si>
  <si>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</si>
  <si>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</si>
  <si>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</si>
  <si>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</si>
  <si>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</si>
  <si>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</si>
  <si>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</si>
  <si>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</si>
  <si>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</si>
  <si>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</si>
  <si>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</si>
  <si>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</si>
  <si>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</si>
  <si>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</si>
  <si>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</si>
  <si>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</si>
  <si>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</si>
  <si>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</si>
  <si>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</si>
  <si>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</si>
  <si>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</si>
  <si>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</si>
  <si>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</si>
  <si>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</si>
  <si>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</si>
  <si>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</si>
  <si>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</si>
  <si>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</si>
  <si>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</si>
  <si>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</si>
  <si>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</si>
  <si>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</si>
  <si>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</si>
  <si>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</si>
  <si>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</si>
  <si>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</si>
  <si>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</si>
  <si>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</si>
  <si>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</si>
  <si>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</si>
  <si>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</si>
  <si>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</si>
  <si>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</si>
  <si>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</si>
  <si>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</si>
  <si>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</si>
  <si>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</si>
  <si>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</si>
  <si>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</si>
  <si>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</si>
  <si>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</si>
  <si>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</si>
  <si>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</si>
  <si>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</si>
  <si>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</si>
  <si>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</si>
  <si>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</si>
  <si>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</si>
  <si>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</si>
  <si>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</si>
  <si>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</si>
  <si>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</si>
  <si>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</si>
  <si>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</si>
  <si>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</si>
  <si>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</si>
  <si>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</si>
  <si>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</si>
  <si>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</si>
  <si>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</si>
  <si>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</si>
  <si>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</si>
  <si>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</si>
  <si>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</si>
  <si>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</si>
  <si>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</si>
  <si>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</si>
  <si>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</si>
  <si>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</si>
  <si>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</si>
  <si>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</si>
  <si>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</si>
  <si>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</si>
  <si>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</si>
  <si>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</si>
  <si>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</si>
  <si>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</si>
  <si>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</si>
  <si>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</si>
  <si>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</si>
  <si>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</si>
  <si>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</si>
  <si>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</si>
  <si>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</si>
  <si>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</si>
  <si>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</si>
  <si>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</si>
  <si>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</si>
  <si>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</si>
  <si>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</si>
  <si>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</si>
  <si>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</si>
  <si>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</si>
  <si>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</si>
  <si>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</si>
  <si>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</si>
  <si>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</si>
  <si>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</si>
  <si>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</si>
  <si>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</si>
  <si>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</si>
  <si>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</si>
  <si>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</si>
  <si>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</si>
  <si>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</si>
  <si>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</si>
  <si>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</si>
  <si>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</si>
  <si>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</si>
  <si>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</si>
  <si>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</si>
  <si>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</si>
  <si>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</si>
  <si>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</si>
  <si>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</si>
  <si>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</si>
  <si>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</si>
  <si>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</si>
  <si>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</si>
  <si>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</si>
  <si>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</si>
  <si>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</si>
  <si>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</si>
  <si>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</si>
  <si>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</si>
  <si>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</si>
  <si>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</si>
  <si>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</si>
  <si>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</si>
  <si>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</si>
  <si>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</si>
  <si>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</si>
  <si>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</si>
  <si>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</si>
  <si>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</si>
  <si>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</si>
  <si>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</si>
  <si>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</si>
  <si>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</si>
  <si>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</si>
  <si>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</si>
  <si>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</si>
  <si>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</si>
  <si>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</si>
  <si>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</si>
  <si>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</si>
  <si>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</si>
  <si>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</si>
  <si>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</si>
  <si>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</si>
  <si>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</si>
  <si>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</si>
  <si>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</si>
  <si>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80000959</t>
  </si>
  <si>
    <t>79766124714</t>
  </si>
  <si>
    <t>INSTITUT IGH D.D.</t>
  </si>
  <si>
    <t>ZAGREB</t>
  </si>
  <si>
    <t>JANKA RAKUŠE 1</t>
  </si>
  <si>
    <t>igh@igh.hr</t>
  </si>
  <si>
    <t>http://www.institutigh.com</t>
  </si>
  <si>
    <t>GRAD ZAGREB</t>
  </si>
  <si>
    <t>7219</t>
  </si>
  <si>
    <t>DA</t>
  </si>
  <si>
    <t>IGH MOSTAR D.O.O.</t>
  </si>
  <si>
    <t>MOSTAR, BIŠĆE POLJE BB</t>
  </si>
  <si>
    <t>4227060470005</t>
  </si>
  <si>
    <t>GEOTEHNIKA INŽENJERING D.O.O.</t>
  </si>
  <si>
    <t>ZAGREB, GRADIŠĆANSKA 26</t>
  </si>
  <si>
    <t>01517597</t>
  </si>
  <si>
    <t>IGH PROJEKTIRANJE D.O.O.</t>
  </si>
  <si>
    <t>ZAGREB, JANKA RAKUŠE 1</t>
  </si>
  <si>
    <t>02441918</t>
  </si>
  <si>
    <t>INCRO D.O.O.</t>
  </si>
  <si>
    <t>ZAGREB, BRANIMIROVA 71</t>
  </si>
  <si>
    <t>01982516</t>
  </si>
  <si>
    <t>IGH ENERGIJA D.O.O.</t>
  </si>
  <si>
    <t>01819585</t>
  </si>
  <si>
    <t>FORUM CENTAR D.O.O.</t>
  </si>
  <si>
    <t>ZAGREB, JAGODNJAK 17</t>
  </si>
  <si>
    <t>01960229</t>
  </si>
  <si>
    <t>01974378</t>
  </si>
  <si>
    <t>PROJEKT ŠOLTA D.O.O.</t>
  </si>
  <si>
    <t>02592363</t>
  </si>
  <si>
    <t>VOĐENJE PROJEKATA D.O.O.</t>
  </si>
  <si>
    <t>ZAGREB, BIJENIČKA CESTA 8</t>
  </si>
  <si>
    <t>02427648</t>
  </si>
  <si>
    <t>EKONOMSKO TEHNIČKI ZAVOD D.D.</t>
  </si>
  <si>
    <t>OSIJEK, TRG A. STARČEVIĆA 7/II</t>
  </si>
  <si>
    <t>03013669</t>
  </si>
  <si>
    <t>PROJEKTNI BIRO PALMOTIĆEVA 45 D.O.O.</t>
  </si>
  <si>
    <t>ZAGREB, PALMOTIĆEVA 45</t>
  </si>
  <si>
    <t>03222853</t>
  </si>
  <si>
    <t>IGH KOSOVA Sha</t>
  </si>
  <si>
    <t>PRIŠTINA, KOSOVO</t>
  </si>
  <si>
    <t>ARHITEKTURA THOLOS PROJEKTIRANJE D.O.O.</t>
  </si>
  <si>
    <t xml:space="preserve">ZAGREB. LOPAŠIĆEVA 6 </t>
  </si>
  <si>
    <t>01605291</t>
  </si>
  <si>
    <t>HIDROINŽENJERING D.O.O.</t>
  </si>
  <si>
    <t>ZAGREB, OKUČANSKA 30</t>
  </si>
  <si>
    <t>03685110</t>
  </si>
  <si>
    <t>DP AQUA D.O.O.</t>
  </si>
  <si>
    <t>ZAGREB, SREDNJACI 16</t>
  </si>
  <si>
    <t>01907522</t>
  </si>
  <si>
    <t>TEHNIČKE KONSTRUKCIJE D.O.O.</t>
  </si>
  <si>
    <t>ZAGREB, VLAŠKA 79</t>
  </si>
  <si>
    <t>02405865</t>
  </si>
  <si>
    <t>MBM TERMOPROJEKT D.O.O.</t>
  </si>
  <si>
    <t>ZAGREB, NIKOLA PAVIĆA 20</t>
  </si>
  <si>
    <t>00335967</t>
  </si>
  <si>
    <t>CTP PROJEKT D.O.O.</t>
  </si>
  <si>
    <t>ZAGREB, SAVSKA CESTA 144A</t>
  </si>
  <si>
    <t>02396173</t>
  </si>
  <si>
    <t>RADELJEVIĆ D.O.O.</t>
  </si>
  <si>
    <t>01938533</t>
  </si>
  <si>
    <t>ŠPINDERK JADRANKA</t>
  </si>
  <si>
    <t>01 6125 444</t>
  </si>
  <si>
    <t>01 6125 404</t>
  </si>
  <si>
    <t>prof. dr. JURE RADIĆ, dipl. ing. građ.</t>
  </si>
  <si>
    <t>Obveznik: __INSTITUT IGH D.D.___________________________________________________________</t>
  </si>
  <si>
    <t>Obveznik: INSTITUT IGH D.D._____________________________________________________________</t>
  </si>
  <si>
    <t>03750272</t>
  </si>
  <si>
    <t>stanje na dan 30.06.2011.</t>
  </si>
  <si>
    <t>u razdoblju 01.01.2011. do 30.06.2011.</t>
  </si>
  <si>
    <t>IGH  TURIZAM D.O.O.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</si>
</sst>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7" xfId="22" applyFont="1" applyBorder="1" applyAlignment="1" applyProtection="1">
      <alignment horizontal="right" vertical="top"/>
      <protection hidden="1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16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Protection="1">
      <alignment vertical="top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0" xfId="22" applyFont="1" applyBorder="1" applyAlignment="1" applyProtection="1">
      <alignment horizontal="left" vertical="top" wrapText="1"/>
      <protection hidden="1"/>
    </xf>
    <xf numFmtId="0" fontId="3" fillId="0" borderId="0" xfId="22" applyFont="1" applyBorder="1" applyAlignment="1" applyProtection="1">
      <alignment horizontal="left" wrapText="1"/>
      <protection hidden="1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Protection="1">
      <alignment vertical="top"/>
      <protection hidden="1"/>
    </xf>
    <xf numFmtId="0" fontId="2" fillId="0" borderId="7" xfId="22" applyFont="1" applyFill="1" applyBorder="1" applyAlignment="1" applyProtection="1">
      <alignment horizontal="left" vertical="center"/>
      <protection hidden="1" locked="0"/>
    </xf>
    <xf numFmtId="0" fontId="3" fillId="0" borderId="0" xfId="22" applyFont="1" applyFill="1" applyBorder="1" applyAlignment="1">
      <alignment horizontal="left"/>
      <protection/>
    </xf>
    <xf numFmtId="0" fontId="2" fillId="0" borderId="0" xfId="22" applyFont="1" applyFill="1" applyBorder="1" applyAlignment="1" applyProtection="1">
      <alignment horizontal="left" vertical="center"/>
      <protection hidden="1" locked="0"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8" xfId="22" applyFont="1" applyBorder="1" applyAlignment="1" applyProtection="1">
      <alignment horizontal="center"/>
      <protection hidden="1"/>
    </xf>
    <xf numFmtId="0" fontId="3" fillId="0" borderId="20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0" fontId="3" fillId="0" borderId="21" xfId="22" applyFont="1" applyFill="1" applyBorder="1" applyAlignment="1">
      <alignment horizontal="left" vertical="center"/>
      <protection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2" xfId="22" applyFont="1" applyBorder="1" applyAlignment="1">
      <alignment/>
      <protection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6" xfId="22" applyFont="1" applyBorder="1" applyAlignment="1">
      <alignment horizontal="center"/>
      <protection/>
    </xf>
    <xf numFmtId="0" fontId="3" fillId="0" borderId="0" xfId="22" applyFont="1" applyBorder="1" applyAlignment="1" applyProtection="1">
      <alignment horizontal="right"/>
      <protection hidden="1"/>
    </xf>
    <xf numFmtId="0" fontId="4" fillId="0" borderId="19" xfId="2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3" fillId="0" borderId="20" xfId="22" applyFont="1" applyFill="1" applyBorder="1" applyAlignment="1">
      <alignment horizontal="left" vertical="center"/>
      <protection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nstitutigh.com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89"/>
  <sheetViews>
    <sheetView zoomScaleSheetLayoutView="110" workbookViewId="0" topLeftCell="A40">
      <selection activeCell="E42" sqref="E42:G4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4" t="s">
        <v>248</v>
      </c>
      <c r="B1" s="165"/>
      <c r="C1" s="165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91" t="s">
        <v>249</v>
      </c>
      <c r="B2" s="192"/>
      <c r="C2" s="192"/>
      <c r="D2" s="193"/>
      <c r="E2" s="116">
        <v>40544</v>
      </c>
      <c r="F2" s="12"/>
      <c r="G2" s="13" t="s">
        <v>250</v>
      </c>
      <c r="H2" s="116">
        <v>40724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94" t="s">
        <v>317</v>
      </c>
      <c r="B4" s="195"/>
      <c r="C4" s="195"/>
      <c r="D4" s="195"/>
      <c r="E4" s="195"/>
      <c r="F4" s="195"/>
      <c r="G4" s="195"/>
      <c r="H4" s="195"/>
      <c r="I4" s="196"/>
      <c r="J4" s="10"/>
      <c r="K4" s="10"/>
      <c r="L4" s="10"/>
    </row>
    <row r="5" spans="1:12" ht="12.75">
      <c r="A5" s="87"/>
      <c r="B5" s="17"/>
      <c r="C5" s="17"/>
      <c r="D5" s="17"/>
      <c r="E5" s="18"/>
      <c r="F5" s="88"/>
      <c r="G5" s="19"/>
      <c r="H5" s="20"/>
      <c r="I5" s="89"/>
      <c r="J5" s="10"/>
      <c r="K5" s="10"/>
      <c r="L5" s="10"/>
    </row>
    <row r="6" spans="1:12" ht="12.75">
      <c r="A6" s="177" t="s">
        <v>251</v>
      </c>
      <c r="B6" s="178"/>
      <c r="C6" s="152" t="s">
        <v>390</v>
      </c>
      <c r="D6" s="153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3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88" t="s">
        <v>252</v>
      </c>
      <c r="B8" s="189"/>
      <c r="C8" s="152" t="s">
        <v>323</v>
      </c>
      <c r="D8" s="153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47"/>
      <c r="C9" s="21"/>
      <c r="D9" s="27"/>
      <c r="E9" s="16"/>
      <c r="F9" s="16"/>
      <c r="G9" s="16"/>
      <c r="H9" s="16"/>
      <c r="I9" s="92"/>
      <c r="J9" s="10"/>
      <c r="K9" s="10"/>
      <c r="L9" s="10"/>
    </row>
    <row r="10" spans="1:12" ht="12.75">
      <c r="A10" s="172" t="s">
        <v>253</v>
      </c>
      <c r="B10" s="197"/>
      <c r="C10" s="152" t="s">
        <v>324</v>
      </c>
      <c r="D10" s="153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98"/>
      <c r="B11" s="197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77" t="s">
        <v>254</v>
      </c>
      <c r="B12" s="178"/>
      <c r="C12" s="158" t="s">
        <v>325</v>
      </c>
      <c r="D12" s="190"/>
      <c r="E12" s="190"/>
      <c r="F12" s="190"/>
      <c r="G12" s="190"/>
      <c r="H12" s="190"/>
      <c r="I12" s="155"/>
      <c r="J12" s="10"/>
      <c r="K12" s="10"/>
      <c r="L12" s="10"/>
    </row>
    <row r="13" spans="1:12" ht="12.75">
      <c r="A13" s="91"/>
      <c r="B13" s="23"/>
      <c r="C13" s="22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77" t="s">
        <v>255</v>
      </c>
      <c r="B14" s="178"/>
      <c r="C14" s="199">
        <v>10000</v>
      </c>
      <c r="D14" s="200"/>
      <c r="E14" s="16"/>
      <c r="F14" s="158" t="s">
        <v>326</v>
      </c>
      <c r="G14" s="190"/>
      <c r="H14" s="190"/>
      <c r="I14" s="155"/>
      <c r="J14" s="10"/>
      <c r="K14" s="10"/>
      <c r="L14" s="10"/>
    </row>
    <row r="15" spans="1:12" ht="12.75">
      <c r="A15" s="91"/>
      <c r="B15" s="23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77" t="s">
        <v>256</v>
      </c>
      <c r="B16" s="178"/>
      <c r="C16" s="158" t="s">
        <v>327</v>
      </c>
      <c r="D16" s="190"/>
      <c r="E16" s="190"/>
      <c r="F16" s="190"/>
      <c r="G16" s="190"/>
      <c r="H16" s="190"/>
      <c r="I16" s="155"/>
      <c r="J16" s="10"/>
      <c r="K16" s="10"/>
      <c r="L16" s="10"/>
    </row>
    <row r="17" spans="1:12" ht="12.75">
      <c r="A17" s="91"/>
      <c r="B17" s="23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77" t="s">
        <v>257</v>
      </c>
      <c r="B18" s="178"/>
      <c r="C18" s="185" t="s">
        <v>328</v>
      </c>
      <c r="D18" s="186"/>
      <c r="E18" s="186"/>
      <c r="F18" s="186"/>
      <c r="G18" s="186"/>
      <c r="H18" s="186"/>
      <c r="I18" s="187"/>
      <c r="J18" s="10"/>
      <c r="K18" s="10"/>
      <c r="L18" s="10"/>
    </row>
    <row r="19" spans="1:12" ht="12.75">
      <c r="A19" s="91"/>
      <c r="B19" s="23"/>
      <c r="C19" s="22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77" t="s">
        <v>258</v>
      </c>
      <c r="B20" s="178"/>
      <c r="C20" s="185" t="s">
        <v>329</v>
      </c>
      <c r="D20" s="186"/>
      <c r="E20" s="186"/>
      <c r="F20" s="186"/>
      <c r="G20" s="186"/>
      <c r="H20" s="186"/>
      <c r="I20" s="187"/>
      <c r="J20" s="10"/>
      <c r="K20" s="10"/>
      <c r="L20" s="10"/>
    </row>
    <row r="21" spans="1:12" ht="12.75">
      <c r="A21" s="91"/>
      <c r="B21" s="23"/>
      <c r="C21" s="22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77" t="s">
        <v>259</v>
      </c>
      <c r="B22" s="178"/>
      <c r="C22" s="117">
        <v>133</v>
      </c>
      <c r="D22" s="158" t="s">
        <v>326</v>
      </c>
      <c r="E22" s="146"/>
      <c r="F22" s="147"/>
      <c r="G22" s="177"/>
      <c r="H22" s="184"/>
      <c r="I22" s="94"/>
      <c r="J22" s="10"/>
      <c r="K22" s="10"/>
      <c r="L22" s="10"/>
    </row>
    <row r="23" spans="1:12" ht="12.75">
      <c r="A23" s="91"/>
      <c r="B23" s="23"/>
      <c r="C23" s="16"/>
      <c r="D23" s="25"/>
      <c r="E23" s="25"/>
      <c r="F23" s="25"/>
      <c r="G23" s="25"/>
      <c r="H23" s="16"/>
      <c r="I23" s="92"/>
      <c r="J23" s="10"/>
      <c r="K23" s="10"/>
      <c r="L23" s="10"/>
    </row>
    <row r="24" spans="1:12" ht="12.75">
      <c r="A24" s="177" t="s">
        <v>260</v>
      </c>
      <c r="B24" s="178"/>
      <c r="C24" s="117">
        <v>133</v>
      </c>
      <c r="D24" s="158" t="s">
        <v>330</v>
      </c>
      <c r="E24" s="146"/>
      <c r="F24" s="146"/>
      <c r="G24" s="147"/>
      <c r="H24" s="48" t="s">
        <v>261</v>
      </c>
      <c r="I24" s="118">
        <v>1220</v>
      </c>
      <c r="J24" s="10"/>
      <c r="K24" s="10"/>
      <c r="L24" s="10"/>
    </row>
    <row r="25" spans="1:12" ht="12.75">
      <c r="A25" s="91"/>
      <c r="B25" s="23"/>
      <c r="C25" s="16"/>
      <c r="D25" s="25"/>
      <c r="E25" s="25"/>
      <c r="F25" s="25"/>
      <c r="G25" s="23"/>
      <c r="H25" s="23" t="s">
        <v>318</v>
      </c>
      <c r="I25" s="95"/>
      <c r="J25" s="10"/>
      <c r="K25" s="10"/>
      <c r="L25" s="10"/>
    </row>
    <row r="26" spans="1:12" ht="12.75">
      <c r="A26" s="177" t="s">
        <v>262</v>
      </c>
      <c r="B26" s="178"/>
      <c r="C26" s="119" t="s">
        <v>332</v>
      </c>
      <c r="D26" s="26"/>
      <c r="E26" s="96"/>
      <c r="F26" s="97"/>
      <c r="G26" s="142" t="s">
        <v>263</v>
      </c>
      <c r="H26" s="178"/>
      <c r="I26" s="120" t="s">
        <v>331</v>
      </c>
      <c r="J26" s="10"/>
      <c r="K26" s="10"/>
      <c r="L26" s="10"/>
    </row>
    <row r="27" spans="1:12" ht="12.75">
      <c r="A27" s="91"/>
      <c r="B27" s="23"/>
      <c r="C27" s="16"/>
      <c r="D27" s="97"/>
      <c r="E27" s="97"/>
      <c r="F27" s="97"/>
      <c r="G27" s="97"/>
      <c r="H27" s="16"/>
      <c r="I27" s="98"/>
      <c r="J27" s="10"/>
      <c r="K27" s="10"/>
      <c r="L27" s="10"/>
    </row>
    <row r="28" spans="1:12" ht="12.75">
      <c r="A28" s="143" t="s">
        <v>264</v>
      </c>
      <c r="B28" s="144"/>
      <c r="C28" s="179"/>
      <c r="D28" s="179"/>
      <c r="E28" s="180" t="s">
        <v>265</v>
      </c>
      <c r="F28" s="181"/>
      <c r="G28" s="181"/>
      <c r="H28" s="182" t="s">
        <v>266</v>
      </c>
      <c r="I28" s="183"/>
      <c r="J28" s="10"/>
      <c r="K28" s="10"/>
      <c r="L28" s="10"/>
    </row>
    <row r="29" spans="1:12" ht="12.75">
      <c r="A29" s="99"/>
      <c r="B29" s="96"/>
      <c r="C29" s="96"/>
      <c r="D29" s="27"/>
      <c r="E29" s="16"/>
      <c r="F29" s="16"/>
      <c r="G29" s="16"/>
      <c r="H29" s="28"/>
      <c r="I29" s="98"/>
      <c r="J29" s="10"/>
      <c r="K29" s="10"/>
      <c r="L29" s="10"/>
    </row>
    <row r="30" spans="1:12" ht="12.75">
      <c r="A30" s="158" t="s">
        <v>333</v>
      </c>
      <c r="B30" s="146"/>
      <c r="C30" s="146"/>
      <c r="D30" s="147"/>
      <c r="E30" s="158" t="s">
        <v>334</v>
      </c>
      <c r="F30" s="146"/>
      <c r="G30" s="147"/>
      <c r="H30" s="152" t="s">
        <v>335</v>
      </c>
      <c r="I30" s="153"/>
      <c r="J30" s="10"/>
      <c r="K30" s="10"/>
      <c r="L30" s="10"/>
    </row>
    <row r="31" spans="1:12" ht="12.75">
      <c r="A31" s="125"/>
      <c r="B31" s="126"/>
      <c r="C31" s="127"/>
      <c r="D31" s="128"/>
      <c r="E31" s="128"/>
      <c r="F31" s="128"/>
      <c r="G31" s="129"/>
      <c r="H31" s="130"/>
      <c r="I31" s="131"/>
      <c r="J31" s="10"/>
      <c r="K31" s="10"/>
      <c r="L31" s="10"/>
    </row>
    <row r="32" spans="1:12" ht="12.75">
      <c r="A32" s="158" t="s">
        <v>336</v>
      </c>
      <c r="B32" s="146"/>
      <c r="C32" s="146"/>
      <c r="D32" s="147"/>
      <c r="E32" s="158" t="s">
        <v>337</v>
      </c>
      <c r="F32" s="146"/>
      <c r="G32" s="146"/>
      <c r="H32" s="152" t="s">
        <v>338</v>
      </c>
      <c r="I32" s="153"/>
      <c r="J32" s="10"/>
      <c r="K32" s="10"/>
      <c r="L32" s="10"/>
    </row>
    <row r="33" spans="1:12" ht="12.75">
      <c r="A33" s="132"/>
      <c r="B33" s="133"/>
      <c r="C33" s="134"/>
      <c r="D33" s="135"/>
      <c r="E33" s="135"/>
      <c r="F33" s="135"/>
      <c r="G33" s="136"/>
      <c r="H33" s="130"/>
      <c r="I33" s="131"/>
      <c r="J33" s="10"/>
      <c r="K33" s="10"/>
      <c r="L33" s="10"/>
    </row>
    <row r="34" spans="1:12" ht="12.75">
      <c r="A34" s="158" t="s">
        <v>339</v>
      </c>
      <c r="B34" s="146"/>
      <c r="C34" s="146"/>
      <c r="D34" s="147"/>
      <c r="E34" s="158" t="s">
        <v>340</v>
      </c>
      <c r="F34" s="146"/>
      <c r="G34" s="146"/>
      <c r="H34" s="152" t="s">
        <v>341</v>
      </c>
      <c r="I34" s="153"/>
      <c r="J34" s="10"/>
      <c r="K34" s="10"/>
      <c r="L34" s="10"/>
    </row>
    <row r="35" spans="1:12" ht="12.75">
      <c r="A35" s="137"/>
      <c r="B35" s="134"/>
      <c r="C35" s="202"/>
      <c r="D35" s="203"/>
      <c r="E35" s="133"/>
      <c r="F35" s="202"/>
      <c r="G35" s="203"/>
      <c r="H35" s="130"/>
      <c r="I35" s="138"/>
      <c r="J35" s="10"/>
      <c r="K35" s="10"/>
      <c r="L35" s="10"/>
    </row>
    <row r="36" spans="1:12" ht="12.75">
      <c r="A36" s="158" t="s">
        <v>342</v>
      </c>
      <c r="B36" s="146"/>
      <c r="C36" s="146"/>
      <c r="D36" s="147"/>
      <c r="E36" s="158" t="s">
        <v>343</v>
      </c>
      <c r="F36" s="146"/>
      <c r="G36" s="146"/>
      <c r="H36" s="152" t="s">
        <v>344</v>
      </c>
      <c r="I36" s="153"/>
      <c r="J36" s="10"/>
      <c r="K36" s="10"/>
      <c r="L36" s="10"/>
    </row>
    <row r="37" spans="1:12" ht="12.75">
      <c r="A37" s="137"/>
      <c r="B37" s="134"/>
      <c r="C37" s="134"/>
      <c r="D37" s="133"/>
      <c r="E37" s="133"/>
      <c r="F37" s="134"/>
      <c r="G37" s="133"/>
      <c r="H37" s="130"/>
      <c r="I37" s="138"/>
      <c r="J37" s="10"/>
      <c r="K37" s="10"/>
      <c r="L37" s="10"/>
    </row>
    <row r="38" spans="1:12" ht="12.75">
      <c r="A38" s="158" t="s">
        <v>345</v>
      </c>
      <c r="B38" s="146"/>
      <c r="C38" s="146"/>
      <c r="D38" s="147"/>
      <c r="E38" s="158" t="s">
        <v>340</v>
      </c>
      <c r="F38" s="146"/>
      <c r="G38" s="146"/>
      <c r="H38" s="152" t="s">
        <v>346</v>
      </c>
      <c r="I38" s="153"/>
      <c r="J38" s="10"/>
      <c r="K38" s="10"/>
      <c r="L38" s="10"/>
    </row>
    <row r="39" spans="1:12" ht="12.75">
      <c r="A39" s="137"/>
      <c r="B39" s="134"/>
      <c r="C39" s="134"/>
      <c r="D39" s="133"/>
      <c r="E39" s="133"/>
      <c r="F39" s="134"/>
      <c r="G39" s="133"/>
      <c r="H39" s="130"/>
      <c r="I39" s="138"/>
      <c r="J39" s="10"/>
      <c r="K39" s="10"/>
      <c r="L39" s="10"/>
    </row>
    <row r="40" spans="1:12" ht="12.75">
      <c r="A40" s="158" t="s">
        <v>347</v>
      </c>
      <c r="B40" s="146"/>
      <c r="C40" s="146"/>
      <c r="D40" s="147"/>
      <c r="E40" s="158" t="s">
        <v>348</v>
      </c>
      <c r="F40" s="146"/>
      <c r="G40" s="146"/>
      <c r="H40" s="152" t="s">
        <v>349</v>
      </c>
      <c r="I40" s="153"/>
      <c r="J40" s="10"/>
      <c r="K40" s="10"/>
      <c r="L40" s="10"/>
    </row>
    <row r="41" spans="1:12" ht="12.75">
      <c r="A41" s="139"/>
      <c r="B41" s="140"/>
      <c r="C41" s="140"/>
      <c r="D41" s="140"/>
      <c r="E41" s="141"/>
      <c r="F41" s="140"/>
      <c r="G41" s="140"/>
      <c r="H41" s="123"/>
      <c r="I41" s="124"/>
      <c r="J41" s="10"/>
      <c r="K41" s="10"/>
      <c r="L41" s="10"/>
    </row>
    <row r="42" spans="1:12" ht="12.75">
      <c r="A42" s="158" t="s">
        <v>393</v>
      </c>
      <c r="B42" s="146"/>
      <c r="C42" s="146"/>
      <c r="D42" s="147"/>
      <c r="E42" s="158" t="s">
        <v>340</v>
      </c>
      <c r="F42" s="146"/>
      <c r="G42" s="146"/>
      <c r="H42" s="152" t="s">
        <v>350</v>
      </c>
      <c r="I42" s="153"/>
      <c r="J42" s="10"/>
      <c r="K42" s="10"/>
      <c r="L42" s="10"/>
    </row>
    <row r="43" spans="1:12" ht="12.75">
      <c r="A43" s="137"/>
      <c r="B43" s="134"/>
      <c r="C43" s="134"/>
      <c r="D43" s="133"/>
      <c r="E43" s="133"/>
      <c r="F43" s="134"/>
      <c r="G43" s="133"/>
      <c r="H43" s="130"/>
      <c r="I43" s="138"/>
      <c r="J43" s="10"/>
      <c r="K43" s="10"/>
      <c r="L43" s="10"/>
    </row>
    <row r="44" spans="1:12" ht="12.75">
      <c r="A44" s="158" t="s">
        <v>351</v>
      </c>
      <c r="B44" s="146"/>
      <c r="C44" s="146"/>
      <c r="D44" s="147"/>
      <c r="E44" s="158" t="s">
        <v>340</v>
      </c>
      <c r="F44" s="146"/>
      <c r="G44" s="146"/>
      <c r="H44" s="152" t="s">
        <v>352</v>
      </c>
      <c r="I44" s="153"/>
      <c r="J44" s="10"/>
      <c r="K44" s="10"/>
      <c r="L44" s="10"/>
    </row>
    <row r="45" spans="1:12" ht="12.75">
      <c r="A45" s="137"/>
      <c r="B45" s="134"/>
      <c r="C45" s="134"/>
      <c r="D45" s="133"/>
      <c r="E45" s="133"/>
      <c r="F45" s="134"/>
      <c r="G45" s="133"/>
      <c r="H45" s="130"/>
      <c r="I45" s="138"/>
      <c r="J45" s="10"/>
      <c r="K45" s="10"/>
      <c r="L45" s="10"/>
    </row>
    <row r="46" spans="1:12" ht="12.75">
      <c r="A46" s="158" t="s">
        <v>353</v>
      </c>
      <c r="B46" s="146"/>
      <c r="C46" s="146"/>
      <c r="D46" s="147"/>
      <c r="E46" s="158" t="s">
        <v>354</v>
      </c>
      <c r="F46" s="146"/>
      <c r="G46" s="146"/>
      <c r="H46" s="152" t="s">
        <v>355</v>
      </c>
      <c r="I46" s="153"/>
      <c r="J46" s="10"/>
      <c r="K46" s="10"/>
      <c r="L46" s="10"/>
    </row>
    <row r="47" spans="1:12" ht="12.75">
      <c r="A47" s="139"/>
      <c r="B47" s="140"/>
      <c r="C47" s="140"/>
      <c r="D47" s="140"/>
      <c r="E47" s="141"/>
      <c r="F47" s="140"/>
      <c r="G47" s="140"/>
      <c r="H47" s="123"/>
      <c r="I47" s="124"/>
      <c r="J47" s="10"/>
      <c r="K47" s="10"/>
      <c r="L47" s="10"/>
    </row>
    <row r="48" spans="1:12" ht="12.75">
      <c r="A48" s="158" t="s">
        <v>356</v>
      </c>
      <c r="B48" s="146"/>
      <c r="C48" s="146"/>
      <c r="D48" s="147"/>
      <c r="E48" s="158" t="s">
        <v>357</v>
      </c>
      <c r="F48" s="146"/>
      <c r="G48" s="146"/>
      <c r="H48" s="152" t="s">
        <v>358</v>
      </c>
      <c r="I48" s="153"/>
      <c r="J48" s="10"/>
      <c r="K48" s="10"/>
      <c r="L48" s="10"/>
    </row>
    <row r="49" spans="1:12" ht="12.75">
      <c r="A49" s="137"/>
      <c r="B49" s="134"/>
      <c r="C49" s="134"/>
      <c r="D49" s="133"/>
      <c r="E49" s="133"/>
      <c r="F49" s="134"/>
      <c r="G49" s="133"/>
      <c r="H49" s="130"/>
      <c r="I49" s="138"/>
      <c r="J49" s="10"/>
      <c r="K49" s="10"/>
      <c r="L49" s="10"/>
    </row>
    <row r="50" spans="1:12" ht="12.75">
      <c r="A50" s="158" t="s">
        <v>359</v>
      </c>
      <c r="B50" s="146"/>
      <c r="C50" s="146"/>
      <c r="D50" s="147"/>
      <c r="E50" s="158" t="s">
        <v>360</v>
      </c>
      <c r="F50" s="146"/>
      <c r="G50" s="146"/>
      <c r="H50" s="152" t="s">
        <v>361</v>
      </c>
      <c r="I50" s="153"/>
      <c r="J50" s="10"/>
      <c r="K50" s="10"/>
      <c r="L50" s="10"/>
    </row>
    <row r="51" spans="1:12" ht="12.75">
      <c r="A51" s="137"/>
      <c r="B51" s="134"/>
      <c r="C51" s="134"/>
      <c r="D51" s="133"/>
      <c r="E51" s="133"/>
      <c r="F51" s="134"/>
      <c r="G51" s="133"/>
      <c r="H51" s="130"/>
      <c r="I51" s="138"/>
      <c r="J51" s="10"/>
      <c r="K51" s="10"/>
      <c r="L51" s="10"/>
    </row>
    <row r="52" spans="1:12" ht="12.75">
      <c r="A52" s="158" t="s">
        <v>362</v>
      </c>
      <c r="B52" s="146"/>
      <c r="C52" s="146"/>
      <c r="D52" s="147"/>
      <c r="E52" s="158" t="s">
        <v>363</v>
      </c>
      <c r="F52" s="146"/>
      <c r="G52" s="146"/>
      <c r="H52" s="152"/>
      <c r="I52" s="153"/>
      <c r="J52" s="10"/>
      <c r="K52" s="10"/>
      <c r="L52" s="10"/>
    </row>
    <row r="53" spans="1:12" ht="12.75">
      <c r="A53" s="139"/>
      <c r="B53" s="140"/>
      <c r="C53" s="140"/>
      <c r="D53" s="140"/>
      <c r="E53" s="141"/>
      <c r="F53" s="140"/>
      <c r="G53" s="140"/>
      <c r="H53" s="123"/>
      <c r="I53" s="124"/>
      <c r="J53" s="10"/>
      <c r="K53" s="10"/>
      <c r="L53" s="10"/>
    </row>
    <row r="54" spans="1:12" ht="12.75">
      <c r="A54" s="158" t="s">
        <v>364</v>
      </c>
      <c r="B54" s="146"/>
      <c r="C54" s="146"/>
      <c r="D54" s="147"/>
      <c r="E54" s="158" t="s">
        <v>365</v>
      </c>
      <c r="F54" s="146"/>
      <c r="G54" s="146"/>
      <c r="H54" s="152" t="s">
        <v>366</v>
      </c>
      <c r="I54" s="153"/>
      <c r="J54" s="10"/>
      <c r="K54" s="10"/>
      <c r="L54" s="10"/>
    </row>
    <row r="55" spans="1:12" ht="12.75">
      <c r="A55" s="137"/>
      <c r="B55" s="134"/>
      <c r="C55" s="134"/>
      <c r="D55" s="133"/>
      <c r="E55" s="133"/>
      <c r="F55" s="134"/>
      <c r="G55" s="133"/>
      <c r="H55" s="130"/>
      <c r="I55" s="138"/>
      <c r="J55" s="10"/>
      <c r="K55" s="10"/>
      <c r="L55" s="10"/>
    </row>
    <row r="56" spans="1:12" ht="12.75">
      <c r="A56" s="158" t="s">
        <v>367</v>
      </c>
      <c r="B56" s="146"/>
      <c r="C56" s="146"/>
      <c r="D56" s="147"/>
      <c r="E56" s="158" t="s">
        <v>368</v>
      </c>
      <c r="F56" s="146"/>
      <c r="G56" s="146"/>
      <c r="H56" s="152" t="s">
        <v>369</v>
      </c>
      <c r="I56" s="153"/>
      <c r="J56" s="10"/>
      <c r="K56" s="10"/>
      <c r="L56" s="10"/>
    </row>
    <row r="57" spans="1:12" ht="12.75">
      <c r="A57" s="137"/>
      <c r="B57" s="134"/>
      <c r="C57" s="134"/>
      <c r="D57" s="133"/>
      <c r="E57" s="133"/>
      <c r="F57" s="134"/>
      <c r="G57" s="133"/>
      <c r="H57" s="130"/>
      <c r="I57" s="138"/>
      <c r="J57" s="10"/>
      <c r="K57" s="10"/>
      <c r="L57" s="10"/>
    </row>
    <row r="58" spans="1:12" ht="12.75">
      <c r="A58" s="158" t="s">
        <v>370</v>
      </c>
      <c r="B58" s="146"/>
      <c r="C58" s="146"/>
      <c r="D58" s="147"/>
      <c r="E58" s="158" t="s">
        <v>371</v>
      </c>
      <c r="F58" s="146"/>
      <c r="G58" s="146"/>
      <c r="H58" s="152" t="s">
        <v>372</v>
      </c>
      <c r="I58" s="153"/>
      <c r="J58" s="10"/>
      <c r="K58" s="10"/>
      <c r="L58" s="10"/>
    </row>
    <row r="59" spans="1:12" ht="12.75">
      <c r="A59" s="139"/>
      <c r="B59" s="140"/>
      <c r="C59" s="140"/>
      <c r="D59" s="140"/>
      <c r="E59" s="141"/>
      <c r="F59" s="140"/>
      <c r="G59" s="140"/>
      <c r="H59" s="123"/>
      <c r="I59" s="124"/>
      <c r="J59" s="10"/>
      <c r="K59" s="10"/>
      <c r="L59" s="10"/>
    </row>
    <row r="60" spans="1:12" ht="12.75">
      <c r="A60" s="158" t="s">
        <v>373</v>
      </c>
      <c r="B60" s="146"/>
      <c r="C60" s="146"/>
      <c r="D60" s="147"/>
      <c r="E60" s="158" t="s">
        <v>374</v>
      </c>
      <c r="F60" s="146"/>
      <c r="G60" s="146"/>
      <c r="H60" s="152" t="s">
        <v>375</v>
      </c>
      <c r="I60" s="153"/>
      <c r="J60" s="10"/>
      <c r="K60" s="10"/>
      <c r="L60" s="10"/>
    </row>
    <row r="61" spans="1:12" ht="12.75">
      <c r="A61" s="137"/>
      <c r="B61" s="134"/>
      <c r="C61" s="134"/>
      <c r="D61" s="133"/>
      <c r="E61" s="133"/>
      <c r="F61" s="134"/>
      <c r="G61" s="133"/>
      <c r="H61" s="130"/>
      <c r="I61" s="138"/>
      <c r="J61" s="10"/>
      <c r="K61" s="10"/>
      <c r="L61" s="10"/>
    </row>
    <row r="62" spans="1:12" ht="12.75">
      <c r="A62" s="158" t="s">
        <v>376</v>
      </c>
      <c r="B62" s="146"/>
      <c r="C62" s="146"/>
      <c r="D62" s="147"/>
      <c r="E62" s="158" t="s">
        <v>377</v>
      </c>
      <c r="F62" s="146"/>
      <c r="G62" s="146"/>
      <c r="H62" s="152" t="s">
        <v>378</v>
      </c>
      <c r="I62" s="153"/>
      <c r="J62" s="10"/>
      <c r="K62" s="10"/>
      <c r="L62" s="10"/>
    </row>
    <row r="63" spans="1:12" ht="12.75">
      <c r="A63" s="137"/>
      <c r="B63" s="134"/>
      <c r="C63" s="134"/>
      <c r="D63" s="133"/>
      <c r="E63" s="133"/>
      <c r="F63" s="134"/>
      <c r="G63" s="133"/>
      <c r="H63" s="130"/>
      <c r="I63" s="138"/>
      <c r="J63" s="10"/>
      <c r="K63" s="10"/>
      <c r="L63" s="10"/>
    </row>
    <row r="64" spans="1:12" ht="12.75">
      <c r="A64" s="158" t="s">
        <v>379</v>
      </c>
      <c r="B64" s="146"/>
      <c r="C64" s="146"/>
      <c r="D64" s="147"/>
      <c r="E64" s="158" t="s">
        <v>380</v>
      </c>
      <c r="F64" s="146"/>
      <c r="G64" s="146"/>
      <c r="H64" s="152" t="s">
        <v>381</v>
      </c>
      <c r="I64" s="153"/>
      <c r="J64" s="10"/>
      <c r="K64" s="10"/>
      <c r="L64" s="10"/>
    </row>
    <row r="65" spans="1:12" ht="12.75">
      <c r="A65" s="139"/>
      <c r="B65" s="140"/>
      <c r="C65" s="140"/>
      <c r="D65" s="140"/>
      <c r="E65" s="141"/>
      <c r="F65" s="140"/>
      <c r="G65" s="140"/>
      <c r="H65" s="123"/>
      <c r="I65" s="124"/>
      <c r="J65" s="10"/>
      <c r="K65" s="10"/>
      <c r="L65" s="10"/>
    </row>
    <row r="66" spans="1:12" ht="12.75">
      <c r="A66" s="158" t="s">
        <v>382</v>
      </c>
      <c r="B66" s="146"/>
      <c r="C66" s="146"/>
      <c r="D66" s="147"/>
      <c r="E66" s="158" t="s">
        <v>340</v>
      </c>
      <c r="F66" s="146"/>
      <c r="G66" s="146"/>
      <c r="H66" s="152" t="s">
        <v>383</v>
      </c>
      <c r="I66" s="153"/>
      <c r="J66" s="10"/>
      <c r="K66" s="10"/>
      <c r="L66" s="10"/>
    </row>
    <row r="67" spans="1:12" ht="12.75">
      <c r="A67" s="201"/>
      <c r="B67" s="148"/>
      <c r="C67" s="148"/>
      <c r="D67" s="149"/>
      <c r="E67" s="201"/>
      <c r="F67" s="148"/>
      <c r="G67" s="148"/>
      <c r="H67" s="152"/>
      <c r="I67" s="153"/>
      <c r="J67" s="10"/>
      <c r="K67" s="10"/>
      <c r="L67" s="10"/>
    </row>
    <row r="68" spans="1:12" ht="12.75">
      <c r="A68" s="121"/>
      <c r="B68" s="122"/>
      <c r="C68" s="122"/>
      <c r="D68" s="122"/>
      <c r="E68" s="24"/>
      <c r="F68" s="122"/>
      <c r="G68" s="122"/>
      <c r="H68" s="123"/>
      <c r="I68" s="124"/>
      <c r="J68" s="10"/>
      <c r="K68" s="10"/>
      <c r="L68" s="10"/>
    </row>
    <row r="69" spans="1:12" ht="12.75">
      <c r="A69" s="101"/>
      <c r="B69" s="31"/>
      <c r="C69" s="31"/>
      <c r="D69" s="21"/>
      <c r="E69" s="21"/>
      <c r="F69" s="31"/>
      <c r="G69" s="21"/>
      <c r="H69" s="21"/>
      <c r="I69" s="102"/>
      <c r="J69" s="10"/>
      <c r="K69" s="10"/>
      <c r="L69" s="10"/>
    </row>
    <row r="70" spans="1:12" ht="12.75">
      <c r="A70" s="172" t="s">
        <v>267</v>
      </c>
      <c r="B70" s="173"/>
      <c r="C70" s="152"/>
      <c r="D70" s="153"/>
      <c r="E70" s="27"/>
      <c r="F70" s="158"/>
      <c r="G70" s="148"/>
      <c r="H70" s="148"/>
      <c r="I70" s="149"/>
      <c r="J70" s="10"/>
      <c r="K70" s="10"/>
      <c r="L70" s="10"/>
    </row>
    <row r="71" spans="1:12" ht="12.75">
      <c r="A71" s="100"/>
      <c r="B71" s="30"/>
      <c r="C71" s="150"/>
      <c r="D71" s="151"/>
      <c r="E71" s="16"/>
      <c r="F71" s="150"/>
      <c r="G71" s="145"/>
      <c r="H71" s="32"/>
      <c r="I71" s="103"/>
      <c r="J71" s="10"/>
      <c r="K71" s="10"/>
      <c r="L71" s="10"/>
    </row>
    <row r="72" spans="1:12" ht="12.75">
      <c r="A72" s="172" t="s">
        <v>268</v>
      </c>
      <c r="B72" s="173"/>
      <c r="C72" s="158" t="s">
        <v>384</v>
      </c>
      <c r="D72" s="159"/>
      <c r="E72" s="159"/>
      <c r="F72" s="159"/>
      <c r="G72" s="159"/>
      <c r="H72" s="159"/>
      <c r="I72" s="160"/>
      <c r="J72" s="10"/>
      <c r="K72" s="10"/>
      <c r="L72" s="10"/>
    </row>
    <row r="73" spans="1:12" ht="12.75">
      <c r="A73" s="91"/>
      <c r="B73" s="23"/>
      <c r="C73" s="22" t="s">
        <v>269</v>
      </c>
      <c r="D73" s="16"/>
      <c r="E73" s="16"/>
      <c r="F73" s="16"/>
      <c r="G73" s="16"/>
      <c r="H73" s="16"/>
      <c r="I73" s="92"/>
      <c r="J73" s="10"/>
      <c r="K73" s="10"/>
      <c r="L73" s="10"/>
    </row>
    <row r="74" spans="1:12" ht="12.75">
      <c r="A74" s="172" t="s">
        <v>270</v>
      </c>
      <c r="B74" s="173"/>
      <c r="C74" s="154" t="s">
        <v>385</v>
      </c>
      <c r="D74" s="175"/>
      <c r="E74" s="176"/>
      <c r="F74" s="16"/>
      <c r="G74" s="48" t="s">
        <v>271</v>
      </c>
      <c r="H74" s="154" t="s">
        <v>386</v>
      </c>
      <c r="I74" s="176"/>
      <c r="J74" s="10"/>
      <c r="K74" s="10"/>
      <c r="L74" s="10"/>
    </row>
    <row r="75" spans="1:12" ht="12.75">
      <c r="A75" s="91"/>
      <c r="B75" s="23"/>
      <c r="C75" s="22"/>
      <c r="D75" s="16"/>
      <c r="E75" s="16"/>
      <c r="F75" s="16"/>
      <c r="G75" s="16"/>
      <c r="H75" s="16"/>
      <c r="I75" s="92"/>
      <c r="J75" s="10"/>
      <c r="K75" s="10"/>
      <c r="L75" s="10"/>
    </row>
    <row r="76" spans="1:12" ht="12.75">
      <c r="A76" s="172" t="s">
        <v>257</v>
      </c>
      <c r="B76" s="173"/>
      <c r="C76" s="174" t="s">
        <v>328</v>
      </c>
      <c r="D76" s="175"/>
      <c r="E76" s="175"/>
      <c r="F76" s="175"/>
      <c r="G76" s="175"/>
      <c r="H76" s="175"/>
      <c r="I76" s="176"/>
      <c r="J76" s="10"/>
      <c r="K76" s="10"/>
      <c r="L76" s="10"/>
    </row>
    <row r="77" spans="1:12" ht="12.75">
      <c r="A77" s="91"/>
      <c r="B77" s="23"/>
      <c r="C77" s="16"/>
      <c r="D77" s="16"/>
      <c r="E77" s="16"/>
      <c r="F77" s="16"/>
      <c r="G77" s="16"/>
      <c r="H77" s="16"/>
      <c r="I77" s="92"/>
      <c r="J77" s="10"/>
      <c r="K77" s="10"/>
      <c r="L77" s="10"/>
    </row>
    <row r="78" spans="1:12" ht="12.75">
      <c r="A78" s="177" t="s">
        <v>272</v>
      </c>
      <c r="B78" s="178"/>
      <c r="C78" s="154" t="s">
        <v>387</v>
      </c>
      <c r="D78" s="175"/>
      <c r="E78" s="175"/>
      <c r="F78" s="175"/>
      <c r="G78" s="175"/>
      <c r="H78" s="175"/>
      <c r="I78" s="155"/>
      <c r="J78" s="10"/>
      <c r="K78" s="10"/>
      <c r="L78" s="10"/>
    </row>
    <row r="79" spans="1:12" ht="12.75">
      <c r="A79" s="104"/>
      <c r="B79" s="21"/>
      <c r="C79" s="166" t="s">
        <v>273</v>
      </c>
      <c r="D79" s="166"/>
      <c r="E79" s="166"/>
      <c r="F79" s="166"/>
      <c r="G79" s="166"/>
      <c r="H79" s="166"/>
      <c r="I79" s="105"/>
      <c r="J79" s="10"/>
      <c r="K79" s="10"/>
      <c r="L79" s="10"/>
    </row>
    <row r="80" spans="1:12" ht="12.75">
      <c r="A80" s="104"/>
      <c r="B80" s="21"/>
      <c r="C80" s="33"/>
      <c r="D80" s="33"/>
      <c r="E80" s="33"/>
      <c r="F80" s="33"/>
      <c r="G80" s="33"/>
      <c r="H80" s="33"/>
      <c r="I80" s="105"/>
      <c r="J80" s="10"/>
      <c r="K80" s="10"/>
      <c r="L80" s="10"/>
    </row>
    <row r="81" spans="1:12" ht="12.75">
      <c r="A81" s="104"/>
      <c r="B81" s="156" t="s">
        <v>274</v>
      </c>
      <c r="C81" s="157"/>
      <c r="D81" s="157"/>
      <c r="E81" s="157"/>
      <c r="F81" s="46"/>
      <c r="G81" s="46"/>
      <c r="H81" s="46"/>
      <c r="I81" s="106"/>
      <c r="J81" s="10"/>
      <c r="K81" s="10"/>
      <c r="L81" s="10"/>
    </row>
    <row r="82" spans="1:12" ht="12.75">
      <c r="A82" s="104"/>
      <c r="B82" s="161" t="s">
        <v>306</v>
      </c>
      <c r="C82" s="162"/>
      <c r="D82" s="162"/>
      <c r="E82" s="162"/>
      <c r="F82" s="162"/>
      <c r="G82" s="162"/>
      <c r="H82" s="162"/>
      <c r="I82" s="163"/>
      <c r="J82" s="10"/>
      <c r="K82" s="10"/>
      <c r="L82" s="10"/>
    </row>
    <row r="83" spans="1:12" ht="12.75">
      <c r="A83" s="104"/>
      <c r="B83" s="161" t="s">
        <v>307</v>
      </c>
      <c r="C83" s="162"/>
      <c r="D83" s="162"/>
      <c r="E83" s="162"/>
      <c r="F83" s="162"/>
      <c r="G83" s="162"/>
      <c r="H83" s="162"/>
      <c r="I83" s="106"/>
      <c r="J83" s="10"/>
      <c r="K83" s="10"/>
      <c r="L83" s="10"/>
    </row>
    <row r="84" spans="1:12" ht="12.75">
      <c r="A84" s="104"/>
      <c r="B84" s="161" t="s">
        <v>308</v>
      </c>
      <c r="C84" s="162"/>
      <c r="D84" s="162"/>
      <c r="E84" s="162"/>
      <c r="F84" s="162"/>
      <c r="G84" s="162"/>
      <c r="H84" s="162"/>
      <c r="I84" s="163"/>
      <c r="J84" s="10"/>
      <c r="K84" s="10"/>
      <c r="L84" s="10"/>
    </row>
    <row r="85" spans="1:12" ht="12.75">
      <c r="A85" s="104"/>
      <c r="B85" s="161" t="s">
        <v>309</v>
      </c>
      <c r="C85" s="162"/>
      <c r="D85" s="162"/>
      <c r="E85" s="162"/>
      <c r="F85" s="162"/>
      <c r="G85" s="162"/>
      <c r="H85" s="162"/>
      <c r="I85" s="163"/>
      <c r="J85" s="10"/>
      <c r="K85" s="10"/>
      <c r="L85" s="10"/>
    </row>
    <row r="86" spans="1:12" ht="12.75">
      <c r="A86" s="104"/>
      <c r="B86" s="107"/>
      <c r="C86" s="108"/>
      <c r="D86" s="108"/>
      <c r="E86" s="108"/>
      <c r="F86" s="108"/>
      <c r="G86" s="108"/>
      <c r="H86" s="108"/>
      <c r="I86" s="109"/>
      <c r="J86" s="10"/>
      <c r="K86" s="10"/>
      <c r="L86" s="10"/>
    </row>
    <row r="87" spans="1:12" ht="13.5" thickBot="1">
      <c r="A87" s="110" t="s">
        <v>275</v>
      </c>
      <c r="B87" s="16"/>
      <c r="C87" s="16"/>
      <c r="D87" s="16"/>
      <c r="E87" s="16"/>
      <c r="F87" s="16"/>
      <c r="G87" s="34"/>
      <c r="H87" s="35"/>
      <c r="I87" s="111"/>
      <c r="J87" s="10"/>
      <c r="K87" s="10"/>
      <c r="L87" s="10"/>
    </row>
    <row r="88" spans="1:12" ht="12.75">
      <c r="A88" s="87"/>
      <c r="B88" s="16"/>
      <c r="C88" s="16"/>
      <c r="D88" s="16"/>
      <c r="E88" s="21" t="s">
        <v>276</v>
      </c>
      <c r="F88" s="96"/>
      <c r="G88" s="167" t="s">
        <v>277</v>
      </c>
      <c r="H88" s="168"/>
      <c r="I88" s="169"/>
      <c r="J88" s="10"/>
      <c r="K88" s="10"/>
      <c r="L88" s="10"/>
    </row>
    <row r="89" spans="1:12" ht="12.75">
      <c r="A89" s="112"/>
      <c r="B89" s="113"/>
      <c r="C89" s="114"/>
      <c r="D89" s="114"/>
      <c r="E89" s="114"/>
      <c r="F89" s="114"/>
      <c r="G89" s="170"/>
      <c r="H89" s="171"/>
      <c r="I89" s="115"/>
      <c r="J89" s="10"/>
      <c r="K89" s="10"/>
      <c r="L89" s="10"/>
    </row>
  </sheetData>
  <sheetProtection/>
  <protectedRanges>
    <protectedRange sqref="E2 H2 C6:D6 C8:D8 C10:D10 C12:I12 C14:D14 F14:I14 C16:I16 C18:I18 C20:I20 C24:G24 C22:F22 C26 I26 I24" name="Range1"/>
    <protectedRange sqref="A32:D32 A30:I30" name="Range1_1"/>
  </protectedRanges>
  <mergeCells count="114">
    <mergeCell ref="A67:D67"/>
    <mergeCell ref="E67:G67"/>
    <mergeCell ref="H67:I67"/>
    <mergeCell ref="C35:D35"/>
    <mergeCell ref="F35:G35"/>
    <mergeCell ref="A66:D66"/>
    <mergeCell ref="E66:G66"/>
    <mergeCell ref="H66:I66"/>
    <mergeCell ref="A62:D62"/>
    <mergeCell ref="E62:G62"/>
    <mergeCell ref="H62:I62"/>
    <mergeCell ref="A64:D64"/>
    <mergeCell ref="E64:G64"/>
    <mergeCell ref="H64:I64"/>
    <mergeCell ref="A60:D60"/>
    <mergeCell ref="E60:G60"/>
    <mergeCell ref="H60:I60"/>
    <mergeCell ref="A56:D56"/>
    <mergeCell ref="E56:G56"/>
    <mergeCell ref="H56:I56"/>
    <mergeCell ref="A58:D58"/>
    <mergeCell ref="E58:G58"/>
    <mergeCell ref="H58:I58"/>
    <mergeCell ref="A54:D54"/>
    <mergeCell ref="E54:G54"/>
    <mergeCell ref="H54:I54"/>
    <mergeCell ref="A50:D50"/>
    <mergeCell ref="E50:G50"/>
    <mergeCell ref="H50:I50"/>
    <mergeCell ref="A52:D52"/>
    <mergeCell ref="E52:G52"/>
    <mergeCell ref="H52:I52"/>
    <mergeCell ref="A48:D48"/>
    <mergeCell ref="E48:G48"/>
    <mergeCell ref="H48:I48"/>
    <mergeCell ref="A44:D44"/>
    <mergeCell ref="E44:G44"/>
    <mergeCell ref="H44:I44"/>
    <mergeCell ref="A46:D46"/>
    <mergeCell ref="E46:G46"/>
    <mergeCell ref="H46:I46"/>
    <mergeCell ref="A42:D42"/>
    <mergeCell ref="E42:G42"/>
    <mergeCell ref="H42:I42"/>
    <mergeCell ref="A10:B11"/>
    <mergeCell ref="C10:D10"/>
    <mergeCell ref="A14:B14"/>
    <mergeCell ref="C14:D14"/>
    <mergeCell ref="F14:I14"/>
    <mergeCell ref="A16:B16"/>
    <mergeCell ref="C16:I16"/>
    <mergeCell ref="A2:D2"/>
    <mergeCell ref="A4:I4"/>
    <mergeCell ref="A6:B6"/>
    <mergeCell ref="C6:D6"/>
    <mergeCell ref="A8:B8"/>
    <mergeCell ref="C8:D8"/>
    <mergeCell ref="A12:B12"/>
    <mergeCell ref="C12:I12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A38:D38"/>
    <mergeCell ref="E38:G38"/>
    <mergeCell ref="H38:I38"/>
    <mergeCell ref="A40:D40"/>
    <mergeCell ref="E40:G40"/>
    <mergeCell ref="H40:I40"/>
    <mergeCell ref="A70:B70"/>
    <mergeCell ref="C70:D70"/>
    <mergeCell ref="F70:I70"/>
    <mergeCell ref="C71:D71"/>
    <mergeCell ref="F71:G71"/>
    <mergeCell ref="C72:I72"/>
    <mergeCell ref="A74:B74"/>
    <mergeCell ref="C74:E74"/>
    <mergeCell ref="H74:I74"/>
    <mergeCell ref="A1:C1"/>
    <mergeCell ref="C79:H79"/>
    <mergeCell ref="G88:I88"/>
    <mergeCell ref="G89:H89"/>
    <mergeCell ref="A76:B76"/>
    <mergeCell ref="C76:I76"/>
    <mergeCell ref="A78:B78"/>
    <mergeCell ref="C78:I78"/>
    <mergeCell ref="B81:E81"/>
    <mergeCell ref="A72:B72"/>
    <mergeCell ref="B82:I82"/>
    <mergeCell ref="B83:H83"/>
    <mergeCell ref="B84:I84"/>
    <mergeCell ref="B85:I85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gh@igh.hr"/>
    <hyperlink ref="C20" r:id="rId2" display="http://www.institutigh.com"/>
    <hyperlink ref="C76" r:id="rId3" display="igh@igh.hr"/>
  </hyperlinks>
  <printOptions/>
  <pageMargins left="0.75" right="0.75" top="1" bottom="1" header="0.5" footer="0.5"/>
  <pageSetup horizontalDpi="600" verticalDpi="600" orientation="portrait" paperSize="9" scale="77" r:id="rId4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97">
      <selection activeCell="K85" sqref="K85"/>
    </sheetView>
  </sheetViews>
  <sheetFormatPr defaultColWidth="9.140625" defaultRowHeight="12.75"/>
  <cols>
    <col min="1" max="9" width="9.140625" style="49" customWidth="1"/>
    <col min="10" max="10" width="11.8515625" style="49" customWidth="1"/>
    <col min="11" max="11" width="12.57421875" style="49" customWidth="1"/>
    <col min="12" max="16384" width="9.140625" style="49" customWidth="1"/>
  </cols>
  <sheetData>
    <row r="1" spans="1:11" ht="12.75" customHeight="1">
      <c r="A1" s="204" t="s">
        <v>153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2.75" customHeight="1">
      <c r="A2" s="205" t="s">
        <v>391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2.75">
      <c r="A3" s="206" t="s">
        <v>388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1" ht="22.5">
      <c r="A4" s="209" t="s">
        <v>59</v>
      </c>
      <c r="B4" s="210"/>
      <c r="C4" s="210"/>
      <c r="D4" s="210"/>
      <c r="E4" s="210"/>
      <c r="F4" s="210"/>
      <c r="G4" s="210"/>
      <c r="H4" s="211"/>
      <c r="I4" s="55" t="s">
        <v>278</v>
      </c>
      <c r="J4" s="56" t="s">
        <v>319</v>
      </c>
      <c r="K4" s="57" t="s">
        <v>320</v>
      </c>
    </row>
    <row r="5" spans="1:11" ht="12.75">
      <c r="A5" s="212">
        <v>1</v>
      </c>
      <c r="B5" s="212"/>
      <c r="C5" s="212"/>
      <c r="D5" s="212"/>
      <c r="E5" s="212"/>
      <c r="F5" s="212"/>
      <c r="G5" s="212"/>
      <c r="H5" s="212"/>
      <c r="I5" s="54">
        <v>2</v>
      </c>
      <c r="J5" s="53">
        <v>3</v>
      </c>
      <c r="K5" s="53">
        <v>4</v>
      </c>
    </row>
    <row r="6" spans="1:11" ht="12.75">
      <c r="A6" s="213"/>
      <c r="B6" s="214"/>
      <c r="C6" s="214"/>
      <c r="D6" s="214"/>
      <c r="E6" s="214"/>
      <c r="F6" s="214"/>
      <c r="G6" s="214"/>
      <c r="H6" s="214"/>
      <c r="I6" s="214"/>
      <c r="J6" s="214"/>
      <c r="K6" s="215"/>
    </row>
    <row r="7" spans="1:11" ht="12.75">
      <c r="A7" s="216" t="s">
        <v>60</v>
      </c>
      <c r="B7" s="217"/>
      <c r="C7" s="217"/>
      <c r="D7" s="217"/>
      <c r="E7" s="217"/>
      <c r="F7" s="217"/>
      <c r="G7" s="217"/>
      <c r="H7" s="218"/>
      <c r="I7" s="3">
        <v>1</v>
      </c>
      <c r="J7" s="6"/>
      <c r="K7" s="6"/>
    </row>
    <row r="8" spans="1:11" ht="12.75">
      <c r="A8" s="219" t="s">
        <v>13</v>
      </c>
      <c r="B8" s="220"/>
      <c r="C8" s="220"/>
      <c r="D8" s="220"/>
      <c r="E8" s="220"/>
      <c r="F8" s="220"/>
      <c r="G8" s="220"/>
      <c r="H8" s="221"/>
      <c r="I8" s="1">
        <v>2</v>
      </c>
      <c r="J8" s="50">
        <f>J9+J16+J26+J35+J39</f>
        <v>734137704</v>
      </c>
      <c r="K8" s="50">
        <f>K9+K16+K26+K35+K39</f>
        <v>752008012</v>
      </c>
    </row>
    <row r="9" spans="1:11" ht="12.75">
      <c r="A9" s="222" t="s">
        <v>205</v>
      </c>
      <c r="B9" s="223"/>
      <c r="C9" s="223"/>
      <c r="D9" s="223"/>
      <c r="E9" s="223"/>
      <c r="F9" s="223"/>
      <c r="G9" s="223"/>
      <c r="H9" s="224"/>
      <c r="I9" s="1">
        <v>3</v>
      </c>
      <c r="J9" s="50">
        <f>SUM(J10:J15)</f>
        <v>33959545</v>
      </c>
      <c r="K9" s="50">
        <f>SUM(K10:K15)</f>
        <v>34608088</v>
      </c>
    </row>
    <row r="10" spans="1:11" ht="12.75">
      <c r="A10" s="222" t="s">
        <v>112</v>
      </c>
      <c r="B10" s="223"/>
      <c r="C10" s="223"/>
      <c r="D10" s="223"/>
      <c r="E10" s="223"/>
      <c r="F10" s="223"/>
      <c r="G10" s="223"/>
      <c r="H10" s="224"/>
      <c r="I10" s="1">
        <v>4</v>
      </c>
      <c r="J10" s="7">
        <v>0</v>
      </c>
      <c r="K10" s="7">
        <v>0</v>
      </c>
    </row>
    <row r="11" spans="1:11" ht="12.75">
      <c r="A11" s="222" t="s">
        <v>14</v>
      </c>
      <c r="B11" s="223"/>
      <c r="C11" s="223"/>
      <c r="D11" s="223"/>
      <c r="E11" s="223"/>
      <c r="F11" s="223"/>
      <c r="G11" s="223"/>
      <c r="H11" s="224"/>
      <c r="I11" s="1">
        <v>5</v>
      </c>
      <c r="J11" s="7">
        <v>2620163</v>
      </c>
      <c r="K11" s="7">
        <v>1795785</v>
      </c>
    </row>
    <row r="12" spans="1:11" ht="12.75">
      <c r="A12" s="222" t="s">
        <v>113</v>
      </c>
      <c r="B12" s="223"/>
      <c r="C12" s="223"/>
      <c r="D12" s="223"/>
      <c r="E12" s="223"/>
      <c r="F12" s="223"/>
      <c r="G12" s="223"/>
      <c r="H12" s="224"/>
      <c r="I12" s="1">
        <v>6</v>
      </c>
      <c r="J12" s="7">
        <v>28719956</v>
      </c>
      <c r="K12" s="7">
        <v>28657969</v>
      </c>
    </row>
    <row r="13" spans="1:11" ht="12.75">
      <c r="A13" s="222" t="s">
        <v>208</v>
      </c>
      <c r="B13" s="223"/>
      <c r="C13" s="223"/>
      <c r="D13" s="223"/>
      <c r="E13" s="223"/>
      <c r="F13" s="223"/>
      <c r="G13" s="223"/>
      <c r="H13" s="224"/>
      <c r="I13" s="1">
        <v>7</v>
      </c>
      <c r="J13" s="7">
        <v>0</v>
      </c>
      <c r="K13" s="7">
        <v>0</v>
      </c>
    </row>
    <row r="14" spans="1:11" ht="12.75">
      <c r="A14" s="222" t="s">
        <v>209</v>
      </c>
      <c r="B14" s="223"/>
      <c r="C14" s="223"/>
      <c r="D14" s="223"/>
      <c r="E14" s="223"/>
      <c r="F14" s="223"/>
      <c r="G14" s="223"/>
      <c r="H14" s="224"/>
      <c r="I14" s="1">
        <v>8</v>
      </c>
      <c r="J14" s="7">
        <v>2619426</v>
      </c>
      <c r="K14" s="7">
        <v>4154334</v>
      </c>
    </row>
    <row r="15" spans="1:11" ht="12.75">
      <c r="A15" s="222" t="s">
        <v>210</v>
      </c>
      <c r="B15" s="223"/>
      <c r="C15" s="223"/>
      <c r="D15" s="223"/>
      <c r="E15" s="223"/>
      <c r="F15" s="223"/>
      <c r="G15" s="223"/>
      <c r="H15" s="224"/>
      <c r="I15" s="1">
        <v>9</v>
      </c>
      <c r="J15" s="7">
        <v>0</v>
      </c>
      <c r="K15" s="7">
        <v>0</v>
      </c>
    </row>
    <row r="16" spans="1:11" ht="12.75">
      <c r="A16" s="222" t="s">
        <v>206</v>
      </c>
      <c r="B16" s="223"/>
      <c r="C16" s="223"/>
      <c r="D16" s="223"/>
      <c r="E16" s="223"/>
      <c r="F16" s="223"/>
      <c r="G16" s="223"/>
      <c r="H16" s="224"/>
      <c r="I16" s="1">
        <v>10</v>
      </c>
      <c r="J16" s="50">
        <f>SUM(J17:J25)</f>
        <v>525741469</v>
      </c>
      <c r="K16" s="50">
        <f>SUM(K17:K25)</f>
        <v>522204626</v>
      </c>
    </row>
    <row r="17" spans="1:11" ht="12.75">
      <c r="A17" s="222" t="s">
        <v>211</v>
      </c>
      <c r="B17" s="223"/>
      <c r="C17" s="223"/>
      <c r="D17" s="223"/>
      <c r="E17" s="223"/>
      <c r="F17" s="223"/>
      <c r="G17" s="223"/>
      <c r="H17" s="224"/>
      <c r="I17" s="1">
        <v>11</v>
      </c>
      <c r="J17" s="7">
        <v>91866993</v>
      </c>
      <c r="K17" s="7">
        <v>91866993</v>
      </c>
    </row>
    <row r="18" spans="1:11" ht="12.75">
      <c r="A18" s="222" t="s">
        <v>247</v>
      </c>
      <c r="B18" s="223"/>
      <c r="C18" s="223"/>
      <c r="D18" s="223"/>
      <c r="E18" s="223"/>
      <c r="F18" s="223"/>
      <c r="G18" s="223"/>
      <c r="H18" s="224"/>
      <c r="I18" s="1">
        <v>12</v>
      </c>
      <c r="J18" s="7">
        <v>277489617</v>
      </c>
      <c r="K18" s="7">
        <v>269465966</v>
      </c>
    </row>
    <row r="19" spans="1:11" ht="12.75">
      <c r="A19" s="222" t="s">
        <v>212</v>
      </c>
      <c r="B19" s="223"/>
      <c r="C19" s="223"/>
      <c r="D19" s="223"/>
      <c r="E19" s="223"/>
      <c r="F19" s="223"/>
      <c r="G19" s="223"/>
      <c r="H19" s="224"/>
      <c r="I19" s="1">
        <v>13</v>
      </c>
      <c r="J19" s="7">
        <v>26135735</v>
      </c>
      <c r="K19" s="7">
        <v>26324297</v>
      </c>
    </row>
    <row r="20" spans="1:11" ht="12.75">
      <c r="A20" s="222" t="s">
        <v>27</v>
      </c>
      <c r="B20" s="223"/>
      <c r="C20" s="223"/>
      <c r="D20" s="223"/>
      <c r="E20" s="223"/>
      <c r="F20" s="223"/>
      <c r="G20" s="223"/>
      <c r="H20" s="224"/>
      <c r="I20" s="1">
        <v>14</v>
      </c>
      <c r="J20" s="7">
        <v>7053055</v>
      </c>
      <c r="K20" s="7">
        <v>5185453</v>
      </c>
    </row>
    <row r="21" spans="1:11" ht="12.75">
      <c r="A21" s="222" t="s">
        <v>28</v>
      </c>
      <c r="B21" s="223"/>
      <c r="C21" s="223"/>
      <c r="D21" s="223"/>
      <c r="E21" s="223"/>
      <c r="F21" s="223"/>
      <c r="G21" s="223"/>
      <c r="H21" s="224"/>
      <c r="I21" s="1">
        <v>15</v>
      </c>
      <c r="J21" s="7">
        <v>0</v>
      </c>
      <c r="K21" s="7">
        <v>0</v>
      </c>
    </row>
    <row r="22" spans="1:11" ht="12.75">
      <c r="A22" s="222" t="s">
        <v>72</v>
      </c>
      <c r="B22" s="223"/>
      <c r="C22" s="223"/>
      <c r="D22" s="223"/>
      <c r="E22" s="223"/>
      <c r="F22" s="223"/>
      <c r="G22" s="223"/>
      <c r="H22" s="224"/>
      <c r="I22" s="1">
        <v>16</v>
      </c>
      <c r="J22" s="7">
        <v>128337</v>
      </c>
      <c r="K22" s="7">
        <v>97160</v>
      </c>
    </row>
    <row r="23" spans="1:11" ht="12.75">
      <c r="A23" s="222" t="s">
        <v>73</v>
      </c>
      <c r="B23" s="223"/>
      <c r="C23" s="223"/>
      <c r="D23" s="223"/>
      <c r="E23" s="223"/>
      <c r="F23" s="223"/>
      <c r="G23" s="223"/>
      <c r="H23" s="224"/>
      <c r="I23" s="1">
        <v>17</v>
      </c>
      <c r="J23" s="7">
        <v>24627461</v>
      </c>
      <c r="K23" s="7">
        <v>30035940</v>
      </c>
    </row>
    <row r="24" spans="1:11" ht="12.75">
      <c r="A24" s="222" t="s">
        <v>74</v>
      </c>
      <c r="B24" s="223"/>
      <c r="C24" s="223"/>
      <c r="D24" s="223"/>
      <c r="E24" s="223"/>
      <c r="F24" s="223"/>
      <c r="G24" s="223"/>
      <c r="H24" s="224"/>
      <c r="I24" s="1">
        <v>18</v>
      </c>
      <c r="J24" s="7">
        <v>1316301</v>
      </c>
      <c r="K24" s="7">
        <v>1382357</v>
      </c>
    </row>
    <row r="25" spans="1:11" ht="12.75">
      <c r="A25" s="222" t="s">
        <v>75</v>
      </c>
      <c r="B25" s="223"/>
      <c r="C25" s="223"/>
      <c r="D25" s="223"/>
      <c r="E25" s="223"/>
      <c r="F25" s="223"/>
      <c r="G25" s="223"/>
      <c r="H25" s="224"/>
      <c r="I25" s="1">
        <v>19</v>
      </c>
      <c r="J25" s="7">
        <v>97123970</v>
      </c>
      <c r="K25" s="7">
        <v>97846460</v>
      </c>
    </row>
    <row r="26" spans="1:11" ht="12.75">
      <c r="A26" s="222" t="s">
        <v>190</v>
      </c>
      <c r="B26" s="223"/>
      <c r="C26" s="223"/>
      <c r="D26" s="223"/>
      <c r="E26" s="223"/>
      <c r="F26" s="223"/>
      <c r="G26" s="223"/>
      <c r="H26" s="224"/>
      <c r="I26" s="1">
        <v>20</v>
      </c>
      <c r="J26" s="50">
        <f>SUM(J27:J34)</f>
        <v>166037582</v>
      </c>
      <c r="K26" s="50">
        <f>SUM(K27:K34)</f>
        <v>190486809</v>
      </c>
    </row>
    <row r="27" spans="1:11" ht="12.75">
      <c r="A27" s="222" t="s">
        <v>76</v>
      </c>
      <c r="B27" s="223"/>
      <c r="C27" s="223"/>
      <c r="D27" s="223"/>
      <c r="E27" s="223"/>
      <c r="F27" s="223"/>
      <c r="G27" s="223"/>
      <c r="H27" s="224"/>
      <c r="I27" s="1">
        <v>21</v>
      </c>
      <c r="J27" s="7">
        <v>0</v>
      </c>
      <c r="K27" s="7">
        <v>0</v>
      </c>
    </row>
    <row r="28" spans="1:11" ht="12.75">
      <c r="A28" s="222" t="s">
        <v>77</v>
      </c>
      <c r="B28" s="223"/>
      <c r="C28" s="223"/>
      <c r="D28" s="223"/>
      <c r="E28" s="223"/>
      <c r="F28" s="223"/>
      <c r="G28" s="223"/>
      <c r="H28" s="224"/>
      <c r="I28" s="1">
        <v>22</v>
      </c>
      <c r="J28" s="7">
        <v>28120000</v>
      </c>
      <c r="K28" s="7">
        <v>28120000</v>
      </c>
    </row>
    <row r="29" spans="1:11" ht="12.75">
      <c r="A29" s="222" t="s">
        <v>78</v>
      </c>
      <c r="B29" s="223"/>
      <c r="C29" s="223"/>
      <c r="D29" s="223"/>
      <c r="E29" s="223"/>
      <c r="F29" s="223"/>
      <c r="G29" s="223"/>
      <c r="H29" s="224"/>
      <c r="I29" s="1">
        <v>23</v>
      </c>
      <c r="J29" s="7">
        <v>89791</v>
      </c>
      <c r="K29" s="7">
        <v>89791</v>
      </c>
    </row>
    <row r="30" spans="1:11" ht="12.75">
      <c r="A30" s="222" t="s">
        <v>83</v>
      </c>
      <c r="B30" s="223"/>
      <c r="C30" s="223"/>
      <c r="D30" s="223"/>
      <c r="E30" s="223"/>
      <c r="F30" s="223"/>
      <c r="G30" s="223"/>
      <c r="H30" s="224"/>
      <c r="I30" s="1">
        <v>24</v>
      </c>
      <c r="J30" s="7">
        <v>0</v>
      </c>
      <c r="K30" s="7">
        <v>0</v>
      </c>
    </row>
    <row r="31" spans="1:11" ht="12.75">
      <c r="A31" s="222" t="s">
        <v>84</v>
      </c>
      <c r="B31" s="223"/>
      <c r="C31" s="223"/>
      <c r="D31" s="223"/>
      <c r="E31" s="223"/>
      <c r="F31" s="223"/>
      <c r="G31" s="223"/>
      <c r="H31" s="224"/>
      <c r="I31" s="1">
        <v>25</v>
      </c>
      <c r="J31" s="7">
        <v>0</v>
      </c>
      <c r="K31" s="7">
        <v>0</v>
      </c>
    </row>
    <row r="32" spans="1:11" ht="12.75">
      <c r="A32" s="222" t="s">
        <v>85</v>
      </c>
      <c r="B32" s="223"/>
      <c r="C32" s="223"/>
      <c r="D32" s="223"/>
      <c r="E32" s="223"/>
      <c r="F32" s="223"/>
      <c r="G32" s="223"/>
      <c r="H32" s="224"/>
      <c r="I32" s="1">
        <v>26</v>
      </c>
      <c r="J32" s="7">
        <v>13249298</v>
      </c>
      <c r="K32" s="7">
        <v>8925703</v>
      </c>
    </row>
    <row r="33" spans="1:11" ht="12.75">
      <c r="A33" s="222" t="s">
        <v>79</v>
      </c>
      <c r="B33" s="223"/>
      <c r="C33" s="223"/>
      <c r="D33" s="223"/>
      <c r="E33" s="223"/>
      <c r="F33" s="223"/>
      <c r="G33" s="223"/>
      <c r="H33" s="224"/>
      <c r="I33" s="1">
        <v>27</v>
      </c>
      <c r="J33" s="7">
        <v>19107129</v>
      </c>
      <c r="K33" s="7">
        <v>19107129</v>
      </c>
    </row>
    <row r="34" spans="1:11" ht="12.75">
      <c r="A34" s="222" t="s">
        <v>183</v>
      </c>
      <c r="B34" s="223"/>
      <c r="C34" s="223"/>
      <c r="D34" s="223"/>
      <c r="E34" s="223"/>
      <c r="F34" s="223"/>
      <c r="G34" s="223"/>
      <c r="H34" s="224"/>
      <c r="I34" s="1">
        <v>28</v>
      </c>
      <c r="J34" s="7">
        <v>105471364</v>
      </c>
      <c r="K34" s="7">
        <v>134244186</v>
      </c>
    </row>
    <row r="35" spans="1:11" ht="12.75">
      <c r="A35" s="222" t="s">
        <v>184</v>
      </c>
      <c r="B35" s="223"/>
      <c r="C35" s="223"/>
      <c r="D35" s="223"/>
      <c r="E35" s="223"/>
      <c r="F35" s="223"/>
      <c r="G35" s="223"/>
      <c r="H35" s="224"/>
      <c r="I35" s="1">
        <v>29</v>
      </c>
      <c r="J35" s="50">
        <f>SUM(J36:J38)</f>
        <v>6117447</v>
      </c>
      <c r="K35" s="50">
        <f>SUM(K36:K38)</f>
        <v>2426828</v>
      </c>
    </row>
    <row r="36" spans="1:11" ht="12.75">
      <c r="A36" s="222" t="s">
        <v>80</v>
      </c>
      <c r="B36" s="223"/>
      <c r="C36" s="223"/>
      <c r="D36" s="223"/>
      <c r="E36" s="223"/>
      <c r="F36" s="223"/>
      <c r="G36" s="223"/>
      <c r="H36" s="224"/>
      <c r="I36" s="1">
        <v>30</v>
      </c>
      <c r="J36" s="7">
        <v>0</v>
      </c>
      <c r="K36" s="7">
        <v>0</v>
      </c>
    </row>
    <row r="37" spans="1:11" ht="12.75">
      <c r="A37" s="222" t="s">
        <v>81</v>
      </c>
      <c r="B37" s="223"/>
      <c r="C37" s="223"/>
      <c r="D37" s="223"/>
      <c r="E37" s="223"/>
      <c r="F37" s="223"/>
      <c r="G37" s="223"/>
      <c r="H37" s="224"/>
      <c r="I37" s="1">
        <v>31</v>
      </c>
      <c r="J37" s="7">
        <v>6117447</v>
      </c>
      <c r="K37" s="7">
        <v>2426828</v>
      </c>
    </row>
    <row r="38" spans="1:11" ht="12.75">
      <c r="A38" s="222" t="s">
        <v>82</v>
      </c>
      <c r="B38" s="223"/>
      <c r="C38" s="223"/>
      <c r="D38" s="223"/>
      <c r="E38" s="223"/>
      <c r="F38" s="223"/>
      <c r="G38" s="223"/>
      <c r="H38" s="224"/>
      <c r="I38" s="1">
        <v>32</v>
      </c>
      <c r="J38" s="7">
        <v>0</v>
      </c>
      <c r="K38" s="7">
        <v>0</v>
      </c>
    </row>
    <row r="39" spans="1:11" ht="12.75">
      <c r="A39" s="222" t="s">
        <v>185</v>
      </c>
      <c r="B39" s="223"/>
      <c r="C39" s="223"/>
      <c r="D39" s="223"/>
      <c r="E39" s="223"/>
      <c r="F39" s="223"/>
      <c r="G39" s="223"/>
      <c r="H39" s="224"/>
      <c r="I39" s="1">
        <v>33</v>
      </c>
      <c r="J39" s="7">
        <v>2281661</v>
      </c>
      <c r="K39" s="7">
        <v>2281661</v>
      </c>
    </row>
    <row r="40" spans="1:11" ht="12.75">
      <c r="A40" s="219" t="s">
        <v>240</v>
      </c>
      <c r="B40" s="220"/>
      <c r="C40" s="220"/>
      <c r="D40" s="220"/>
      <c r="E40" s="220"/>
      <c r="F40" s="220"/>
      <c r="G40" s="220"/>
      <c r="H40" s="221"/>
      <c r="I40" s="1">
        <v>34</v>
      </c>
      <c r="J40" s="50">
        <f>J41+J49+J56+J64</f>
        <v>561061453</v>
      </c>
      <c r="K40" s="50">
        <f>K41+K49+K56+K64</f>
        <v>582313634</v>
      </c>
    </row>
    <row r="41" spans="1:11" ht="12.75">
      <c r="A41" s="222" t="s">
        <v>100</v>
      </c>
      <c r="B41" s="223"/>
      <c r="C41" s="223"/>
      <c r="D41" s="223"/>
      <c r="E41" s="223"/>
      <c r="F41" s="223"/>
      <c r="G41" s="223"/>
      <c r="H41" s="224"/>
      <c r="I41" s="1">
        <v>35</v>
      </c>
      <c r="J41" s="50">
        <f>SUM(J42:J48)</f>
        <v>148297183</v>
      </c>
      <c r="K41" s="50">
        <f>SUM(K42:K48)</f>
        <v>137444600</v>
      </c>
    </row>
    <row r="42" spans="1:11" ht="12.75">
      <c r="A42" s="222" t="s">
        <v>117</v>
      </c>
      <c r="B42" s="223"/>
      <c r="C42" s="223"/>
      <c r="D42" s="223"/>
      <c r="E42" s="223"/>
      <c r="F42" s="223"/>
      <c r="G42" s="223"/>
      <c r="H42" s="224"/>
      <c r="I42" s="1">
        <v>36</v>
      </c>
      <c r="J42" s="7">
        <v>101256</v>
      </c>
      <c r="K42" s="7">
        <v>351284</v>
      </c>
    </row>
    <row r="43" spans="1:11" ht="12.75">
      <c r="A43" s="222" t="s">
        <v>118</v>
      </c>
      <c r="B43" s="223"/>
      <c r="C43" s="223"/>
      <c r="D43" s="223"/>
      <c r="E43" s="223"/>
      <c r="F43" s="223"/>
      <c r="G43" s="223"/>
      <c r="H43" s="224"/>
      <c r="I43" s="1">
        <v>37</v>
      </c>
      <c r="J43" s="7">
        <v>119611959</v>
      </c>
      <c r="K43" s="7">
        <v>120129043</v>
      </c>
    </row>
    <row r="44" spans="1:11" ht="12.75">
      <c r="A44" s="222" t="s">
        <v>86</v>
      </c>
      <c r="B44" s="223"/>
      <c r="C44" s="223"/>
      <c r="D44" s="223"/>
      <c r="E44" s="223"/>
      <c r="F44" s="223"/>
      <c r="G44" s="223"/>
      <c r="H44" s="224"/>
      <c r="I44" s="1">
        <v>38</v>
      </c>
      <c r="J44" s="7">
        <v>20872844</v>
      </c>
      <c r="K44" s="7">
        <v>6605571</v>
      </c>
    </row>
    <row r="45" spans="1:11" ht="12.75">
      <c r="A45" s="222" t="s">
        <v>87</v>
      </c>
      <c r="B45" s="223"/>
      <c r="C45" s="223"/>
      <c r="D45" s="223"/>
      <c r="E45" s="223"/>
      <c r="F45" s="223"/>
      <c r="G45" s="223"/>
      <c r="H45" s="224"/>
      <c r="I45" s="1">
        <v>39</v>
      </c>
      <c r="J45" s="7">
        <v>6160227</v>
      </c>
      <c r="K45" s="7">
        <v>9358702</v>
      </c>
    </row>
    <row r="46" spans="1:11" ht="12.75">
      <c r="A46" s="222" t="s">
        <v>88</v>
      </c>
      <c r="B46" s="223"/>
      <c r="C46" s="223"/>
      <c r="D46" s="223"/>
      <c r="E46" s="223"/>
      <c r="F46" s="223"/>
      <c r="G46" s="223"/>
      <c r="H46" s="224"/>
      <c r="I46" s="1">
        <v>40</v>
      </c>
      <c r="J46" s="7">
        <v>1550897</v>
      </c>
      <c r="K46" s="7">
        <v>1000000</v>
      </c>
    </row>
    <row r="47" spans="1:11" ht="12.75">
      <c r="A47" s="222" t="s">
        <v>89</v>
      </c>
      <c r="B47" s="223"/>
      <c r="C47" s="223"/>
      <c r="D47" s="223"/>
      <c r="E47" s="223"/>
      <c r="F47" s="223"/>
      <c r="G47" s="223"/>
      <c r="H47" s="224"/>
      <c r="I47" s="1">
        <v>41</v>
      </c>
      <c r="J47" s="7">
        <v>0</v>
      </c>
      <c r="K47" s="7">
        <v>0</v>
      </c>
    </row>
    <row r="48" spans="1:11" ht="12.75">
      <c r="A48" s="222" t="s">
        <v>90</v>
      </c>
      <c r="B48" s="223"/>
      <c r="C48" s="223"/>
      <c r="D48" s="223"/>
      <c r="E48" s="223"/>
      <c r="F48" s="223"/>
      <c r="G48" s="223"/>
      <c r="H48" s="224"/>
      <c r="I48" s="1">
        <v>42</v>
      </c>
      <c r="J48" s="7">
        <v>0</v>
      </c>
      <c r="K48" s="7">
        <v>0</v>
      </c>
    </row>
    <row r="49" spans="1:11" ht="12.75">
      <c r="A49" s="222" t="s">
        <v>101</v>
      </c>
      <c r="B49" s="223"/>
      <c r="C49" s="223"/>
      <c r="D49" s="223"/>
      <c r="E49" s="223"/>
      <c r="F49" s="223"/>
      <c r="G49" s="223"/>
      <c r="H49" s="224"/>
      <c r="I49" s="1">
        <v>43</v>
      </c>
      <c r="J49" s="50">
        <f>SUM(J50:J55)</f>
        <v>310045842</v>
      </c>
      <c r="K49" s="50">
        <f>SUM(K50:K55)</f>
        <v>393980556</v>
      </c>
    </row>
    <row r="50" spans="1:11" ht="12.75">
      <c r="A50" s="222" t="s">
        <v>200</v>
      </c>
      <c r="B50" s="223"/>
      <c r="C50" s="223"/>
      <c r="D50" s="223"/>
      <c r="E50" s="223"/>
      <c r="F50" s="223"/>
      <c r="G50" s="223"/>
      <c r="H50" s="224"/>
      <c r="I50" s="1">
        <v>44</v>
      </c>
      <c r="J50" s="7">
        <v>6163340</v>
      </c>
      <c r="K50" s="7">
        <v>2330037</v>
      </c>
    </row>
    <row r="51" spans="1:11" ht="12.75">
      <c r="A51" s="222" t="s">
        <v>201</v>
      </c>
      <c r="B51" s="223"/>
      <c r="C51" s="223"/>
      <c r="D51" s="223"/>
      <c r="E51" s="223"/>
      <c r="F51" s="223"/>
      <c r="G51" s="223"/>
      <c r="H51" s="224"/>
      <c r="I51" s="1">
        <v>45</v>
      </c>
      <c r="J51" s="7">
        <v>161474555</v>
      </c>
      <c r="K51" s="7">
        <v>208912636</v>
      </c>
    </row>
    <row r="52" spans="1:11" ht="12.75">
      <c r="A52" s="222" t="s">
        <v>202</v>
      </c>
      <c r="B52" s="223"/>
      <c r="C52" s="223"/>
      <c r="D52" s="223"/>
      <c r="E52" s="223"/>
      <c r="F52" s="223"/>
      <c r="G52" s="223"/>
      <c r="H52" s="224"/>
      <c r="I52" s="1">
        <v>46</v>
      </c>
      <c r="J52" s="7">
        <v>0</v>
      </c>
      <c r="K52" s="7">
        <v>0</v>
      </c>
    </row>
    <row r="53" spans="1:11" ht="12.75">
      <c r="A53" s="222" t="s">
        <v>203</v>
      </c>
      <c r="B53" s="223"/>
      <c r="C53" s="223"/>
      <c r="D53" s="223"/>
      <c r="E53" s="223"/>
      <c r="F53" s="223"/>
      <c r="G53" s="223"/>
      <c r="H53" s="224"/>
      <c r="I53" s="1">
        <v>47</v>
      </c>
      <c r="J53" s="7">
        <v>664664</v>
      </c>
      <c r="K53" s="7">
        <v>1079208</v>
      </c>
    </row>
    <row r="54" spans="1:11" ht="12.75">
      <c r="A54" s="222" t="s">
        <v>10</v>
      </c>
      <c r="B54" s="223"/>
      <c r="C54" s="223"/>
      <c r="D54" s="223"/>
      <c r="E54" s="223"/>
      <c r="F54" s="223"/>
      <c r="G54" s="223"/>
      <c r="H54" s="224"/>
      <c r="I54" s="1">
        <v>48</v>
      </c>
      <c r="J54" s="7">
        <v>6372217</v>
      </c>
      <c r="K54" s="7">
        <v>4604703</v>
      </c>
    </row>
    <row r="55" spans="1:11" ht="12.75">
      <c r="A55" s="222" t="s">
        <v>11</v>
      </c>
      <c r="B55" s="223"/>
      <c r="C55" s="223"/>
      <c r="D55" s="223"/>
      <c r="E55" s="223"/>
      <c r="F55" s="223"/>
      <c r="G55" s="223"/>
      <c r="H55" s="224"/>
      <c r="I55" s="1">
        <v>49</v>
      </c>
      <c r="J55" s="7">
        <v>135371066</v>
      </c>
      <c r="K55" s="7">
        <v>177053972</v>
      </c>
    </row>
    <row r="56" spans="1:11" ht="12.75">
      <c r="A56" s="222" t="s">
        <v>102</v>
      </c>
      <c r="B56" s="223"/>
      <c r="C56" s="223"/>
      <c r="D56" s="223"/>
      <c r="E56" s="223"/>
      <c r="F56" s="223"/>
      <c r="G56" s="223"/>
      <c r="H56" s="224"/>
      <c r="I56" s="1">
        <v>50</v>
      </c>
      <c r="J56" s="50">
        <f>SUM(J57:J63)</f>
        <v>83270192</v>
      </c>
      <c r="K56" s="50">
        <f>SUM(K57:K63)</f>
        <v>43465852</v>
      </c>
    </row>
    <row r="57" spans="1:11" ht="12.75">
      <c r="A57" s="222" t="s">
        <v>76</v>
      </c>
      <c r="B57" s="223"/>
      <c r="C57" s="223"/>
      <c r="D57" s="223"/>
      <c r="E57" s="223"/>
      <c r="F57" s="223"/>
      <c r="G57" s="223"/>
      <c r="H57" s="224"/>
      <c r="I57" s="1">
        <v>51</v>
      </c>
      <c r="J57" s="7">
        <v>0</v>
      </c>
      <c r="K57" s="7">
        <v>0</v>
      </c>
    </row>
    <row r="58" spans="1:11" ht="12.75">
      <c r="A58" s="222" t="s">
        <v>77</v>
      </c>
      <c r="B58" s="223"/>
      <c r="C58" s="223"/>
      <c r="D58" s="223"/>
      <c r="E58" s="223"/>
      <c r="F58" s="223"/>
      <c r="G58" s="223"/>
      <c r="H58" s="224"/>
      <c r="I58" s="1">
        <v>52</v>
      </c>
      <c r="J58" s="7">
        <v>15969304</v>
      </c>
      <c r="K58" s="7">
        <v>17553769</v>
      </c>
    </row>
    <row r="59" spans="1:11" ht="12.75">
      <c r="A59" s="222" t="s">
        <v>242</v>
      </c>
      <c r="B59" s="223"/>
      <c r="C59" s="223"/>
      <c r="D59" s="223"/>
      <c r="E59" s="223"/>
      <c r="F59" s="223"/>
      <c r="G59" s="223"/>
      <c r="H59" s="224"/>
      <c r="I59" s="1">
        <v>53</v>
      </c>
      <c r="J59" s="7">
        <v>0</v>
      </c>
      <c r="K59" s="7">
        <v>0</v>
      </c>
    </row>
    <row r="60" spans="1:11" ht="12.75">
      <c r="A60" s="222" t="s">
        <v>83</v>
      </c>
      <c r="B60" s="223"/>
      <c r="C60" s="223"/>
      <c r="D60" s="223"/>
      <c r="E60" s="223"/>
      <c r="F60" s="223"/>
      <c r="G60" s="223"/>
      <c r="H60" s="224"/>
      <c r="I60" s="1">
        <v>54</v>
      </c>
      <c r="J60" s="7">
        <v>0</v>
      </c>
      <c r="K60" s="7">
        <v>0</v>
      </c>
    </row>
    <row r="61" spans="1:11" ht="12.75">
      <c r="A61" s="222" t="s">
        <v>84</v>
      </c>
      <c r="B61" s="223"/>
      <c r="C61" s="223"/>
      <c r="D61" s="223"/>
      <c r="E61" s="223"/>
      <c r="F61" s="223"/>
      <c r="G61" s="223"/>
      <c r="H61" s="224"/>
      <c r="I61" s="1">
        <v>55</v>
      </c>
      <c r="J61" s="7">
        <v>12035303</v>
      </c>
      <c r="K61" s="7">
        <v>9948615</v>
      </c>
    </row>
    <row r="62" spans="1:11" ht="12.75">
      <c r="A62" s="222" t="s">
        <v>85</v>
      </c>
      <c r="B62" s="223"/>
      <c r="C62" s="223"/>
      <c r="D62" s="223"/>
      <c r="E62" s="223"/>
      <c r="F62" s="223"/>
      <c r="G62" s="223"/>
      <c r="H62" s="224"/>
      <c r="I62" s="1">
        <v>56</v>
      </c>
      <c r="J62" s="7">
        <v>13069191</v>
      </c>
      <c r="K62" s="7">
        <v>12205481</v>
      </c>
    </row>
    <row r="63" spans="1:11" ht="12.75">
      <c r="A63" s="222" t="s">
        <v>46</v>
      </c>
      <c r="B63" s="223"/>
      <c r="C63" s="223"/>
      <c r="D63" s="223"/>
      <c r="E63" s="223"/>
      <c r="F63" s="223"/>
      <c r="G63" s="223"/>
      <c r="H63" s="224"/>
      <c r="I63" s="1">
        <v>57</v>
      </c>
      <c r="J63" s="7">
        <v>42196394</v>
      </c>
      <c r="K63" s="7">
        <v>3757987</v>
      </c>
    </row>
    <row r="64" spans="1:11" ht="12.75">
      <c r="A64" s="222" t="s">
        <v>207</v>
      </c>
      <c r="B64" s="223"/>
      <c r="C64" s="223"/>
      <c r="D64" s="223"/>
      <c r="E64" s="223"/>
      <c r="F64" s="223"/>
      <c r="G64" s="223"/>
      <c r="H64" s="224"/>
      <c r="I64" s="1">
        <v>58</v>
      </c>
      <c r="J64" s="7">
        <v>19448236</v>
      </c>
      <c r="K64" s="7">
        <v>7422626</v>
      </c>
    </row>
    <row r="65" spans="1:11" ht="12.75">
      <c r="A65" s="219" t="s">
        <v>56</v>
      </c>
      <c r="B65" s="220"/>
      <c r="C65" s="220"/>
      <c r="D65" s="220"/>
      <c r="E65" s="220"/>
      <c r="F65" s="220"/>
      <c r="G65" s="220"/>
      <c r="H65" s="221"/>
      <c r="I65" s="1">
        <v>59</v>
      </c>
      <c r="J65" s="7">
        <v>53817473</v>
      </c>
      <c r="K65" s="7">
        <v>34329046</v>
      </c>
    </row>
    <row r="66" spans="1:11" ht="12.75">
      <c r="A66" s="219" t="s">
        <v>241</v>
      </c>
      <c r="B66" s="220"/>
      <c r="C66" s="220"/>
      <c r="D66" s="220"/>
      <c r="E66" s="220"/>
      <c r="F66" s="220"/>
      <c r="G66" s="220"/>
      <c r="H66" s="221"/>
      <c r="I66" s="1">
        <v>60</v>
      </c>
      <c r="J66" s="50">
        <f>J7+J8+J40+J65</f>
        <v>1349016630</v>
      </c>
      <c r="K66" s="50">
        <f>K7+K8+K40+K65</f>
        <v>1368650692</v>
      </c>
    </row>
    <row r="67" spans="1:11" ht="12.75">
      <c r="A67" s="225" t="s">
        <v>91</v>
      </c>
      <c r="B67" s="226"/>
      <c r="C67" s="226"/>
      <c r="D67" s="226"/>
      <c r="E67" s="226"/>
      <c r="F67" s="226"/>
      <c r="G67" s="226"/>
      <c r="H67" s="227"/>
      <c r="I67" s="4">
        <v>61</v>
      </c>
      <c r="J67" s="8">
        <v>128346841</v>
      </c>
      <c r="K67" s="8">
        <v>122457060</v>
      </c>
    </row>
    <row r="68" spans="1:11" ht="12.75">
      <c r="A68" s="228" t="s">
        <v>58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30"/>
    </row>
    <row r="69" spans="1:11" ht="12.75">
      <c r="A69" s="216" t="s">
        <v>191</v>
      </c>
      <c r="B69" s="217"/>
      <c r="C69" s="217"/>
      <c r="D69" s="217"/>
      <c r="E69" s="217"/>
      <c r="F69" s="217"/>
      <c r="G69" s="217"/>
      <c r="H69" s="218"/>
      <c r="I69" s="3">
        <v>62</v>
      </c>
      <c r="J69" s="51">
        <f>J70+J71+J72+J78+J79+J82+J85</f>
        <v>402518107</v>
      </c>
      <c r="K69" s="51">
        <f>K70+K71+K72+K78+K79+K82+K85</f>
        <v>466669277</v>
      </c>
    </row>
    <row r="70" spans="1:11" ht="12.75">
      <c r="A70" s="222" t="s">
        <v>141</v>
      </c>
      <c r="B70" s="223"/>
      <c r="C70" s="223"/>
      <c r="D70" s="223"/>
      <c r="E70" s="223"/>
      <c r="F70" s="223"/>
      <c r="G70" s="223"/>
      <c r="H70" s="224"/>
      <c r="I70" s="1">
        <v>63</v>
      </c>
      <c r="J70" s="7">
        <v>63432000</v>
      </c>
      <c r="K70" s="7">
        <v>63432000</v>
      </c>
    </row>
    <row r="71" spans="1:11" ht="12.75">
      <c r="A71" s="222" t="s">
        <v>142</v>
      </c>
      <c r="B71" s="223"/>
      <c r="C71" s="223"/>
      <c r="D71" s="223"/>
      <c r="E71" s="223"/>
      <c r="F71" s="223"/>
      <c r="G71" s="223"/>
      <c r="H71" s="224"/>
      <c r="I71" s="1">
        <v>64</v>
      </c>
      <c r="J71" s="7">
        <v>13998640</v>
      </c>
      <c r="K71" s="7">
        <v>13998640</v>
      </c>
    </row>
    <row r="72" spans="1:11" ht="12.75">
      <c r="A72" s="222" t="s">
        <v>143</v>
      </c>
      <c r="B72" s="223"/>
      <c r="C72" s="223"/>
      <c r="D72" s="223"/>
      <c r="E72" s="223"/>
      <c r="F72" s="223"/>
      <c r="G72" s="223"/>
      <c r="H72" s="224"/>
      <c r="I72" s="1">
        <v>65</v>
      </c>
      <c r="J72" s="50">
        <f>J73+J74-J75+J76+J77</f>
        <v>8068491</v>
      </c>
      <c r="K72" s="50">
        <f>K73+K74-K75+K76+K77</f>
        <v>8068491</v>
      </c>
    </row>
    <row r="73" spans="1:11" ht="12.75">
      <c r="A73" s="222" t="s">
        <v>144</v>
      </c>
      <c r="B73" s="223"/>
      <c r="C73" s="223"/>
      <c r="D73" s="223"/>
      <c r="E73" s="223"/>
      <c r="F73" s="223"/>
      <c r="G73" s="223"/>
      <c r="H73" s="224"/>
      <c r="I73" s="1">
        <v>66</v>
      </c>
      <c r="J73" s="7">
        <v>3171600</v>
      </c>
      <c r="K73" s="7">
        <v>3171600</v>
      </c>
    </row>
    <row r="74" spans="1:11" ht="12.75">
      <c r="A74" s="222" t="s">
        <v>145</v>
      </c>
      <c r="B74" s="223"/>
      <c r="C74" s="223"/>
      <c r="D74" s="223"/>
      <c r="E74" s="223"/>
      <c r="F74" s="223"/>
      <c r="G74" s="223"/>
      <c r="H74" s="224"/>
      <c r="I74" s="1">
        <v>67</v>
      </c>
      <c r="J74" s="7">
        <v>6343200</v>
      </c>
      <c r="K74" s="7">
        <v>6343200</v>
      </c>
    </row>
    <row r="75" spans="1:11" ht="12.75">
      <c r="A75" s="222" t="s">
        <v>133</v>
      </c>
      <c r="B75" s="223"/>
      <c r="C75" s="223"/>
      <c r="D75" s="223"/>
      <c r="E75" s="223"/>
      <c r="F75" s="223"/>
      <c r="G75" s="223"/>
      <c r="H75" s="224"/>
      <c r="I75" s="1">
        <v>68</v>
      </c>
      <c r="J75" s="7">
        <v>1446309</v>
      </c>
      <c r="K75" s="7">
        <v>1446309</v>
      </c>
    </row>
    <row r="76" spans="1:11" ht="12.75">
      <c r="A76" s="222" t="s">
        <v>134</v>
      </c>
      <c r="B76" s="223"/>
      <c r="C76" s="223"/>
      <c r="D76" s="223"/>
      <c r="E76" s="223"/>
      <c r="F76" s="223"/>
      <c r="G76" s="223"/>
      <c r="H76" s="224"/>
      <c r="I76" s="1">
        <v>69</v>
      </c>
      <c r="J76" s="7">
        <v>0</v>
      </c>
      <c r="K76" s="7">
        <v>0</v>
      </c>
    </row>
    <row r="77" spans="1:11" ht="12.75">
      <c r="A77" s="222" t="s">
        <v>135</v>
      </c>
      <c r="B77" s="223"/>
      <c r="C77" s="223"/>
      <c r="D77" s="223"/>
      <c r="E77" s="223"/>
      <c r="F77" s="223"/>
      <c r="G77" s="223"/>
      <c r="H77" s="224"/>
      <c r="I77" s="1">
        <v>70</v>
      </c>
      <c r="J77" s="7">
        <v>0</v>
      </c>
      <c r="K77" s="7">
        <v>0</v>
      </c>
    </row>
    <row r="78" spans="1:11" ht="12.75">
      <c r="A78" s="222" t="s">
        <v>136</v>
      </c>
      <c r="B78" s="223"/>
      <c r="C78" s="223"/>
      <c r="D78" s="223"/>
      <c r="E78" s="223"/>
      <c r="F78" s="223"/>
      <c r="G78" s="223"/>
      <c r="H78" s="224"/>
      <c r="I78" s="1">
        <v>71</v>
      </c>
      <c r="J78" s="7">
        <v>61688896</v>
      </c>
      <c r="K78" s="7">
        <v>61653599</v>
      </c>
    </row>
    <row r="79" spans="1:11" ht="12.75">
      <c r="A79" s="222" t="s">
        <v>238</v>
      </c>
      <c r="B79" s="223"/>
      <c r="C79" s="223"/>
      <c r="D79" s="223"/>
      <c r="E79" s="223"/>
      <c r="F79" s="223"/>
      <c r="G79" s="223"/>
      <c r="H79" s="224"/>
      <c r="I79" s="1">
        <v>72</v>
      </c>
      <c r="J79" s="50">
        <f>J80-J81</f>
        <v>241862057</v>
      </c>
      <c r="K79" s="50">
        <f>K80-K81</f>
        <v>249413741</v>
      </c>
    </row>
    <row r="80" spans="1:11" ht="12.75">
      <c r="A80" s="231" t="s">
        <v>169</v>
      </c>
      <c r="B80" s="232"/>
      <c r="C80" s="232"/>
      <c r="D80" s="232"/>
      <c r="E80" s="232"/>
      <c r="F80" s="232"/>
      <c r="G80" s="232"/>
      <c r="H80" s="233"/>
      <c r="I80" s="1">
        <v>73</v>
      </c>
      <c r="J80" s="7">
        <v>241862057</v>
      </c>
      <c r="K80" s="7">
        <v>249413741</v>
      </c>
    </row>
    <row r="81" spans="1:11" ht="12.75">
      <c r="A81" s="231" t="s">
        <v>170</v>
      </c>
      <c r="B81" s="232"/>
      <c r="C81" s="232"/>
      <c r="D81" s="232"/>
      <c r="E81" s="232"/>
      <c r="F81" s="232"/>
      <c r="G81" s="232"/>
      <c r="H81" s="233"/>
      <c r="I81" s="1">
        <v>74</v>
      </c>
      <c r="J81" s="7">
        <v>0</v>
      </c>
      <c r="K81" s="7">
        <v>0</v>
      </c>
    </row>
    <row r="82" spans="1:11" ht="12.75">
      <c r="A82" s="222" t="s">
        <v>239</v>
      </c>
      <c r="B82" s="223"/>
      <c r="C82" s="223"/>
      <c r="D82" s="223"/>
      <c r="E82" s="223"/>
      <c r="F82" s="223"/>
      <c r="G82" s="223"/>
      <c r="H82" s="224"/>
      <c r="I82" s="1">
        <v>75</v>
      </c>
      <c r="J82" s="50">
        <f>J83-J84</f>
        <v>8300652</v>
      </c>
      <c r="K82" s="50">
        <f>K83-K84</f>
        <v>3619175</v>
      </c>
    </row>
    <row r="83" spans="1:11" ht="12.75">
      <c r="A83" s="231" t="s">
        <v>171</v>
      </c>
      <c r="B83" s="232"/>
      <c r="C83" s="232"/>
      <c r="D83" s="232"/>
      <c r="E83" s="232"/>
      <c r="F83" s="232"/>
      <c r="G83" s="232"/>
      <c r="H83" s="233"/>
      <c r="I83" s="1">
        <v>76</v>
      </c>
      <c r="J83" s="7">
        <v>8300652</v>
      </c>
      <c r="K83" s="7">
        <v>3619175</v>
      </c>
    </row>
    <row r="84" spans="1:11" ht="12.75">
      <c r="A84" s="231" t="s">
        <v>172</v>
      </c>
      <c r="B84" s="232"/>
      <c r="C84" s="232"/>
      <c r="D84" s="232"/>
      <c r="E84" s="232"/>
      <c r="F84" s="232"/>
      <c r="G84" s="232"/>
      <c r="H84" s="233"/>
      <c r="I84" s="1">
        <v>77</v>
      </c>
      <c r="J84" s="7">
        <v>0</v>
      </c>
      <c r="K84" s="7">
        <v>0</v>
      </c>
    </row>
    <row r="85" spans="1:11" ht="12.75">
      <c r="A85" s="222" t="s">
        <v>173</v>
      </c>
      <c r="B85" s="223"/>
      <c r="C85" s="223"/>
      <c r="D85" s="223"/>
      <c r="E85" s="223"/>
      <c r="F85" s="223"/>
      <c r="G85" s="223"/>
      <c r="H85" s="224"/>
      <c r="I85" s="1">
        <v>78</v>
      </c>
      <c r="J85" s="7">
        <v>5167371</v>
      </c>
      <c r="K85" s="7">
        <v>66483631</v>
      </c>
    </row>
    <row r="86" spans="1:11" ht="12.75">
      <c r="A86" s="219" t="s">
        <v>19</v>
      </c>
      <c r="B86" s="220"/>
      <c r="C86" s="220"/>
      <c r="D86" s="220"/>
      <c r="E86" s="220"/>
      <c r="F86" s="220"/>
      <c r="G86" s="220"/>
      <c r="H86" s="221"/>
      <c r="I86" s="1">
        <v>79</v>
      </c>
      <c r="J86" s="50">
        <f>SUM(J87:J89)</f>
        <v>8279751</v>
      </c>
      <c r="K86" s="50">
        <f>SUM(K87:K89)</f>
        <v>6571624</v>
      </c>
    </row>
    <row r="87" spans="1:11" ht="12.75">
      <c r="A87" s="222" t="s">
        <v>129</v>
      </c>
      <c r="B87" s="223"/>
      <c r="C87" s="223"/>
      <c r="D87" s="223"/>
      <c r="E87" s="223"/>
      <c r="F87" s="223"/>
      <c r="G87" s="223"/>
      <c r="H87" s="224"/>
      <c r="I87" s="1">
        <v>80</v>
      </c>
      <c r="J87" s="7">
        <v>3257923</v>
      </c>
      <c r="K87" s="7">
        <v>3257923</v>
      </c>
    </row>
    <row r="88" spans="1:11" ht="12.75">
      <c r="A88" s="222" t="s">
        <v>130</v>
      </c>
      <c r="B88" s="223"/>
      <c r="C88" s="223"/>
      <c r="D88" s="223"/>
      <c r="E88" s="223"/>
      <c r="F88" s="223"/>
      <c r="G88" s="223"/>
      <c r="H88" s="224"/>
      <c r="I88" s="1">
        <v>81</v>
      </c>
      <c r="J88" s="7">
        <v>0</v>
      </c>
      <c r="K88" s="7">
        <v>0</v>
      </c>
    </row>
    <row r="89" spans="1:11" ht="12.75">
      <c r="A89" s="222" t="s">
        <v>131</v>
      </c>
      <c r="B89" s="223"/>
      <c r="C89" s="223"/>
      <c r="D89" s="223"/>
      <c r="E89" s="223"/>
      <c r="F89" s="223"/>
      <c r="G89" s="223"/>
      <c r="H89" s="224"/>
      <c r="I89" s="1">
        <v>82</v>
      </c>
      <c r="J89" s="7">
        <v>5021828</v>
      </c>
      <c r="K89" s="7">
        <v>3313701</v>
      </c>
    </row>
    <row r="90" spans="1:11" ht="12.75">
      <c r="A90" s="219" t="s">
        <v>20</v>
      </c>
      <c r="B90" s="220"/>
      <c r="C90" s="220"/>
      <c r="D90" s="220"/>
      <c r="E90" s="220"/>
      <c r="F90" s="220"/>
      <c r="G90" s="220"/>
      <c r="H90" s="221"/>
      <c r="I90" s="1">
        <v>83</v>
      </c>
      <c r="J90" s="50">
        <f>SUM(J91:J99)</f>
        <v>356256617</v>
      </c>
      <c r="K90" s="50">
        <f>SUM(K91:K99)</f>
        <v>343314351</v>
      </c>
    </row>
    <row r="91" spans="1:11" ht="12.75">
      <c r="A91" s="222" t="s">
        <v>132</v>
      </c>
      <c r="B91" s="223"/>
      <c r="C91" s="223"/>
      <c r="D91" s="223"/>
      <c r="E91" s="223"/>
      <c r="F91" s="223"/>
      <c r="G91" s="223"/>
      <c r="H91" s="224"/>
      <c r="I91" s="1">
        <v>84</v>
      </c>
      <c r="J91" s="7">
        <v>0</v>
      </c>
      <c r="K91" s="7">
        <v>0</v>
      </c>
    </row>
    <row r="92" spans="1:11" ht="12.75">
      <c r="A92" s="222" t="s">
        <v>243</v>
      </c>
      <c r="B92" s="223"/>
      <c r="C92" s="223"/>
      <c r="D92" s="223"/>
      <c r="E92" s="223"/>
      <c r="F92" s="223"/>
      <c r="G92" s="223"/>
      <c r="H92" s="224"/>
      <c r="I92" s="1">
        <v>85</v>
      </c>
      <c r="J92" s="7">
        <v>30168432</v>
      </c>
      <c r="K92" s="7">
        <v>5028592</v>
      </c>
    </row>
    <row r="93" spans="1:11" ht="12.75">
      <c r="A93" s="222" t="s">
        <v>0</v>
      </c>
      <c r="B93" s="223"/>
      <c r="C93" s="223"/>
      <c r="D93" s="223"/>
      <c r="E93" s="223"/>
      <c r="F93" s="223"/>
      <c r="G93" s="223"/>
      <c r="H93" s="224"/>
      <c r="I93" s="1">
        <v>86</v>
      </c>
      <c r="J93" s="7">
        <v>313796999</v>
      </c>
      <c r="K93" s="7">
        <v>326135922</v>
      </c>
    </row>
    <row r="94" spans="1:11" ht="12.75">
      <c r="A94" s="222" t="s">
        <v>244</v>
      </c>
      <c r="B94" s="223"/>
      <c r="C94" s="223"/>
      <c r="D94" s="223"/>
      <c r="E94" s="223"/>
      <c r="F94" s="223"/>
      <c r="G94" s="223"/>
      <c r="H94" s="224"/>
      <c r="I94" s="1">
        <v>87</v>
      </c>
      <c r="J94" s="7">
        <v>0</v>
      </c>
      <c r="K94" s="7">
        <v>0</v>
      </c>
    </row>
    <row r="95" spans="1:11" ht="12.75">
      <c r="A95" s="222" t="s">
        <v>245</v>
      </c>
      <c r="B95" s="223"/>
      <c r="C95" s="223"/>
      <c r="D95" s="223"/>
      <c r="E95" s="223"/>
      <c r="F95" s="223"/>
      <c r="G95" s="223"/>
      <c r="H95" s="224"/>
      <c r="I95" s="1">
        <v>88</v>
      </c>
      <c r="J95" s="7">
        <v>6455546</v>
      </c>
      <c r="K95" s="7">
        <v>6761574</v>
      </c>
    </row>
    <row r="96" spans="1:11" ht="12.75">
      <c r="A96" s="222" t="s">
        <v>246</v>
      </c>
      <c r="B96" s="223"/>
      <c r="C96" s="223"/>
      <c r="D96" s="223"/>
      <c r="E96" s="223"/>
      <c r="F96" s="223"/>
      <c r="G96" s="223"/>
      <c r="H96" s="224"/>
      <c r="I96" s="1">
        <v>89</v>
      </c>
      <c r="J96" s="7">
        <v>1401018</v>
      </c>
      <c r="K96" s="7">
        <v>1401018</v>
      </c>
    </row>
    <row r="97" spans="1:11" ht="12.75">
      <c r="A97" s="222" t="s">
        <v>94</v>
      </c>
      <c r="B97" s="223"/>
      <c r="C97" s="223"/>
      <c r="D97" s="223"/>
      <c r="E97" s="223"/>
      <c r="F97" s="223"/>
      <c r="G97" s="223"/>
      <c r="H97" s="224"/>
      <c r="I97" s="1">
        <v>90</v>
      </c>
      <c r="J97" s="7">
        <v>0</v>
      </c>
      <c r="K97" s="7">
        <v>0</v>
      </c>
    </row>
    <row r="98" spans="1:11" ht="12.75">
      <c r="A98" s="222" t="s">
        <v>92</v>
      </c>
      <c r="B98" s="223"/>
      <c r="C98" s="223"/>
      <c r="D98" s="223"/>
      <c r="E98" s="223"/>
      <c r="F98" s="223"/>
      <c r="G98" s="223"/>
      <c r="H98" s="224"/>
      <c r="I98" s="1">
        <v>91</v>
      </c>
      <c r="J98" s="7">
        <v>528165</v>
      </c>
      <c r="K98" s="7">
        <v>80788</v>
      </c>
    </row>
    <row r="99" spans="1:11" ht="12.75">
      <c r="A99" s="222" t="s">
        <v>93</v>
      </c>
      <c r="B99" s="223"/>
      <c r="C99" s="223"/>
      <c r="D99" s="223"/>
      <c r="E99" s="223"/>
      <c r="F99" s="223"/>
      <c r="G99" s="223"/>
      <c r="H99" s="224"/>
      <c r="I99" s="1">
        <v>92</v>
      </c>
      <c r="J99" s="7">
        <v>3906457</v>
      </c>
      <c r="K99" s="7">
        <v>3906457</v>
      </c>
    </row>
    <row r="100" spans="1:11" ht="12.75">
      <c r="A100" s="219" t="s">
        <v>21</v>
      </c>
      <c r="B100" s="220"/>
      <c r="C100" s="220"/>
      <c r="D100" s="220"/>
      <c r="E100" s="220"/>
      <c r="F100" s="220"/>
      <c r="G100" s="220"/>
      <c r="H100" s="221"/>
      <c r="I100" s="1">
        <v>93</v>
      </c>
      <c r="J100" s="50">
        <f>SUM(J101:J112)</f>
        <v>580577260</v>
      </c>
      <c r="K100" s="50">
        <f>SUM(K101:K112)</f>
        <v>549221393</v>
      </c>
    </row>
    <row r="101" spans="1:11" ht="12.75">
      <c r="A101" s="222" t="s">
        <v>132</v>
      </c>
      <c r="B101" s="223"/>
      <c r="C101" s="223"/>
      <c r="D101" s="223"/>
      <c r="E101" s="223"/>
      <c r="F101" s="223"/>
      <c r="G101" s="223"/>
      <c r="H101" s="224"/>
      <c r="I101" s="1">
        <v>94</v>
      </c>
      <c r="J101" s="7">
        <v>820676</v>
      </c>
      <c r="K101" s="7">
        <v>1684488</v>
      </c>
    </row>
    <row r="102" spans="1:11" ht="12.75">
      <c r="A102" s="222" t="s">
        <v>243</v>
      </c>
      <c r="B102" s="223"/>
      <c r="C102" s="223"/>
      <c r="D102" s="223"/>
      <c r="E102" s="223"/>
      <c r="F102" s="223"/>
      <c r="G102" s="223"/>
      <c r="H102" s="224"/>
      <c r="I102" s="1">
        <v>95</v>
      </c>
      <c r="J102" s="7">
        <v>52131918</v>
      </c>
      <c r="K102" s="7">
        <v>51741407</v>
      </c>
    </row>
    <row r="103" spans="1:11" ht="12.75">
      <c r="A103" s="222" t="s">
        <v>0</v>
      </c>
      <c r="B103" s="223"/>
      <c r="C103" s="223"/>
      <c r="D103" s="223"/>
      <c r="E103" s="223"/>
      <c r="F103" s="223"/>
      <c r="G103" s="223"/>
      <c r="H103" s="224"/>
      <c r="I103" s="1">
        <v>96</v>
      </c>
      <c r="J103" s="7">
        <v>169460999</v>
      </c>
      <c r="K103" s="7">
        <v>163933530</v>
      </c>
    </row>
    <row r="104" spans="1:11" ht="12.75">
      <c r="A104" s="222" t="s">
        <v>244</v>
      </c>
      <c r="B104" s="223"/>
      <c r="C104" s="223"/>
      <c r="D104" s="223"/>
      <c r="E104" s="223"/>
      <c r="F104" s="223"/>
      <c r="G104" s="223"/>
      <c r="H104" s="224"/>
      <c r="I104" s="1">
        <v>97</v>
      </c>
      <c r="J104" s="7">
        <v>13901490</v>
      </c>
      <c r="K104" s="7">
        <v>13283402</v>
      </c>
    </row>
    <row r="105" spans="1:11" ht="12.75">
      <c r="A105" s="222" t="s">
        <v>245</v>
      </c>
      <c r="B105" s="223"/>
      <c r="C105" s="223"/>
      <c r="D105" s="223"/>
      <c r="E105" s="223"/>
      <c r="F105" s="223"/>
      <c r="G105" s="223"/>
      <c r="H105" s="224"/>
      <c r="I105" s="1">
        <v>98</v>
      </c>
      <c r="J105" s="7">
        <v>143616702</v>
      </c>
      <c r="K105" s="7">
        <v>134631066</v>
      </c>
    </row>
    <row r="106" spans="1:11" ht="12.75">
      <c r="A106" s="222" t="s">
        <v>246</v>
      </c>
      <c r="B106" s="223"/>
      <c r="C106" s="223"/>
      <c r="D106" s="223"/>
      <c r="E106" s="223"/>
      <c r="F106" s="223"/>
      <c r="G106" s="223"/>
      <c r="H106" s="224"/>
      <c r="I106" s="1">
        <v>99</v>
      </c>
      <c r="J106" s="7">
        <v>113790751</v>
      </c>
      <c r="K106" s="7">
        <v>105958555</v>
      </c>
    </row>
    <row r="107" spans="1:11" ht="12.75">
      <c r="A107" s="222" t="s">
        <v>94</v>
      </c>
      <c r="B107" s="223"/>
      <c r="C107" s="223"/>
      <c r="D107" s="223"/>
      <c r="E107" s="223"/>
      <c r="F107" s="223"/>
      <c r="G107" s="223"/>
      <c r="H107" s="224"/>
      <c r="I107" s="1">
        <v>100</v>
      </c>
      <c r="J107" s="7">
        <v>0</v>
      </c>
      <c r="K107" s="7">
        <v>0</v>
      </c>
    </row>
    <row r="108" spans="1:11" ht="12.75">
      <c r="A108" s="222" t="s">
        <v>95</v>
      </c>
      <c r="B108" s="223"/>
      <c r="C108" s="223"/>
      <c r="D108" s="223"/>
      <c r="E108" s="223"/>
      <c r="F108" s="223"/>
      <c r="G108" s="223"/>
      <c r="H108" s="224"/>
      <c r="I108" s="1">
        <v>101</v>
      </c>
      <c r="J108" s="7">
        <v>10175100</v>
      </c>
      <c r="K108" s="7">
        <v>10466191</v>
      </c>
    </row>
    <row r="109" spans="1:11" ht="12.75">
      <c r="A109" s="222" t="s">
        <v>96</v>
      </c>
      <c r="B109" s="223"/>
      <c r="C109" s="223"/>
      <c r="D109" s="223"/>
      <c r="E109" s="223"/>
      <c r="F109" s="223"/>
      <c r="G109" s="223"/>
      <c r="H109" s="224"/>
      <c r="I109" s="1">
        <v>102</v>
      </c>
      <c r="J109" s="7">
        <v>18585194</v>
      </c>
      <c r="K109" s="7">
        <v>22425873</v>
      </c>
    </row>
    <row r="110" spans="1:11" ht="12.75">
      <c r="A110" s="222" t="s">
        <v>99</v>
      </c>
      <c r="B110" s="223"/>
      <c r="C110" s="223"/>
      <c r="D110" s="223"/>
      <c r="E110" s="223"/>
      <c r="F110" s="223"/>
      <c r="G110" s="223"/>
      <c r="H110" s="224"/>
      <c r="I110" s="1">
        <v>103</v>
      </c>
      <c r="J110" s="7">
        <v>2410448</v>
      </c>
      <c r="K110" s="7">
        <v>2410448</v>
      </c>
    </row>
    <row r="111" spans="1:11" ht="12.75">
      <c r="A111" s="222" t="s">
        <v>97</v>
      </c>
      <c r="B111" s="223"/>
      <c r="C111" s="223"/>
      <c r="D111" s="223"/>
      <c r="E111" s="223"/>
      <c r="F111" s="223"/>
      <c r="G111" s="223"/>
      <c r="H111" s="224"/>
      <c r="I111" s="1">
        <v>104</v>
      </c>
      <c r="J111" s="7">
        <v>0</v>
      </c>
      <c r="K111" s="7">
        <v>0</v>
      </c>
    </row>
    <row r="112" spans="1:11" ht="12.75">
      <c r="A112" s="222" t="s">
        <v>98</v>
      </c>
      <c r="B112" s="223"/>
      <c r="C112" s="223"/>
      <c r="D112" s="223"/>
      <c r="E112" s="223"/>
      <c r="F112" s="223"/>
      <c r="G112" s="223"/>
      <c r="H112" s="224"/>
      <c r="I112" s="1">
        <v>105</v>
      </c>
      <c r="J112" s="7">
        <v>55683982</v>
      </c>
      <c r="K112" s="7">
        <v>42686433</v>
      </c>
    </row>
    <row r="113" spans="1:11" ht="12.75">
      <c r="A113" s="219" t="s">
        <v>1</v>
      </c>
      <c r="B113" s="220"/>
      <c r="C113" s="220"/>
      <c r="D113" s="220"/>
      <c r="E113" s="220"/>
      <c r="F113" s="220"/>
      <c r="G113" s="220"/>
      <c r="H113" s="221"/>
      <c r="I113" s="1">
        <v>106</v>
      </c>
      <c r="J113" s="7">
        <v>1384895</v>
      </c>
      <c r="K113" s="7">
        <v>2874047</v>
      </c>
    </row>
    <row r="114" spans="1:11" ht="12.75">
      <c r="A114" s="219" t="s">
        <v>25</v>
      </c>
      <c r="B114" s="220"/>
      <c r="C114" s="220"/>
      <c r="D114" s="220"/>
      <c r="E114" s="220"/>
      <c r="F114" s="220"/>
      <c r="G114" s="220"/>
      <c r="H114" s="221"/>
      <c r="I114" s="1">
        <v>107</v>
      </c>
      <c r="J114" s="50">
        <f>J69+J86+J90+J100+J113</f>
        <v>1349016630</v>
      </c>
      <c r="K114" s="50">
        <f>K69+K86+K90+K100+K113</f>
        <v>1368650692</v>
      </c>
    </row>
    <row r="115" spans="1:11" ht="12.75">
      <c r="A115" s="241" t="s">
        <v>57</v>
      </c>
      <c r="B115" s="242"/>
      <c r="C115" s="242"/>
      <c r="D115" s="242"/>
      <c r="E115" s="242"/>
      <c r="F115" s="242"/>
      <c r="G115" s="242"/>
      <c r="H115" s="243"/>
      <c r="I115" s="2">
        <v>108</v>
      </c>
      <c r="J115" s="8">
        <v>128346841</v>
      </c>
      <c r="K115" s="8">
        <v>122457060</v>
      </c>
    </row>
    <row r="116" spans="1:11" ht="12.75">
      <c r="A116" s="228" t="s">
        <v>310</v>
      </c>
      <c r="B116" s="244"/>
      <c r="C116" s="244"/>
      <c r="D116" s="244"/>
      <c r="E116" s="244"/>
      <c r="F116" s="244"/>
      <c r="G116" s="244"/>
      <c r="H116" s="244"/>
      <c r="I116" s="245"/>
      <c r="J116" s="245"/>
      <c r="K116" s="246"/>
    </row>
    <row r="117" spans="1:11" ht="12.75">
      <c r="A117" s="216" t="s">
        <v>186</v>
      </c>
      <c r="B117" s="217"/>
      <c r="C117" s="217"/>
      <c r="D117" s="217"/>
      <c r="E117" s="217"/>
      <c r="F117" s="217"/>
      <c r="G117" s="217"/>
      <c r="H117" s="217"/>
      <c r="I117" s="247"/>
      <c r="J117" s="247"/>
      <c r="K117" s="248"/>
    </row>
    <row r="118" spans="1:11" ht="12.75">
      <c r="A118" s="222" t="s">
        <v>8</v>
      </c>
      <c r="B118" s="223"/>
      <c r="C118" s="223"/>
      <c r="D118" s="223"/>
      <c r="E118" s="223"/>
      <c r="F118" s="223"/>
      <c r="G118" s="223"/>
      <c r="H118" s="224"/>
      <c r="I118" s="1">
        <v>109</v>
      </c>
      <c r="J118" s="7">
        <v>397350735</v>
      </c>
      <c r="K118" s="7">
        <v>400185646</v>
      </c>
    </row>
    <row r="119" spans="1:11" ht="12.75">
      <c r="A119" s="234" t="s">
        <v>9</v>
      </c>
      <c r="B119" s="235"/>
      <c r="C119" s="235"/>
      <c r="D119" s="235"/>
      <c r="E119" s="235"/>
      <c r="F119" s="235"/>
      <c r="G119" s="235"/>
      <c r="H119" s="236"/>
      <c r="I119" s="4">
        <v>110</v>
      </c>
      <c r="J119" s="8">
        <v>5167371</v>
      </c>
      <c r="K119" s="8">
        <v>66483631</v>
      </c>
    </row>
    <row r="120" spans="1:11" ht="12.75">
      <c r="A120" s="237" t="s">
        <v>311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</row>
    <row r="121" spans="1:11" ht="12.75">
      <c r="A121" s="239"/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7 J79:K84 J7:K6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tabSelected="1" view="pageBreakPreview" zoomScale="110" zoomScaleSheetLayoutView="110" workbookViewId="0" topLeftCell="A1">
      <selection activeCell="A55" sqref="A55:M55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04" t="s">
        <v>154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2.75" customHeight="1">
      <c r="A2" s="258" t="s">
        <v>392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</row>
    <row r="3" spans="1:13" ht="12.75" customHeight="1">
      <c r="A3" s="251" t="s">
        <v>389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3.25">
      <c r="A4" s="250" t="s">
        <v>59</v>
      </c>
      <c r="B4" s="250"/>
      <c r="C4" s="250"/>
      <c r="D4" s="250"/>
      <c r="E4" s="250"/>
      <c r="F4" s="250"/>
      <c r="G4" s="250"/>
      <c r="H4" s="250"/>
      <c r="I4" s="55" t="s">
        <v>279</v>
      </c>
      <c r="J4" s="249" t="s">
        <v>319</v>
      </c>
      <c r="K4" s="249"/>
      <c r="L4" s="249" t="s">
        <v>320</v>
      </c>
      <c r="M4" s="249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5"/>
      <c r="J5" s="57" t="s">
        <v>314</v>
      </c>
      <c r="K5" s="57" t="s">
        <v>315</v>
      </c>
      <c r="L5" s="57" t="s">
        <v>314</v>
      </c>
      <c r="M5" s="57" t="s">
        <v>315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16" t="s">
        <v>26</v>
      </c>
      <c r="B7" s="217"/>
      <c r="C7" s="217"/>
      <c r="D7" s="217"/>
      <c r="E7" s="217"/>
      <c r="F7" s="217"/>
      <c r="G7" s="217"/>
      <c r="H7" s="218"/>
      <c r="I7" s="3">
        <v>111</v>
      </c>
      <c r="J7" s="51">
        <f>SUM(J8:J9)</f>
        <v>252381211</v>
      </c>
      <c r="K7" s="51">
        <f>SUM(K8:K9)</f>
        <v>122914541</v>
      </c>
      <c r="L7" s="51">
        <f>SUM(L8:L9)</f>
        <v>242428643</v>
      </c>
      <c r="M7" s="51">
        <f>SUM(M8:M9)</f>
        <v>143450744</v>
      </c>
    </row>
    <row r="8" spans="1:13" ht="12.75">
      <c r="A8" s="219" t="s">
        <v>152</v>
      </c>
      <c r="B8" s="220"/>
      <c r="C8" s="220"/>
      <c r="D8" s="220"/>
      <c r="E8" s="220"/>
      <c r="F8" s="220"/>
      <c r="G8" s="220"/>
      <c r="H8" s="221"/>
      <c r="I8" s="1">
        <v>112</v>
      </c>
      <c r="J8" s="7">
        <v>241252217</v>
      </c>
      <c r="K8" s="7">
        <v>122173964</v>
      </c>
      <c r="L8" s="7">
        <v>229644283</v>
      </c>
      <c r="M8" s="7">
        <v>133857246</v>
      </c>
    </row>
    <row r="9" spans="1:13" ht="12.75">
      <c r="A9" s="219" t="s">
        <v>103</v>
      </c>
      <c r="B9" s="220"/>
      <c r="C9" s="220"/>
      <c r="D9" s="220"/>
      <c r="E9" s="220"/>
      <c r="F9" s="220"/>
      <c r="G9" s="220"/>
      <c r="H9" s="221"/>
      <c r="I9" s="1">
        <v>113</v>
      </c>
      <c r="J9" s="7">
        <v>11128994</v>
      </c>
      <c r="K9" s="7">
        <v>740577</v>
      </c>
      <c r="L9" s="7">
        <v>12784360</v>
      </c>
      <c r="M9" s="7">
        <v>9593498</v>
      </c>
    </row>
    <row r="10" spans="1:13" ht="12.75">
      <c r="A10" s="219" t="s">
        <v>12</v>
      </c>
      <c r="B10" s="220"/>
      <c r="C10" s="220"/>
      <c r="D10" s="220"/>
      <c r="E10" s="220"/>
      <c r="F10" s="220"/>
      <c r="G10" s="220"/>
      <c r="H10" s="221"/>
      <c r="I10" s="1">
        <v>114</v>
      </c>
      <c r="J10" s="50">
        <f>J11+J12+J16+J20+J21+J22+J25+J26</f>
        <v>244865595</v>
      </c>
      <c r="K10" s="50">
        <f>K11+K12+K16+K20+K21+K22+K25+K26</f>
        <v>125833742</v>
      </c>
      <c r="L10" s="50">
        <f>L11+L12+L16+L20+L21+L22+L25+L26</f>
        <v>227210184</v>
      </c>
      <c r="M10" s="50">
        <f>M11+M12+M16+M20+M21+M22+M25+M26</f>
        <v>125489939</v>
      </c>
    </row>
    <row r="11" spans="1:13" ht="12.75">
      <c r="A11" s="219" t="s">
        <v>104</v>
      </c>
      <c r="B11" s="220"/>
      <c r="C11" s="220"/>
      <c r="D11" s="220"/>
      <c r="E11" s="220"/>
      <c r="F11" s="220"/>
      <c r="G11" s="220"/>
      <c r="H11" s="221"/>
      <c r="I11" s="1">
        <v>115</v>
      </c>
      <c r="J11" s="7">
        <v>-58785902</v>
      </c>
      <c r="K11" s="7">
        <v>-31084280</v>
      </c>
      <c r="L11" s="7">
        <v>12377745</v>
      </c>
      <c r="M11" s="7">
        <v>6460268</v>
      </c>
    </row>
    <row r="12" spans="1:13" ht="12.75">
      <c r="A12" s="219" t="s">
        <v>22</v>
      </c>
      <c r="B12" s="220"/>
      <c r="C12" s="220"/>
      <c r="D12" s="220"/>
      <c r="E12" s="220"/>
      <c r="F12" s="220"/>
      <c r="G12" s="220"/>
      <c r="H12" s="221"/>
      <c r="I12" s="1">
        <v>116</v>
      </c>
      <c r="J12" s="50">
        <f>SUM(J13:J15)</f>
        <v>138826662</v>
      </c>
      <c r="K12" s="50">
        <f>SUM(K13:K15)</f>
        <v>74808972</v>
      </c>
      <c r="L12" s="50">
        <f>SUM(L13:L15)</f>
        <v>79937736</v>
      </c>
      <c r="M12" s="50">
        <f>SUM(M13:M15)</f>
        <v>50986810</v>
      </c>
    </row>
    <row r="13" spans="1:13" ht="12.75">
      <c r="A13" s="222" t="s">
        <v>146</v>
      </c>
      <c r="B13" s="223"/>
      <c r="C13" s="223"/>
      <c r="D13" s="223"/>
      <c r="E13" s="223"/>
      <c r="F13" s="223"/>
      <c r="G13" s="223"/>
      <c r="H13" s="224"/>
      <c r="I13" s="1">
        <v>117</v>
      </c>
      <c r="J13" s="7">
        <v>12504290</v>
      </c>
      <c r="K13" s="7">
        <v>9592210</v>
      </c>
      <c r="L13" s="7">
        <v>18182838</v>
      </c>
      <c r="M13" s="7">
        <v>11774239</v>
      </c>
    </row>
    <row r="14" spans="1:13" ht="12.75">
      <c r="A14" s="222" t="s">
        <v>147</v>
      </c>
      <c r="B14" s="223"/>
      <c r="C14" s="223"/>
      <c r="D14" s="223"/>
      <c r="E14" s="223"/>
      <c r="F14" s="223"/>
      <c r="G14" s="223"/>
      <c r="H14" s="224"/>
      <c r="I14" s="1">
        <v>118</v>
      </c>
      <c r="J14" s="7"/>
      <c r="K14" s="7"/>
      <c r="L14" s="7">
        <v>31350</v>
      </c>
      <c r="M14" s="7">
        <v>31350</v>
      </c>
    </row>
    <row r="15" spans="1:13" ht="12.75">
      <c r="A15" s="222" t="s">
        <v>61</v>
      </c>
      <c r="B15" s="223"/>
      <c r="C15" s="223"/>
      <c r="D15" s="223"/>
      <c r="E15" s="223"/>
      <c r="F15" s="223"/>
      <c r="G15" s="223"/>
      <c r="H15" s="224"/>
      <c r="I15" s="1">
        <v>119</v>
      </c>
      <c r="J15" s="7">
        <v>126322372</v>
      </c>
      <c r="K15" s="7">
        <v>65216762</v>
      </c>
      <c r="L15" s="7">
        <v>61723548</v>
      </c>
      <c r="M15" s="7">
        <v>39181221</v>
      </c>
    </row>
    <row r="16" spans="1:13" ht="12.75">
      <c r="A16" s="219" t="s">
        <v>23</v>
      </c>
      <c r="B16" s="220"/>
      <c r="C16" s="220"/>
      <c r="D16" s="220"/>
      <c r="E16" s="220"/>
      <c r="F16" s="220"/>
      <c r="G16" s="220"/>
      <c r="H16" s="221"/>
      <c r="I16" s="1">
        <v>120</v>
      </c>
      <c r="J16" s="50">
        <f>SUM(J17:J19)</f>
        <v>114289625</v>
      </c>
      <c r="K16" s="50">
        <f>SUM(K17:K19)</f>
        <v>58612137</v>
      </c>
      <c r="L16" s="50">
        <f>SUM(L17:L19)</f>
        <v>98264050</v>
      </c>
      <c r="M16" s="50">
        <f>SUM(M17:M19)</f>
        <v>47884336</v>
      </c>
    </row>
    <row r="17" spans="1:13" ht="12.75">
      <c r="A17" s="222" t="s">
        <v>62</v>
      </c>
      <c r="B17" s="223"/>
      <c r="C17" s="223"/>
      <c r="D17" s="223"/>
      <c r="E17" s="223"/>
      <c r="F17" s="223"/>
      <c r="G17" s="223"/>
      <c r="H17" s="224"/>
      <c r="I17" s="1">
        <v>121</v>
      </c>
      <c r="J17" s="7">
        <v>61259239</v>
      </c>
      <c r="K17" s="7">
        <v>31416105</v>
      </c>
      <c r="L17" s="7">
        <v>54941734</v>
      </c>
      <c r="M17" s="7">
        <v>27938207</v>
      </c>
    </row>
    <row r="18" spans="1:13" ht="12.75">
      <c r="A18" s="222" t="s">
        <v>63</v>
      </c>
      <c r="B18" s="223"/>
      <c r="C18" s="223"/>
      <c r="D18" s="223"/>
      <c r="E18" s="223"/>
      <c r="F18" s="223"/>
      <c r="G18" s="223"/>
      <c r="H18" s="224"/>
      <c r="I18" s="1">
        <v>122</v>
      </c>
      <c r="J18" s="7">
        <v>36572680</v>
      </c>
      <c r="K18" s="7">
        <v>18755884</v>
      </c>
      <c r="L18" s="7">
        <v>28979387</v>
      </c>
      <c r="M18" s="7">
        <v>12857879</v>
      </c>
    </row>
    <row r="19" spans="1:13" ht="12.75">
      <c r="A19" s="222" t="s">
        <v>64</v>
      </c>
      <c r="B19" s="223"/>
      <c r="C19" s="223"/>
      <c r="D19" s="223"/>
      <c r="E19" s="223"/>
      <c r="F19" s="223"/>
      <c r="G19" s="223"/>
      <c r="H19" s="224"/>
      <c r="I19" s="1">
        <v>123</v>
      </c>
      <c r="J19" s="7">
        <v>16457706</v>
      </c>
      <c r="K19" s="7">
        <v>8440148</v>
      </c>
      <c r="L19" s="7">
        <v>14342929</v>
      </c>
      <c r="M19" s="7">
        <v>7088250</v>
      </c>
    </row>
    <row r="20" spans="1:13" ht="12.75">
      <c r="A20" s="219" t="s">
        <v>105</v>
      </c>
      <c r="B20" s="220"/>
      <c r="C20" s="220"/>
      <c r="D20" s="220"/>
      <c r="E20" s="220"/>
      <c r="F20" s="220"/>
      <c r="G20" s="220"/>
      <c r="H20" s="221"/>
      <c r="I20" s="1">
        <v>124</v>
      </c>
      <c r="J20" s="7">
        <v>15522593</v>
      </c>
      <c r="K20" s="7">
        <v>5719699</v>
      </c>
      <c r="L20" s="7">
        <v>11124965</v>
      </c>
      <c r="M20" s="7">
        <v>4607653</v>
      </c>
    </row>
    <row r="21" spans="1:13" ht="12.75">
      <c r="A21" s="219" t="s">
        <v>106</v>
      </c>
      <c r="B21" s="220"/>
      <c r="C21" s="220"/>
      <c r="D21" s="220"/>
      <c r="E21" s="220"/>
      <c r="F21" s="220"/>
      <c r="G21" s="220"/>
      <c r="H21" s="221"/>
      <c r="I21" s="1">
        <v>125</v>
      </c>
      <c r="J21" s="7">
        <v>18612295</v>
      </c>
      <c r="K21" s="7">
        <v>10739604</v>
      </c>
      <c r="L21" s="7">
        <v>21349640</v>
      </c>
      <c r="M21" s="7">
        <v>13632912</v>
      </c>
    </row>
    <row r="22" spans="1:13" ht="12.75">
      <c r="A22" s="219" t="s">
        <v>24</v>
      </c>
      <c r="B22" s="220"/>
      <c r="C22" s="220"/>
      <c r="D22" s="220"/>
      <c r="E22" s="220"/>
      <c r="F22" s="220"/>
      <c r="G22" s="220"/>
      <c r="H22" s="221"/>
      <c r="I22" s="1">
        <v>126</v>
      </c>
      <c r="J22" s="50">
        <f>SUM(J23:J24)</f>
        <v>13069114</v>
      </c>
      <c r="K22" s="50">
        <f>SUM(K23:K24)</f>
        <v>4937434</v>
      </c>
      <c r="L22" s="50">
        <f>SUM(L23:L24)</f>
        <v>3124691</v>
      </c>
      <c r="M22" s="50">
        <f>SUM(M23:M24)</f>
        <v>1017812</v>
      </c>
    </row>
    <row r="23" spans="1:13" ht="12.75">
      <c r="A23" s="222" t="s">
        <v>137</v>
      </c>
      <c r="B23" s="223"/>
      <c r="C23" s="223"/>
      <c r="D23" s="223"/>
      <c r="E23" s="223"/>
      <c r="F23" s="223"/>
      <c r="G23" s="223"/>
      <c r="H23" s="224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22" t="s">
        <v>138</v>
      </c>
      <c r="B24" s="223"/>
      <c r="C24" s="223"/>
      <c r="D24" s="223"/>
      <c r="E24" s="223"/>
      <c r="F24" s="223"/>
      <c r="G24" s="223"/>
      <c r="H24" s="224"/>
      <c r="I24" s="1">
        <v>128</v>
      </c>
      <c r="J24" s="7">
        <v>13069114</v>
      </c>
      <c r="K24" s="7">
        <v>4937434</v>
      </c>
      <c r="L24" s="7">
        <v>3124691</v>
      </c>
      <c r="M24" s="7">
        <v>1017812</v>
      </c>
    </row>
    <row r="25" spans="1:13" ht="12.75">
      <c r="A25" s="219" t="s">
        <v>107</v>
      </c>
      <c r="B25" s="220"/>
      <c r="C25" s="220"/>
      <c r="D25" s="220"/>
      <c r="E25" s="220"/>
      <c r="F25" s="220"/>
      <c r="G25" s="220"/>
      <c r="H25" s="221"/>
      <c r="I25" s="1">
        <v>129</v>
      </c>
      <c r="J25" s="7">
        <v>1685693</v>
      </c>
      <c r="K25" s="7">
        <v>849962</v>
      </c>
      <c r="L25" s="7">
        <v>0</v>
      </c>
      <c r="M25" s="7">
        <v>0</v>
      </c>
    </row>
    <row r="26" spans="1:13" ht="12.75">
      <c r="A26" s="219" t="s">
        <v>50</v>
      </c>
      <c r="B26" s="220"/>
      <c r="C26" s="220"/>
      <c r="D26" s="220"/>
      <c r="E26" s="220"/>
      <c r="F26" s="220"/>
      <c r="G26" s="220"/>
      <c r="H26" s="221"/>
      <c r="I26" s="1">
        <v>130</v>
      </c>
      <c r="J26" s="7">
        <v>1645515</v>
      </c>
      <c r="K26" s="7">
        <v>1250214</v>
      </c>
      <c r="L26" s="7">
        <v>1031357</v>
      </c>
      <c r="M26" s="7">
        <v>900148</v>
      </c>
    </row>
    <row r="27" spans="1:13" ht="12.75">
      <c r="A27" s="219" t="s">
        <v>213</v>
      </c>
      <c r="B27" s="220"/>
      <c r="C27" s="220"/>
      <c r="D27" s="220"/>
      <c r="E27" s="220"/>
      <c r="F27" s="220"/>
      <c r="G27" s="220"/>
      <c r="H27" s="221"/>
      <c r="I27" s="1">
        <v>131</v>
      </c>
      <c r="J27" s="50">
        <f>SUM(J28:J32)</f>
        <v>26332308</v>
      </c>
      <c r="K27" s="50">
        <f>SUM(K28:K32)</f>
        <v>14935270</v>
      </c>
      <c r="L27" s="50">
        <f>SUM(L28:L32)</f>
        <v>19480657</v>
      </c>
      <c r="M27" s="50">
        <f>SUM(M28:M32)</f>
        <v>2476822</v>
      </c>
    </row>
    <row r="28" spans="1:13" ht="12.75">
      <c r="A28" s="219" t="s">
        <v>227</v>
      </c>
      <c r="B28" s="220"/>
      <c r="C28" s="220"/>
      <c r="D28" s="220"/>
      <c r="E28" s="220"/>
      <c r="F28" s="220"/>
      <c r="G28" s="220"/>
      <c r="H28" s="221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19" t="s">
        <v>155</v>
      </c>
      <c r="B29" s="220"/>
      <c r="C29" s="220"/>
      <c r="D29" s="220"/>
      <c r="E29" s="220"/>
      <c r="F29" s="220"/>
      <c r="G29" s="220"/>
      <c r="H29" s="221"/>
      <c r="I29" s="1">
        <v>133</v>
      </c>
      <c r="J29" s="7">
        <v>15797164</v>
      </c>
      <c r="K29" s="7">
        <v>14319302</v>
      </c>
      <c r="L29" s="7">
        <v>2642957</v>
      </c>
      <c r="M29" s="7">
        <v>1766552</v>
      </c>
    </row>
    <row r="30" spans="1:13" ht="12.75">
      <c r="A30" s="219" t="s">
        <v>139</v>
      </c>
      <c r="B30" s="220"/>
      <c r="C30" s="220"/>
      <c r="D30" s="220"/>
      <c r="E30" s="220"/>
      <c r="F30" s="220"/>
      <c r="G30" s="220"/>
      <c r="H30" s="221"/>
      <c r="I30" s="1">
        <v>134</v>
      </c>
      <c r="J30" s="7">
        <v>1109538</v>
      </c>
      <c r="K30" s="7">
        <v>576935</v>
      </c>
      <c r="L30" s="7">
        <v>1356756</v>
      </c>
      <c r="M30" s="7">
        <v>682126</v>
      </c>
    </row>
    <row r="31" spans="1:13" ht="12.75">
      <c r="A31" s="219" t="s">
        <v>223</v>
      </c>
      <c r="B31" s="220"/>
      <c r="C31" s="220"/>
      <c r="D31" s="220"/>
      <c r="E31" s="220"/>
      <c r="F31" s="220"/>
      <c r="G31" s="220"/>
      <c r="H31" s="221"/>
      <c r="I31" s="1">
        <v>135</v>
      </c>
      <c r="J31" s="7"/>
      <c r="K31" s="7"/>
      <c r="L31" s="7">
        <v>0</v>
      </c>
      <c r="M31" s="7">
        <v>0</v>
      </c>
    </row>
    <row r="32" spans="1:13" ht="12.75">
      <c r="A32" s="219" t="s">
        <v>140</v>
      </c>
      <c r="B32" s="220"/>
      <c r="C32" s="220"/>
      <c r="D32" s="220"/>
      <c r="E32" s="220"/>
      <c r="F32" s="220"/>
      <c r="G32" s="220"/>
      <c r="H32" s="221"/>
      <c r="I32" s="1">
        <v>136</v>
      </c>
      <c r="J32" s="7">
        <v>9425606</v>
      </c>
      <c r="K32" s="7">
        <v>39033</v>
      </c>
      <c r="L32" s="7">
        <v>15480944</v>
      </c>
      <c r="M32" s="7">
        <v>28144</v>
      </c>
    </row>
    <row r="33" spans="1:13" ht="12.75">
      <c r="A33" s="219" t="s">
        <v>214</v>
      </c>
      <c r="B33" s="220"/>
      <c r="C33" s="220"/>
      <c r="D33" s="220"/>
      <c r="E33" s="220"/>
      <c r="F33" s="220"/>
      <c r="G33" s="220"/>
      <c r="H33" s="221"/>
      <c r="I33" s="1">
        <v>137</v>
      </c>
      <c r="J33" s="50">
        <f>SUM(J34:J37)</f>
        <v>26983553</v>
      </c>
      <c r="K33" s="50">
        <f>SUM(K34:K37)</f>
        <v>16914830</v>
      </c>
      <c r="L33" s="50">
        <f>SUM(L34:L37)</f>
        <v>25452677</v>
      </c>
      <c r="M33" s="50">
        <f>SUM(M34:M37)</f>
        <v>15277320</v>
      </c>
    </row>
    <row r="34" spans="1:13" ht="12.75">
      <c r="A34" s="219" t="s">
        <v>66</v>
      </c>
      <c r="B34" s="220"/>
      <c r="C34" s="220"/>
      <c r="D34" s="220"/>
      <c r="E34" s="220"/>
      <c r="F34" s="220"/>
      <c r="G34" s="220"/>
      <c r="H34" s="221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19" t="s">
        <v>65</v>
      </c>
      <c r="B35" s="220"/>
      <c r="C35" s="220"/>
      <c r="D35" s="220"/>
      <c r="E35" s="220"/>
      <c r="F35" s="220"/>
      <c r="G35" s="220"/>
      <c r="H35" s="221"/>
      <c r="I35" s="1">
        <v>139</v>
      </c>
      <c r="J35" s="7">
        <v>26983553</v>
      </c>
      <c r="K35" s="7">
        <v>16914830</v>
      </c>
      <c r="L35" s="7">
        <v>25077940</v>
      </c>
      <c r="M35" s="7">
        <v>14902583</v>
      </c>
    </row>
    <row r="36" spans="1:13" ht="12.75">
      <c r="A36" s="219" t="s">
        <v>224</v>
      </c>
      <c r="B36" s="220"/>
      <c r="C36" s="220"/>
      <c r="D36" s="220"/>
      <c r="E36" s="220"/>
      <c r="F36" s="220"/>
      <c r="G36" s="220"/>
      <c r="H36" s="221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19" t="s">
        <v>67</v>
      </c>
      <c r="B37" s="220"/>
      <c r="C37" s="220"/>
      <c r="D37" s="220"/>
      <c r="E37" s="220"/>
      <c r="F37" s="220"/>
      <c r="G37" s="220"/>
      <c r="H37" s="221"/>
      <c r="I37" s="1">
        <v>141</v>
      </c>
      <c r="J37" s="7">
        <v>0</v>
      </c>
      <c r="K37" s="7">
        <v>0</v>
      </c>
      <c r="L37" s="7">
        <v>374737</v>
      </c>
      <c r="M37" s="7">
        <v>374737</v>
      </c>
    </row>
    <row r="38" spans="1:13" ht="12.75">
      <c r="A38" s="219" t="s">
        <v>195</v>
      </c>
      <c r="B38" s="220"/>
      <c r="C38" s="220"/>
      <c r="D38" s="220"/>
      <c r="E38" s="220"/>
      <c r="F38" s="220"/>
      <c r="G38" s="220"/>
      <c r="H38" s="221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19" t="s">
        <v>196</v>
      </c>
      <c r="B39" s="220"/>
      <c r="C39" s="220"/>
      <c r="D39" s="220"/>
      <c r="E39" s="220"/>
      <c r="F39" s="220"/>
      <c r="G39" s="220"/>
      <c r="H39" s="221"/>
      <c r="I39" s="1">
        <v>143</v>
      </c>
      <c r="J39" s="7">
        <v>0</v>
      </c>
      <c r="K39" s="7">
        <v>0</v>
      </c>
      <c r="L39" s="7">
        <v>2660292</v>
      </c>
      <c r="M39" s="7">
        <v>2397916</v>
      </c>
    </row>
    <row r="40" spans="1:13" ht="12.75">
      <c r="A40" s="219" t="s">
        <v>225</v>
      </c>
      <c r="B40" s="220"/>
      <c r="C40" s="220"/>
      <c r="D40" s="220"/>
      <c r="E40" s="220"/>
      <c r="F40" s="220"/>
      <c r="G40" s="220"/>
      <c r="H40" s="221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9" t="s">
        <v>226</v>
      </c>
      <c r="B41" s="220"/>
      <c r="C41" s="220"/>
      <c r="D41" s="220"/>
      <c r="E41" s="220"/>
      <c r="F41" s="220"/>
      <c r="G41" s="220"/>
      <c r="H41" s="221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9" t="s">
        <v>215</v>
      </c>
      <c r="B42" s="220"/>
      <c r="C42" s="220"/>
      <c r="D42" s="220"/>
      <c r="E42" s="220"/>
      <c r="F42" s="220"/>
      <c r="G42" s="220"/>
      <c r="H42" s="221"/>
      <c r="I42" s="1">
        <v>146</v>
      </c>
      <c r="J42" s="50">
        <f>J7+J27+J38+J40</f>
        <v>278713519</v>
      </c>
      <c r="K42" s="50">
        <f>K7+K27+K38+K40</f>
        <v>137849811</v>
      </c>
      <c r="L42" s="50">
        <f>L7+L27+L38+L40</f>
        <v>261909300</v>
      </c>
      <c r="M42" s="50">
        <f>M7+M27+M38+M40</f>
        <v>145927566</v>
      </c>
    </row>
    <row r="43" spans="1:13" ht="12.75">
      <c r="A43" s="219" t="s">
        <v>216</v>
      </c>
      <c r="B43" s="220"/>
      <c r="C43" s="220"/>
      <c r="D43" s="220"/>
      <c r="E43" s="220"/>
      <c r="F43" s="220"/>
      <c r="G43" s="220"/>
      <c r="H43" s="221"/>
      <c r="I43" s="1">
        <v>147</v>
      </c>
      <c r="J43" s="50">
        <f>J10+J33+J39+J41</f>
        <v>271849148</v>
      </c>
      <c r="K43" s="50">
        <f>K10+K33+K39+K41</f>
        <v>142748572</v>
      </c>
      <c r="L43" s="50">
        <f>L10+L33+L39+L41</f>
        <v>255323153</v>
      </c>
      <c r="M43" s="50">
        <f>M10+M33+M39+M41</f>
        <v>143165175</v>
      </c>
    </row>
    <row r="44" spans="1:13" ht="12.75">
      <c r="A44" s="219" t="s">
        <v>236</v>
      </c>
      <c r="B44" s="220"/>
      <c r="C44" s="220"/>
      <c r="D44" s="220"/>
      <c r="E44" s="220"/>
      <c r="F44" s="220"/>
      <c r="G44" s="220"/>
      <c r="H44" s="221"/>
      <c r="I44" s="1">
        <v>148</v>
      </c>
      <c r="J44" s="50">
        <f>J42-J43</f>
        <v>6864371</v>
      </c>
      <c r="K44" s="50">
        <f>K42-K43</f>
        <v>-4898761</v>
      </c>
      <c r="L44" s="50">
        <f>L42-L43</f>
        <v>6586147</v>
      </c>
      <c r="M44" s="50">
        <f>M42-M43</f>
        <v>2762391</v>
      </c>
    </row>
    <row r="45" spans="1:13" ht="12.75">
      <c r="A45" s="231" t="s">
        <v>218</v>
      </c>
      <c r="B45" s="232"/>
      <c r="C45" s="232"/>
      <c r="D45" s="232"/>
      <c r="E45" s="232"/>
      <c r="F45" s="232"/>
      <c r="G45" s="232"/>
      <c r="H45" s="233"/>
      <c r="I45" s="1">
        <v>149</v>
      </c>
      <c r="J45" s="50">
        <f>IF(J42&gt;J43,J42-J43,0)</f>
        <v>6864371</v>
      </c>
      <c r="K45" s="50">
        <f>IF(K42&gt;K43,K42-K43,0)</f>
        <v>0</v>
      </c>
      <c r="L45" s="50">
        <f>IF(L42&gt;L43,L42-L43,0)</f>
        <v>6586147</v>
      </c>
      <c r="M45" s="50">
        <f>IF(M42&gt;M43,M42-M43,0)</f>
        <v>2762391</v>
      </c>
    </row>
    <row r="46" spans="1:13" ht="12.75">
      <c r="A46" s="231" t="s">
        <v>219</v>
      </c>
      <c r="B46" s="232"/>
      <c r="C46" s="232"/>
      <c r="D46" s="232"/>
      <c r="E46" s="232"/>
      <c r="F46" s="232"/>
      <c r="G46" s="232"/>
      <c r="H46" s="233"/>
      <c r="I46" s="1">
        <v>150</v>
      </c>
      <c r="J46" s="50"/>
      <c r="K46" s="50"/>
      <c r="L46" s="50">
        <f>IF(L43&gt;L42,L43-L42,0)</f>
        <v>0</v>
      </c>
      <c r="M46" s="50">
        <f>IF(M43&gt;M42,M43-M42,0)</f>
        <v>0</v>
      </c>
    </row>
    <row r="47" spans="1:13" ht="12.75">
      <c r="A47" s="219" t="s">
        <v>217</v>
      </c>
      <c r="B47" s="220"/>
      <c r="C47" s="220"/>
      <c r="D47" s="220"/>
      <c r="E47" s="220"/>
      <c r="F47" s="220"/>
      <c r="G47" s="220"/>
      <c r="H47" s="221"/>
      <c r="I47" s="1">
        <v>151</v>
      </c>
      <c r="J47" s="7">
        <v>2680362</v>
      </c>
      <c r="K47" s="7">
        <v>531400</v>
      </c>
      <c r="L47" s="7">
        <v>2350388</v>
      </c>
      <c r="M47" s="7">
        <v>1294240</v>
      </c>
    </row>
    <row r="48" spans="1:13" ht="12.75">
      <c r="A48" s="219" t="s">
        <v>237</v>
      </c>
      <c r="B48" s="220"/>
      <c r="C48" s="220"/>
      <c r="D48" s="220"/>
      <c r="E48" s="220"/>
      <c r="F48" s="220"/>
      <c r="G48" s="220"/>
      <c r="H48" s="221"/>
      <c r="I48" s="1">
        <v>152</v>
      </c>
      <c r="J48" s="50">
        <f>J44-J47</f>
        <v>4184009</v>
      </c>
      <c r="K48" s="50">
        <f>K44-K47</f>
        <v>-5430161</v>
      </c>
      <c r="L48" s="50">
        <f>L44-L47</f>
        <v>4235759</v>
      </c>
      <c r="M48" s="50">
        <f>M44-M47</f>
        <v>1468151</v>
      </c>
    </row>
    <row r="49" spans="1:13" ht="12.75">
      <c r="A49" s="231" t="s">
        <v>192</v>
      </c>
      <c r="B49" s="232"/>
      <c r="C49" s="232"/>
      <c r="D49" s="232"/>
      <c r="E49" s="232"/>
      <c r="F49" s="232"/>
      <c r="G49" s="232"/>
      <c r="H49" s="233"/>
      <c r="I49" s="1">
        <v>153</v>
      </c>
      <c r="J49" s="50">
        <f>IF(J48&gt;0,J48,0)</f>
        <v>4184009</v>
      </c>
      <c r="K49" s="50">
        <f>IF(K48&gt;0,K48,0)</f>
        <v>0</v>
      </c>
      <c r="L49" s="50">
        <f>IF(L48&gt;0,L48,0)</f>
        <v>4235759</v>
      </c>
      <c r="M49" s="50">
        <f>IF(M48&gt;0,M48,0)</f>
        <v>1468151</v>
      </c>
    </row>
    <row r="50" spans="1:13" ht="12.75">
      <c r="A50" s="252" t="s">
        <v>220</v>
      </c>
      <c r="B50" s="253"/>
      <c r="C50" s="253"/>
      <c r="D50" s="253"/>
      <c r="E50" s="253"/>
      <c r="F50" s="253"/>
      <c r="G50" s="253"/>
      <c r="H50" s="254"/>
      <c r="I50" s="2">
        <v>154</v>
      </c>
      <c r="J50" s="58">
        <f>IF(J48&lt;0,-J48,0)</f>
        <v>0</v>
      </c>
      <c r="K50" s="58">
        <f>IF(K48&lt;0,-K48,0)</f>
        <v>5430161</v>
      </c>
      <c r="L50" s="58">
        <f>IF(L48&lt;0,-L48,0)</f>
        <v>0</v>
      </c>
      <c r="M50" s="58">
        <f>IF(M48&lt;0,-M48,0)</f>
        <v>0</v>
      </c>
    </row>
    <row r="51" spans="1:13" ht="12.75" customHeight="1">
      <c r="A51" s="228" t="s">
        <v>312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</row>
    <row r="52" spans="1:13" ht="12.75" customHeight="1">
      <c r="A52" s="216" t="s">
        <v>187</v>
      </c>
      <c r="B52" s="217"/>
      <c r="C52" s="217"/>
      <c r="D52" s="217"/>
      <c r="E52" s="217"/>
      <c r="F52" s="217"/>
      <c r="G52" s="217"/>
      <c r="H52" s="217"/>
      <c r="I52" s="52"/>
      <c r="J52" s="52"/>
      <c r="K52" s="52"/>
      <c r="L52" s="52"/>
      <c r="M52" s="59"/>
    </row>
    <row r="53" spans="1:13" ht="12.75">
      <c r="A53" s="255" t="s">
        <v>234</v>
      </c>
      <c r="B53" s="256"/>
      <c r="C53" s="256"/>
      <c r="D53" s="256"/>
      <c r="E53" s="256"/>
      <c r="F53" s="256"/>
      <c r="G53" s="256"/>
      <c r="H53" s="257"/>
      <c r="I53" s="1">
        <v>155</v>
      </c>
      <c r="J53" s="7">
        <v>4024273</v>
      </c>
      <c r="K53" s="7">
        <v>-6354791</v>
      </c>
      <c r="L53" s="7">
        <f>L49-L54</f>
        <v>3619175</v>
      </c>
      <c r="M53" s="7">
        <v>1259479</v>
      </c>
    </row>
    <row r="54" spans="1:13" ht="12.75">
      <c r="A54" s="255" t="s">
        <v>235</v>
      </c>
      <c r="B54" s="256"/>
      <c r="C54" s="256"/>
      <c r="D54" s="256"/>
      <c r="E54" s="256"/>
      <c r="F54" s="256"/>
      <c r="G54" s="256"/>
      <c r="H54" s="257"/>
      <c r="I54" s="1">
        <v>156</v>
      </c>
      <c r="J54" s="8">
        <v>159736</v>
      </c>
      <c r="K54" s="8">
        <v>924630</v>
      </c>
      <c r="L54" s="8">
        <v>616584</v>
      </c>
      <c r="M54" s="8">
        <v>208672</v>
      </c>
    </row>
    <row r="55" spans="1:13" ht="12.75" customHeight="1">
      <c r="A55" s="228" t="s">
        <v>189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</row>
    <row r="56" spans="1:13" ht="12.75">
      <c r="A56" s="216" t="s">
        <v>204</v>
      </c>
      <c r="B56" s="217"/>
      <c r="C56" s="217"/>
      <c r="D56" s="217"/>
      <c r="E56" s="217"/>
      <c r="F56" s="217"/>
      <c r="G56" s="217"/>
      <c r="H56" s="218"/>
      <c r="I56" s="9">
        <v>157</v>
      </c>
      <c r="J56" s="6">
        <f>J48</f>
        <v>4184009</v>
      </c>
      <c r="K56" s="6">
        <f>K48</f>
        <v>-5430161</v>
      </c>
      <c r="L56" s="6">
        <f>L48</f>
        <v>4235759</v>
      </c>
      <c r="M56" s="6">
        <f>M48</f>
        <v>1468151</v>
      </c>
    </row>
    <row r="57" spans="1:13" ht="12.75">
      <c r="A57" s="219" t="s">
        <v>221</v>
      </c>
      <c r="B57" s="220"/>
      <c r="C57" s="220"/>
      <c r="D57" s="220"/>
      <c r="E57" s="220"/>
      <c r="F57" s="220"/>
      <c r="G57" s="220"/>
      <c r="H57" s="221"/>
      <c r="I57" s="1">
        <v>158</v>
      </c>
      <c r="J57" s="50">
        <f>SUM(J58:J64)</f>
        <v>-83243</v>
      </c>
      <c r="K57" s="50">
        <f>SUM(K58:K64)</f>
        <v>-47116</v>
      </c>
      <c r="L57" s="50">
        <f>SUM(L58:L64)</f>
        <v>-35348</v>
      </c>
      <c r="M57" s="50">
        <f>SUM(M58:M64)</f>
        <v>-11154</v>
      </c>
    </row>
    <row r="58" spans="1:13" ht="12.75">
      <c r="A58" s="219" t="s">
        <v>228</v>
      </c>
      <c r="B58" s="220"/>
      <c r="C58" s="220"/>
      <c r="D58" s="220"/>
      <c r="E58" s="220"/>
      <c r="F58" s="220"/>
      <c r="G58" s="220"/>
      <c r="H58" s="221"/>
      <c r="I58" s="1">
        <v>159</v>
      </c>
      <c r="J58" s="7">
        <v>-83243</v>
      </c>
      <c r="K58" s="7">
        <v>-47116</v>
      </c>
      <c r="L58" s="7">
        <v>-35348</v>
      </c>
      <c r="M58" s="7">
        <v>-11154</v>
      </c>
    </row>
    <row r="59" spans="1:13" ht="12.75">
      <c r="A59" s="219" t="s">
        <v>229</v>
      </c>
      <c r="B59" s="220"/>
      <c r="C59" s="220"/>
      <c r="D59" s="220"/>
      <c r="E59" s="220"/>
      <c r="F59" s="220"/>
      <c r="G59" s="220"/>
      <c r="H59" s="221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19" t="s">
        <v>45</v>
      </c>
      <c r="B60" s="220"/>
      <c r="C60" s="220"/>
      <c r="D60" s="220"/>
      <c r="E60" s="220"/>
      <c r="F60" s="220"/>
      <c r="G60" s="220"/>
      <c r="H60" s="221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19" t="s">
        <v>230</v>
      </c>
      <c r="B61" s="220"/>
      <c r="C61" s="220"/>
      <c r="D61" s="220"/>
      <c r="E61" s="220"/>
      <c r="F61" s="220"/>
      <c r="G61" s="220"/>
      <c r="H61" s="221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19" t="s">
        <v>231</v>
      </c>
      <c r="B62" s="220"/>
      <c r="C62" s="220"/>
      <c r="D62" s="220"/>
      <c r="E62" s="220"/>
      <c r="F62" s="220"/>
      <c r="G62" s="220"/>
      <c r="H62" s="221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19" t="s">
        <v>232</v>
      </c>
      <c r="B63" s="220"/>
      <c r="C63" s="220"/>
      <c r="D63" s="220"/>
      <c r="E63" s="220"/>
      <c r="F63" s="220"/>
      <c r="G63" s="220"/>
      <c r="H63" s="221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19" t="s">
        <v>233</v>
      </c>
      <c r="B64" s="220"/>
      <c r="C64" s="220"/>
      <c r="D64" s="220"/>
      <c r="E64" s="220"/>
      <c r="F64" s="220"/>
      <c r="G64" s="220"/>
      <c r="H64" s="221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19" t="s">
        <v>222</v>
      </c>
      <c r="B65" s="220"/>
      <c r="C65" s="220"/>
      <c r="D65" s="220"/>
      <c r="E65" s="220"/>
      <c r="F65" s="220"/>
      <c r="G65" s="220"/>
      <c r="H65" s="221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19" t="s">
        <v>193</v>
      </c>
      <c r="B66" s="220"/>
      <c r="C66" s="220"/>
      <c r="D66" s="220"/>
      <c r="E66" s="220"/>
      <c r="F66" s="220"/>
      <c r="G66" s="220"/>
      <c r="H66" s="221"/>
      <c r="I66" s="1">
        <v>167</v>
      </c>
      <c r="J66" s="50">
        <f>J57-J65</f>
        <v>-83243</v>
      </c>
      <c r="K66" s="50">
        <f>K57-K65</f>
        <v>-47116</v>
      </c>
      <c r="L66" s="50">
        <f>L57-L65</f>
        <v>-35348</v>
      </c>
      <c r="M66" s="50">
        <f>M57-M65</f>
        <v>-11154</v>
      </c>
    </row>
    <row r="67" spans="1:13" ht="12.75">
      <c r="A67" s="219" t="s">
        <v>194</v>
      </c>
      <c r="B67" s="220"/>
      <c r="C67" s="220"/>
      <c r="D67" s="220"/>
      <c r="E67" s="220"/>
      <c r="F67" s="220"/>
      <c r="G67" s="220"/>
      <c r="H67" s="221"/>
      <c r="I67" s="1">
        <v>168</v>
      </c>
      <c r="J67" s="58">
        <f>J56+J66</f>
        <v>4100766</v>
      </c>
      <c r="K67" s="58">
        <f>K56+K66</f>
        <v>-5477277</v>
      </c>
      <c r="L67" s="58">
        <f>L56+L66</f>
        <v>4200411</v>
      </c>
      <c r="M67" s="58">
        <f>M56+M66</f>
        <v>1456997</v>
      </c>
    </row>
    <row r="68" spans="1:13" ht="12.75" customHeight="1">
      <c r="A68" s="262" t="s">
        <v>313</v>
      </c>
      <c r="B68" s="263"/>
      <c r="C68" s="263"/>
      <c r="D68" s="263"/>
      <c r="E68" s="263"/>
      <c r="F68" s="263"/>
      <c r="G68" s="263"/>
      <c r="H68" s="263"/>
      <c r="I68" s="263"/>
      <c r="J68" s="263"/>
      <c r="K68" s="263"/>
      <c r="L68" s="263"/>
      <c r="M68" s="263"/>
    </row>
    <row r="69" spans="1:13" ht="12.75" customHeight="1">
      <c r="A69" s="264" t="s">
        <v>188</v>
      </c>
      <c r="B69" s="265"/>
      <c r="C69" s="265"/>
      <c r="D69" s="265"/>
      <c r="E69" s="265"/>
      <c r="F69" s="265"/>
      <c r="G69" s="265"/>
      <c r="H69" s="265"/>
      <c r="I69" s="265"/>
      <c r="J69" s="265"/>
      <c r="K69" s="265"/>
      <c r="L69" s="265"/>
      <c r="M69" s="265"/>
    </row>
    <row r="70" spans="1:13" ht="12.75">
      <c r="A70" s="255" t="s">
        <v>234</v>
      </c>
      <c r="B70" s="256"/>
      <c r="C70" s="256"/>
      <c r="D70" s="256"/>
      <c r="E70" s="256"/>
      <c r="F70" s="256"/>
      <c r="G70" s="256"/>
      <c r="H70" s="257"/>
      <c r="I70" s="1">
        <v>169</v>
      </c>
      <c r="J70" s="7">
        <v>3941030</v>
      </c>
      <c r="K70" s="7">
        <v>-6401907</v>
      </c>
      <c r="L70" s="7">
        <v>3583827</v>
      </c>
      <c r="M70" s="7">
        <v>1248325</v>
      </c>
    </row>
    <row r="71" spans="1:13" ht="12.75">
      <c r="A71" s="259" t="s">
        <v>235</v>
      </c>
      <c r="B71" s="260"/>
      <c r="C71" s="260"/>
      <c r="D71" s="260"/>
      <c r="E71" s="260"/>
      <c r="F71" s="260"/>
      <c r="G71" s="260"/>
      <c r="H71" s="261"/>
      <c r="I71" s="4">
        <v>170</v>
      </c>
      <c r="J71" s="8">
        <v>159736</v>
      </c>
      <c r="K71" s="8">
        <v>924630</v>
      </c>
      <c r="L71" s="8">
        <v>616584</v>
      </c>
      <c r="M71" s="8">
        <v>208672</v>
      </c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70:M71 J47:M47 J53:M54 J5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12:J46 J7:M10 K23:L26 K12:M22 M24:M26 K27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J54" sqref="J54"/>
    </sheetView>
  </sheetViews>
  <sheetFormatPr defaultColWidth="9.140625" defaultRowHeight="12.75"/>
  <cols>
    <col min="1" max="6" width="9.140625" style="49" customWidth="1"/>
    <col min="7" max="7" width="4.57421875" style="49" customWidth="1"/>
    <col min="8" max="8" width="7.7109375" style="49" customWidth="1"/>
    <col min="9" max="9" width="9.140625" style="49" customWidth="1"/>
    <col min="10" max="10" width="10.421875" style="49" customWidth="1"/>
    <col min="11" max="11" width="11.28125" style="49" customWidth="1"/>
    <col min="12" max="16384" width="9.140625" style="49" customWidth="1"/>
  </cols>
  <sheetData>
    <row r="1" spans="1:11" ht="12.75" customHeight="1">
      <c r="A1" s="269" t="s">
        <v>164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0" t="s">
        <v>392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6" t="s">
        <v>389</v>
      </c>
      <c r="B3" s="267"/>
      <c r="C3" s="267"/>
      <c r="D3" s="267"/>
      <c r="E3" s="267"/>
      <c r="F3" s="267"/>
      <c r="G3" s="267"/>
      <c r="H3" s="267"/>
      <c r="I3" s="267"/>
      <c r="J3" s="267"/>
      <c r="K3" s="268"/>
    </row>
    <row r="4" spans="1:11" ht="23.25">
      <c r="A4" s="271" t="s">
        <v>59</v>
      </c>
      <c r="B4" s="271"/>
      <c r="C4" s="271"/>
      <c r="D4" s="271"/>
      <c r="E4" s="271"/>
      <c r="F4" s="271"/>
      <c r="G4" s="271"/>
      <c r="H4" s="271"/>
      <c r="I4" s="63" t="s">
        <v>279</v>
      </c>
      <c r="J4" s="64" t="s">
        <v>319</v>
      </c>
      <c r="K4" s="64" t="s">
        <v>320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65">
        <v>2</v>
      </c>
      <c r="J5" s="66" t="s">
        <v>283</v>
      </c>
      <c r="K5" s="66" t="s">
        <v>284</v>
      </c>
    </row>
    <row r="6" spans="1:11" ht="12.75">
      <c r="A6" s="228" t="s">
        <v>156</v>
      </c>
      <c r="B6" s="244"/>
      <c r="C6" s="244"/>
      <c r="D6" s="244"/>
      <c r="E6" s="244"/>
      <c r="F6" s="244"/>
      <c r="G6" s="244"/>
      <c r="H6" s="244"/>
      <c r="I6" s="273"/>
      <c r="J6" s="273"/>
      <c r="K6" s="274"/>
    </row>
    <row r="7" spans="1:11" ht="12.75">
      <c r="A7" s="222" t="s">
        <v>40</v>
      </c>
      <c r="B7" s="223"/>
      <c r="C7" s="223"/>
      <c r="D7" s="223"/>
      <c r="E7" s="223"/>
      <c r="F7" s="223"/>
      <c r="G7" s="223"/>
      <c r="H7" s="223"/>
      <c r="I7" s="1">
        <v>1</v>
      </c>
      <c r="J7" s="5">
        <v>6864371</v>
      </c>
      <c r="K7" s="7">
        <v>6586247</v>
      </c>
    </row>
    <row r="8" spans="1:11" ht="12.75">
      <c r="A8" s="222" t="s">
        <v>41</v>
      </c>
      <c r="B8" s="223"/>
      <c r="C8" s="223"/>
      <c r="D8" s="223"/>
      <c r="E8" s="223"/>
      <c r="F8" s="223"/>
      <c r="G8" s="223"/>
      <c r="H8" s="223"/>
      <c r="I8" s="1">
        <v>2</v>
      </c>
      <c r="J8" s="5">
        <v>15522593</v>
      </c>
      <c r="K8" s="7">
        <v>11124965</v>
      </c>
    </row>
    <row r="9" spans="1:11" ht="12.75">
      <c r="A9" s="222" t="s">
        <v>42</v>
      </c>
      <c r="B9" s="223"/>
      <c r="C9" s="223"/>
      <c r="D9" s="223"/>
      <c r="E9" s="223"/>
      <c r="F9" s="223"/>
      <c r="G9" s="223"/>
      <c r="H9" s="223"/>
      <c r="I9" s="1">
        <v>3</v>
      </c>
      <c r="J9" s="5">
        <v>8085871</v>
      </c>
      <c r="K9" s="7">
        <v>0</v>
      </c>
    </row>
    <row r="10" spans="1:11" ht="12.75">
      <c r="A10" s="222" t="s">
        <v>43</v>
      </c>
      <c r="B10" s="223"/>
      <c r="C10" s="223"/>
      <c r="D10" s="223"/>
      <c r="E10" s="223"/>
      <c r="F10" s="223"/>
      <c r="G10" s="223"/>
      <c r="H10" s="223"/>
      <c r="I10" s="1">
        <v>4</v>
      </c>
      <c r="J10" s="5">
        <v>0</v>
      </c>
      <c r="K10" s="7">
        <v>0</v>
      </c>
    </row>
    <row r="11" spans="1:11" ht="12.75">
      <c r="A11" s="222" t="s">
        <v>44</v>
      </c>
      <c r="B11" s="223"/>
      <c r="C11" s="223"/>
      <c r="D11" s="223"/>
      <c r="E11" s="223"/>
      <c r="F11" s="223"/>
      <c r="G11" s="223"/>
      <c r="H11" s="223"/>
      <c r="I11" s="1">
        <v>5</v>
      </c>
      <c r="J11" s="5">
        <v>0</v>
      </c>
      <c r="K11" s="7">
        <v>10852583</v>
      </c>
    </row>
    <row r="12" spans="1:11" ht="12.75">
      <c r="A12" s="222" t="s">
        <v>51</v>
      </c>
      <c r="B12" s="223"/>
      <c r="C12" s="223"/>
      <c r="D12" s="223"/>
      <c r="E12" s="223"/>
      <c r="F12" s="223"/>
      <c r="G12" s="223"/>
      <c r="H12" s="223"/>
      <c r="I12" s="1">
        <v>6</v>
      </c>
      <c r="J12" s="5">
        <v>24607556</v>
      </c>
      <c r="K12" s="7">
        <v>57844150</v>
      </c>
    </row>
    <row r="13" spans="1:11" ht="12.75">
      <c r="A13" s="219" t="s">
        <v>157</v>
      </c>
      <c r="B13" s="220"/>
      <c r="C13" s="220"/>
      <c r="D13" s="220"/>
      <c r="E13" s="220"/>
      <c r="F13" s="220"/>
      <c r="G13" s="220"/>
      <c r="H13" s="220"/>
      <c r="I13" s="1">
        <v>7</v>
      </c>
      <c r="J13" s="61">
        <f>SUM(J7:J12)</f>
        <v>55080391</v>
      </c>
      <c r="K13" s="50">
        <f>SUM(K7:K12)</f>
        <v>86407945</v>
      </c>
    </row>
    <row r="14" spans="1:11" ht="12.75">
      <c r="A14" s="222" t="s">
        <v>52</v>
      </c>
      <c r="B14" s="223"/>
      <c r="C14" s="223"/>
      <c r="D14" s="223"/>
      <c r="E14" s="223"/>
      <c r="F14" s="223"/>
      <c r="G14" s="223"/>
      <c r="H14" s="223"/>
      <c r="I14" s="1">
        <v>8</v>
      </c>
      <c r="J14" s="5">
        <v>0</v>
      </c>
      <c r="K14" s="7">
        <v>31355867</v>
      </c>
    </row>
    <row r="15" spans="1:11" ht="12.75">
      <c r="A15" s="222" t="s">
        <v>53</v>
      </c>
      <c r="B15" s="223"/>
      <c r="C15" s="223"/>
      <c r="D15" s="223"/>
      <c r="E15" s="223"/>
      <c r="F15" s="223"/>
      <c r="G15" s="223"/>
      <c r="H15" s="223"/>
      <c r="I15" s="1">
        <v>9</v>
      </c>
      <c r="J15" s="5">
        <v>10851397</v>
      </c>
      <c r="K15" s="7">
        <v>83934714</v>
      </c>
    </row>
    <row r="16" spans="1:11" ht="12.75">
      <c r="A16" s="222" t="s">
        <v>54</v>
      </c>
      <c r="B16" s="223"/>
      <c r="C16" s="223"/>
      <c r="D16" s="223"/>
      <c r="E16" s="223"/>
      <c r="F16" s="223"/>
      <c r="G16" s="223"/>
      <c r="H16" s="223"/>
      <c r="I16" s="1">
        <v>10</v>
      </c>
      <c r="J16" s="5">
        <v>55779598</v>
      </c>
      <c r="K16" s="7">
        <v>0</v>
      </c>
    </row>
    <row r="17" spans="1:11" ht="12.75">
      <c r="A17" s="222" t="s">
        <v>55</v>
      </c>
      <c r="B17" s="223"/>
      <c r="C17" s="223"/>
      <c r="D17" s="223"/>
      <c r="E17" s="223"/>
      <c r="F17" s="223"/>
      <c r="G17" s="223"/>
      <c r="H17" s="223"/>
      <c r="I17" s="1">
        <v>11</v>
      </c>
      <c r="J17" s="5">
        <v>17388639</v>
      </c>
      <c r="K17" s="7">
        <v>0</v>
      </c>
    </row>
    <row r="18" spans="1:11" ht="12.75">
      <c r="A18" s="219" t="s">
        <v>158</v>
      </c>
      <c r="B18" s="220"/>
      <c r="C18" s="220"/>
      <c r="D18" s="220"/>
      <c r="E18" s="220"/>
      <c r="F18" s="220"/>
      <c r="G18" s="220"/>
      <c r="H18" s="220"/>
      <c r="I18" s="1">
        <v>12</v>
      </c>
      <c r="J18" s="61">
        <f>SUM(J14:J17)</f>
        <v>84019634</v>
      </c>
      <c r="K18" s="50">
        <f>SUM(K14:K17)</f>
        <v>115290581</v>
      </c>
    </row>
    <row r="19" spans="1:11" ht="12.75">
      <c r="A19" s="219" t="s">
        <v>36</v>
      </c>
      <c r="B19" s="220"/>
      <c r="C19" s="220"/>
      <c r="D19" s="220"/>
      <c r="E19" s="220"/>
      <c r="F19" s="220"/>
      <c r="G19" s="220"/>
      <c r="H19" s="220"/>
      <c r="I19" s="1">
        <v>13</v>
      </c>
      <c r="J19" s="61">
        <f>IF(J13&gt;J18,J13-J18,0)</f>
        <v>0</v>
      </c>
      <c r="K19" s="50">
        <f>IF(K13&gt;K18,K13-K18,0)</f>
        <v>0</v>
      </c>
    </row>
    <row r="20" spans="1:11" ht="12.75">
      <c r="A20" s="219" t="s">
        <v>37</v>
      </c>
      <c r="B20" s="220"/>
      <c r="C20" s="220"/>
      <c r="D20" s="220"/>
      <c r="E20" s="220"/>
      <c r="F20" s="220"/>
      <c r="G20" s="220"/>
      <c r="H20" s="220"/>
      <c r="I20" s="1">
        <v>14</v>
      </c>
      <c r="J20" s="61">
        <f>IF(J18&gt;J13,J18-J13,0)</f>
        <v>28939243</v>
      </c>
      <c r="K20" s="50">
        <f>IF(K18&gt;K13,K18-K13,0)</f>
        <v>28882636</v>
      </c>
    </row>
    <row r="21" spans="1:11" ht="12.75">
      <c r="A21" s="228" t="s">
        <v>159</v>
      </c>
      <c r="B21" s="244"/>
      <c r="C21" s="244"/>
      <c r="D21" s="244"/>
      <c r="E21" s="244"/>
      <c r="F21" s="244"/>
      <c r="G21" s="244"/>
      <c r="H21" s="244"/>
      <c r="I21" s="273"/>
      <c r="J21" s="273"/>
      <c r="K21" s="274"/>
    </row>
    <row r="22" spans="1:11" ht="12.75">
      <c r="A22" s="222" t="s">
        <v>178</v>
      </c>
      <c r="B22" s="223"/>
      <c r="C22" s="223"/>
      <c r="D22" s="223"/>
      <c r="E22" s="223"/>
      <c r="F22" s="223"/>
      <c r="G22" s="223"/>
      <c r="H22" s="223"/>
      <c r="I22" s="1">
        <v>15</v>
      </c>
      <c r="J22" s="5">
        <v>207599</v>
      </c>
      <c r="K22" s="7">
        <v>199650</v>
      </c>
    </row>
    <row r="23" spans="1:11" ht="12.75">
      <c r="A23" s="222" t="s">
        <v>179</v>
      </c>
      <c r="B23" s="223"/>
      <c r="C23" s="223"/>
      <c r="D23" s="223"/>
      <c r="E23" s="223"/>
      <c r="F23" s="223"/>
      <c r="G23" s="223"/>
      <c r="H23" s="223"/>
      <c r="I23" s="1">
        <v>16</v>
      </c>
      <c r="J23" s="5">
        <v>11159760</v>
      </c>
      <c r="K23" s="7">
        <v>31300000</v>
      </c>
    </row>
    <row r="24" spans="1:11" ht="12.75">
      <c r="A24" s="222" t="s">
        <v>180</v>
      </c>
      <c r="B24" s="223"/>
      <c r="C24" s="223"/>
      <c r="D24" s="223"/>
      <c r="E24" s="223"/>
      <c r="F24" s="223"/>
      <c r="G24" s="223"/>
      <c r="H24" s="223"/>
      <c r="I24" s="1">
        <v>17</v>
      </c>
      <c r="J24" s="5">
        <v>1652884</v>
      </c>
      <c r="K24" s="7">
        <v>1084986</v>
      </c>
    </row>
    <row r="25" spans="1:11" ht="12.75">
      <c r="A25" s="222" t="s">
        <v>181</v>
      </c>
      <c r="B25" s="223"/>
      <c r="C25" s="223"/>
      <c r="D25" s="223"/>
      <c r="E25" s="223"/>
      <c r="F25" s="223"/>
      <c r="G25" s="223"/>
      <c r="H25" s="223"/>
      <c r="I25" s="1">
        <v>18</v>
      </c>
      <c r="J25" s="5"/>
      <c r="K25" s="7">
        <v>0</v>
      </c>
    </row>
    <row r="26" spans="1:11" ht="12.75">
      <c r="A26" s="222" t="s">
        <v>182</v>
      </c>
      <c r="B26" s="223"/>
      <c r="C26" s="223"/>
      <c r="D26" s="223"/>
      <c r="E26" s="223"/>
      <c r="F26" s="223"/>
      <c r="G26" s="223"/>
      <c r="H26" s="223"/>
      <c r="I26" s="1">
        <v>19</v>
      </c>
      <c r="J26" s="5">
        <v>2000000</v>
      </c>
      <c r="K26" s="7">
        <v>2048795</v>
      </c>
    </row>
    <row r="27" spans="1:11" ht="12.75">
      <c r="A27" s="219" t="s">
        <v>168</v>
      </c>
      <c r="B27" s="220"/>
      <c r="C27" s="220"/>
      <c r="D27" s="220"/>
      <c r="E27" s="220"/>
      <c r="F27" s="220"/>
      <c r="G27" s="220"/>
      <c r="H27" s="220"/>
      <c r="I27" s="1">
        <v>20</v>
      </c>
      <c r="J27" s="61">
        <f>SUM(J22:J26)</f>
        <v>15020243</v>
      </c>
      <c r="K27" s="50">
        <f>SUM(K22:K26)</f>
        <v>34633431</v>
      </c>
    </row>
    <row r="28" spans="1:11" ht="12.75">
      <c r="A28" s="222" t="s">
        <v>115</v>
      </c>
      <c r="B28" s="223"/>
      <c r="C28" s="223"/>
      <c r="D28" s="223"/>
      <c r="E28" s="223"/>
      <c r="F28" s="223"/>
      <c r="G28" s="223"/>
      <c r="H28" s="223"/>
      <c r="I28" s="1">
        <v>21</v>
      </c>
      <c r="J28" s="5">
        <v>3174365</v>
      </c>
      <c r="K28" s="7">
        <v>4964276</v>
      </c>
    </row>
    <row r="29" spans="1:11" ht="12.75">
      <c r="A29" s="222" t="s">
        <v>116</v>
      </c>
      <c r="B29" s="223"/>
      <c r="C29" s="223"/>
      <c r="D29" s="223"/>
      <c r="E29" s="223"/>
      <c r="F29" s="223"/>
      <c r="G29" s="223"/>
      <c r="H29" s="223"/>
      <c r="I29" s="1">
        <v>22</v>
      </c>
      <c r="J29" s="5">
        <v>21626776</v>
      </c>
      <c r="K29" s="7">
        <v>31300000</v>
      </c>
    </row>
    <row r="30" spans="1:11" ht="12.75">
      <c r="A30" s="222" t="s">
        <v>16</v>
      </c>
      <c r="B30" s="223"/>
      <c r="C30" s="223"/>
      <c r="D30" s="223"/>
      <c r="E30" s="223"/>
      <c r="F30" s="223"/>
      <c r="G30" s="223"/>
      <c r="H30" s="223"/>
      <c r="I30" s="1">
        <v>23</v>
      </c>
      <c r="J30" s="5">
        <v>5070692</v>
      </c>
      <c r="K30" s="7">
        <v>0</v>
      </c>
    </row>
    <row r="31" spans="1:11" ht="12.75">
      <c r="A31" s="219" t="s">
        <v>5</v>
      </c>
      <c r="B31" s="220"/>
      <c r="C31" s="220"/>
      <c r="D31" s="220"/>
      <c r="E31" s="220"/>
      <c r="F31" s="220"/>
      <c r="G31" s="220"/>
      <c r="H31" s="220"/>
      <c r="I31" s="1">
        <v>24</v>
      </c>
      <c r="J31" s="61">
        <f>SUM(J28:J30)</f>
        <v>29871833</v>
      </c>
      <c r="K31" s="50">
        <f>SUM(K28:K30)</f>
        <v>36264276</v>
      </c>
    </row>
    <row r="32" spans="1:11" ht="12.75">
      <c r="A32" s="219" t="s">
        <v>38</v>
      </c>
      <c r="B32" s="220"/>
      <c r="C32" s="220"/>
      <c r="D32" s="220"/>
      <c r="E32" s="220"/>
      <c r="F32" s="220"/>
      <c r="G32" s="220"/>
      <c r="H32" s="220"/>
      <c r="I32" s="1">
        <v>25</v>
      </c>
      <c r="J32" s="61">
        <f>IF(J27&gt;J31,J27-J31,0)</f>
        <v>0</v>
      </c>
      <c r="K32" s="50">
        <f>IF(K27&gt;K31,K27-K31,0)</f>
        <v>0</v>
      </c>
    </row>
    <row r="33" spans="1:11" ht="12.75">
      <c r="A33" s="219" t="s">
        <v>39</v>
      </c>
      <c r="B33" s="220"/>
      <c r="C33" s="220"/>
      <c r="D33" s="220"/>
      <c r="E33" s="220"/>
      <c r="F33" s="220"/>
      <c r="G33" s="220"/>
      <c r="H33" s="220"/>
      <c r="I33" s="1">
        <v>26</v>
      </c>
      <c r="J33" s="61">
        <f>IF(J31&gt;J27,J31-J27,0)</f>
        <v>14851590</v>
      </c>
      <c r="K33" s="50">
        <f>IF(K31&gt;K27,K31-K27,0)</f>
        <v>1630845</v>
      </c>
    </row>
    <row r="34" spans="1:11" ht="12.75">
      <c r="A34" s="228" t="s">
        <v>160</v>
      </c>
      <c r="B34" s="244"/>
      <c r="C34" s="244"/>
      <c r="D34" s="244"/>
      <c r="E34" s="244"/>
      <c r="F34" s="244"/>
      <c r="G34" s="244"/>
      <c r="H34" s="244"/>
      <c r="I34" s="273"/>
      <c r="J34" s="273"/>
      <c r="K34" s="274"/>
    </row>
    <row r="35" spans="1:11" ht="12.75">
      <c r="A35" s="222" t="s">
        <v>174</v>
      </c>
      <c r="B35" s="223"/>
      <c r="C35" s="223"/>
      <c r="D35" s="223"/>
      <c r="E35" s="223"/>
      <c r="F35" s="223"/>
      <c r="G35" s="223"/>
      <c r="H35" s="223"/>
      <c r="I35" s="1">
        <v>27</v>
      </c>
      <c r="J35" s="5">
        <v>67163618</v>
      </c>
      <c r="K35" s="7">
        <v>75719107</v>
      </c>
    </row>
    <row r="36" spans="1:11" ht="12.75">
      <c r="A36" s="222" t="s">
        <v>29</v>
      </c>
      <c r="B36" s="223"/>
      <c r="C36" s="223"/>
      <c r="D36" s="223"/>
      <c r="E36" s="223"/>
      <c r="F36" s="223"/>
      <c r="G36" s="223"/>
      <c r="H36" s="223"/>
      <c r="I36" s="1">
        <v>28</v>
      </c>
      <c r="J36" s="5">
        <v>56391168</v>
      </c>
      <c r="K36" s="7">
        <v>17787203</v>
      </c>
    </row>
    <row r="37" spans="1:11" ht="12.75">
      <c r="A37" s="222" t="s">
        <v>30</v>
      </c>
      <c r="B37" s="223"/>
      <c r="C37" s="223"/>
      <c r="D37" s="223"/>
      <c r="E37" s="223"/>
      <c r="F37" s="223"/>
      <c r="G37" s="223"/>
      <c r="H37" s="223"/>
      <c r="I37" s="1">
        <v>29</v>
      </c>
      <c r="J37" s="5">
        <v>0</v>
      </c>
      <c r="K37" s="7">
        <v>0</v>
      </c>
    </row>
    <row r="38" spans="1:11" ht="12.75">
      <c r="A38" s="219" t="s">
        <v>68</v>
      </c>
      <c r="B38" s="220"/>
      <c r="C38" s="220"/>
      <c r="D38" s="220"/>
      <c r="E38" s="220"/>
      <c r="F38" s="220"/>
      <c r="G38" s="220"/>
      <c r="H38" s="220"/>
      <c r="I38" s="1">
        <v>30</v>
      </c>
      <c r="J38" s="61">
        <f>SUM(J35:J37)</f>
        <v>123554786</v>
      </c>
      <c r="K38" s="50">
        <f>SUM(K35:K37)</f>
        <v>93506310</v>
      </c>
    </row>
    <row r="39" spans="1:11" ht="12.75">
      <c r="A39" s="222" t="s">
        <v>31</v>
      </c>
      <c r="B39" s="223"/>
      <c r="C39" s="223"/>
      <c r="D39" s="223"/>
      <c r="E39" s="223"/>
      <c r="F39" s="223"/>
      <c r="G39" s="223"/>
      <c r="H39" s="223"/>
      <c r="I39" s="1">
        <v>31</v>
      </c>
      <c r="J39" s="5">
        <v>97405040</v>
      </c>
      <c r="K39" s="7">
        <v>110674874</v>
      </c>
    </row>
    <row r="40" spans="1:11" ht="12.75">
      <c r="A40" s="222" t="s">
        <v>32</v>
      </c>
      <c r="B40" s="223"/>
      <c r="C40" s="223"/>
      <c r="D40" s="223"/>
      <c r="E40" s="223"/>
      <c r="F40" s="223"/>
      <c r="G40" s="223"/>
      <c r="H40" s="223"/>
      <c r="I40" s="1">
        <v>32</v>
      </c>
      <c r="J40" s="5">
        <v>4500</v>
      </c>
      <c r="K40" s="7">
        <v>52725</v>
      </c>
    </row>
    <row r="41" spans="1:11" ht="12.75">
      <c r="A41" s="222" t="s">
        <v>33</v>
      </c>
      <c r="B41" s="223"/>
      <c r="C41" s="223"/>
      <c r="D41" s="223"/>
      <c r="E41" s="223"/>
      <c r="F41" s="223"/>
      <c r="G41" s="223"/>
      <c r="H41" s="223"/>
      <c r="I41" s="1">
        <v>33</v>
      </c>
      <c r="J41" s="5">
        <v>1907850</v>
      </c>
      <c r="K41" s="7">
        <v>1151296</v>
      </c>
    </row>
    <row r="42" spans="1:11" ht="12.75">
      <c r="A42" s="222" t="s">
        <v>34</v>
      </c>
      <c r="B42" s="223"/>
      <c r="C42" s="223"/>
      <c r="D42" s="223"/>
      <c r="E42" s="223"/>
      <c r="F42" s="223"/>
      <c r="G42" s="223"/>
      <c r="H42" s="223"/>
      <c r="I42" s="1">
        <v>34</v>
      </c>
      <c r="J42" s="5">
        <v>1088615</v>
      </c>
      <c r="K42" s="7">
        <v>0</v>
      </c>
    </row>
    <row r="43" spans="1:11" ht="12.75">
      <c r="A43" s="222" t="s">
        <v>35</v>
      </c>
      <c r="B43" s="223"/>
      <c r="C43" s="223"/>
      <c r="D43" s="223"/>
      <c r="E43" s="223"/>
      <c r="F43" s="223"/>
      <c r="G43" s="223"/>
      <c r="H43" s="223"/>
      <c r="I43" s="1">
        <v>35</v>
      </c>
      <c r="J43" s="5">
        <v>0</v>
      </c>
      <c r="K43" s="7">
        <v>0</v>
      </c>
    </row>
    <row r="44" spans="1:11" ht="12.75">
      <c r="A44" s="219" t="s">
        <v>69</v>
      </c>
      <c r="B44" s="220"/>
      <c r="C44" s="220"/>
      <c r="D44" s="220"/>
      <c r="E44" s="220"/>
      <c r="F44" s="220"/>
      <c r="G44" s="220"/>
      <c r="H44" s="220"/>
      <c r="I44" s="1">
        <v>36</v>
      </c>
      <c r="J44" s="61">
        <f>SUM(J39:J43)</f>
        <v>100406005</v>
      </c>
      <c r="K44" s="61">
        <f>SUM(K39:K43)</f>
        <v>111878895</v>
      </c>
    </row>
    <row r="45" spans="1:11" ht="12.75">
      <c r="A45" s="219" t="s">
        <v>17</v>
      </c>
      <c r="B45" s="220"/>
      <c r="C45" s="220"/>
      <c r="D45" s="220"/>
      <c r="E45" s="220"/>
      <c r="F45" s="220"/>
      <c r="G45" s="220"/>
      <c r="H45" s="220"/>
      <c r="I45" s="1">
        <v>37</v>
      </c>
      <c r="J45" s="61">
        <f>IF(J38&gt;J44,J38-J44,0)</f>
        <v>23148781</v>
      </c>
      <c r="K45" s="50">
        <f>IF(K38&gt;K44,K38-K44,0)</f>
        <v>0</v>
      </c>
    </row>
    <row r="46" spans="1:11" ht="12.75">
      <c r="A46" s="219" t="s">
        <v>18</v>
      </c>
      <c r="B46" s="220"/>
      <c r="C46" s="220"/>
      <c r="D46" s="220"/>
      <c r="E46" s="220"/>
      <c r="F46" s="220"/>
      <c r="G46" s="220"/>
      <c r="H46" s="220"/>
      <c r="I46" s="1">
        <v>38</v>
      </c>
      <c r="J46" s="61">
        <f>IF(J44&gt;J38,J44-J38,0)</f>
        <v>0</v>
      </c>
      <c r="K46" s="50">
        <f>K44-K38</f>
        <v>18372585</v>
      </c>
    </row>
    <row r="47" spans="1:11" ht="12.75">
      <c r="A47" s="222" t="s">
        <v>70</v>
      </c>
      <c r="B47" s="223"/>
      <c r="C47" s="223"/>
      <c r="D47" s="223"/>
      <c r="E47" s="223"/>
      <c r="F47" s="223"/>
      <c r="G47" s="223"/>
      <c r="H47" s="223"/>
      <c r="I47" s="1">
        <v>39</v>
      </c>
      <c r="J47" s="50">
        <f>IF(J19-J20+J32-J33+J45-J46&gt;0,J19-J20+J32-J33+J45-J46,0)</f>
        <v>0</v>
      </c>
      <c r="K47" s="50">
        <f>IF(K19-K20+K32-K33+K45-K46&gt;0,K19-K20+K32-K33+K45-K46,0)</f>
        <v>0</v>
      </c>
    </row>
    <row r="48" spans="1:11" ht="12.75">
      <c r="A48" s="222" t="s">
        <v>71</v>
      </c>
      <c r="B48" s="223"/>
      <c r="C48" s="223"/>
      <c r="D48" s="223"/>
      <c r="E48" s="223"/>
      <c r="F48" s="223"/>
      <c r="G48" s="223"/>
      <c r="H48" s="223"/>
      <c r="I48" s="1">
        <v>40</v>
      </c>
      <c r="J48" s="50">
        <f>IF(J20-J19+J33-J32+J46-J45&gt;0,J20-J19+J33-J32+J46-J45,0)</f>
        <v>20642052</v>
      </c>
      <c r="K48" s="50">
        <f>IF(K20-K19+K33-K32+K46-K45&gt;0,K20-K19+K33-K32+K46-K45,0)</f>
        <v>48886066</v>
      </c>
    </row>
    <row r="49" spans="1:11" ht="12.75">
      <c r="A49" s="222" t="s">
        <v>161</v>
      </c>
      <c r="B49" s="223"/>
      <c r="C49" s="223"/>
      <c r="D49" s="223"/>
      <c r="E49" s="223"/>
      <c r="F49" s="223"/>
      <c r="G49" s="223"/>
      <c r="H49" s="223"/>
      <c r="I49" s="1">
        <v>41</v>
      </c>
      <c r="J49" s="5">
        <v>80604065</v>
      </c>
      <c r="K49" s="7">
        <v>73679933</v>
      </c>
    </row>
    <row r="50" spans="1:11" ht="12.75">
      <c r="A50" s="222" t="s">
        <v>175</v>
      </c>
      <c r="B50" s="223"/>
      <c r="C50" s="223"/>
      <c r="D50" s="223"/>
      <c r="E50" s="223"/>
      <c r="F50" s="223"/>
      <c r="G50" s="223"/>
      <c r="H50" s="223"/>
      <c r="I50" s="1">
        <v>42</v>
      </c>
      <c r="J50" s="5">
        <v>0</v>
      </c>
      <c r="K50" s="7">
        <v>0</v>
      </c>
    </row>
    <row r="51" spans="1:11" ht="12.75">
      <c r="A51" s="222" t="s">
        <v>176</v>
      </c>
      <c r="B51" s="223"/>
      <c r="C51" s="223"/>
      <c r="D51" s="223"/>
      <c r="E51" s="223"/>
      <c r="F51" s="223"/>
      <c r="G51" s="223"/>
      <c r="H51" s="223"/>
      <c r="I51" s="1">
        <v>43</v>
      </c>
      <c r="J51" s="5">
        <f>J20+J33-J45</f>
        <v>20642052</v>
      </c>
      <c r="K51" s="5">
        <f>K46+K33+K20</f>
        <v>48886066</v>
      </c>
    </row>
    <row r="52" spans="1:11" ht="12.75">
      <c r="A52" s="234" t="s">
        <v>177</v>
      </c>
      <c r="B52" s="235"/>
      <c r="C52" s="235"/>
      <c r="D52" s="235"/>
      <c r="E52" s="235"/>
      <c r="F52" s="235"/>
      <c r="G52" s="235"/>
      <c r="H52" s="235"/>
      <c r="I52" s="4">
        <v>44</v>
      </c>
      <c r="J52" s="62">
        <f>J49+J50-J51</f>
        <v>59962013</v>
      </c>
      <c r="K52" s="58">
        <f>K49+K50-K51</f>
        <v>24793867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7:K12 J39:K43 J35:K37 J28:K30 J22:K26 J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18:K20 J38:K38 J27:K27 J13:K13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69" t="s">
        <v>197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6" t="s">
        <v>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>
      <c r="A3" s="275" t="s">
        <v>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33.75">
      <c r="A4" s="271" t="s">
        <v>59</v>
      </c>
      <c r="B4" s="271"/>
      <c r="C4" s="271"/>
      <c r="D4" s="271"/>
      <c r="E4" s="271"/>
      <c r="F4" s="271"/>
      <c r="G4" s="271"/>
      <c r="H4" s="271"/>
      <c r="I4" s="63" t="s">
        <v>279</v>
      </c>
      <c r="J4" s="64" t="s">
        <v>319</v>
      </c>
      <c r="K4" s="64" t="s">
        <v>320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69">
        <v>2</v>
      </c>
      <c r="J5" s="70" t="s">
        <v>283</v>
      </c>
      <c r="K5" s="70" t="s">
        <v>284</v>
      </c>
    </row>
    <row r="6" spans="1:11" ht="12.75">
      <c r="A6" s="228" t="s">
        <v>156</v>
      </c>
      <c r="B6" s="244"/>
      <c r="C6" s="244"/>
      <c r="D6" s="244"/>
      <c r="E6" s="244"/>
      <c r="F6" s="244"/>
      <c r="G6" s="244"/>
      <c r="H6" s="244"/>
      <c r="I6" s="273"/>
      <c r="J6" s="273"/>
      <c r="K6" s="274"/>
    </row>
    <row r="7" spans="1:11" ht="12.75">
      <c r="A7" s="222" t="s">
        <v>199</v>
      </c>
      <c r="B7" s="223"/>
      <c r="C7" s="223"/>
      <c r="D7" s="223"/>
      <c r="E7" s="223"/>
      <c r="F7" s="223"/>
      <c r="G7" s="223"/>
      <c r="H7" s="223"/>
      <c r="I7" s="1">
        <v>1</v>
      </c>
      <c r="J7" s="5"/>
      <c r="K7" s="7"/>
    </row>
    <row r="8" spans="1:11" ht="12.75">
      <c r="A8" s="222" t="s">
        <v>119</v>
      </c>
      <c r="B8" s="223"/>
      <c r="C8" s="223"/>
      <c r="D8" s="223"/>
      <c r="E8" s="223"/>
      <c r="F8" s="223"/>
      <c r="G8" s="223"/>
      <c r="H8" s="223"/>
      <c r="I8" s="1">
        <v>2</v>
      </c>
      <c r="J8" s="5"/>
      <c r="K8" s="7"/>
    </row>
    <row r="9" spans="1:11" ht="12.75">
      <c r="A9" s="222" t="s">
        <v>120</v>
      </c>
      <c r="B9" s="223"/>
      <c r="C9" s="223"/>
      <c r="D9" s="223"/>
      <c r="E9" s="223"/>
      <c r="F9" s="223"/>
      <c r="G9" s="223"/>
      <c r="H9" s="223"/>
      <c r="I9" s="1">
        <v>3</v>
      </c>
      <c r="J9" s="5"/>
      <c r="K9" s="7"/>
    </row>
    <row r="10" spans="1:11" ht="12.75">
      <c r="A10" s="222" t="s">
        <v>121</v>
      </c>
      <c r="B10" s="223"/>
      <c r="C10" s="223"/>
      <c r="D10" s="223"/>
      <c r="E10" s="223"/>
      <c r="F10" s="223"/>
      <c r="G10" s="223"/>
      <c r="H10" s="223"/>
      <c r="I10" s="1">
        <v>4</v>
      </c>
      <c r="J10" s="5"/>
      <c r="K10" s="7"/>
    </row>
    <row r="11" spans="1:11" ht="12.75">
      <c r="A11" s="222" t="s">
        <v>122</v>
      </c>
      <c r="B11" s="223"/>
      <c r="C11" s="223"/>
      <c r="D11" s="223"/>
      <c r="E11" s="223"/>
      <c r="F11" s="223"/>
      <c r="G11" s="223"/>
      <c r="H11" s="223"/>
      <c r="I11" s="1">
        <v>5</v>
      </c>
      <c r="J11" s="5"/>
      <c r="K11" s="7"/>
    </row>
    <row r="12" spans="1:11" ht="12.75">
      <c r="A12" s="219" t="s">
        <v>198</v>
      </c>
      <c r="B12" s="220"/>
      <c r="C12" s="220"/>
      <c r="D12" s="220"/>
      <c r="E12" s="220"/>
      <c r="F12" s="220"/>
      <c r="G12" s="220"/>
      <c r="H12" s="220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22" t="s">
        <v>123</v>
      </c>
      <c r="B13" s="223"/>
      <c r="C13" s="223"/>
      <c r="D13" s="223"/>
      <c r="E13" s="223"/>
      <c r="F13" s="223"/>
      <c r="G13" s="223"/>
      <c r="H13" s="223"/>
      <c r="I13" s="1">
        <v>7</v>
      </c>
      <c r="J13" s="5"/>
      <c r="K13" s="7"/>
    </row>
    <row r="14" spans="1:11" ht="12.75">
      <c r="A14" s="222" t="s">
        <v>124</v>
      </c>
      <c r="B14" s="223"/>
      <c r="C14" s="223"/>
      <c r="D14" s="223"/>
      <c r="E14" s="223"/>
      <c r="F14" s="223"/>
      <c r="G14" s="223"/>
      <c r="H14" s="223"/>
      <c r="I14" s="1">
        <v>8</v>
      </c>
      <c r="J14" s="5"/>
      <c r="K14" s="7"/>
    </row>
    <row r="15" spans="1:11" ht="12.75">
      <c r="A15" s="222" t="s">
        <v>125</v>
      </c>
      <c r="B15" s="223"/>
      <c r="C15" s="223"/>
      <c r="D15" s="223"/>
      <c r="E15" s="223"/>
      <c r="F15" s="223"/>
      <c r="G15" s="223"/>
      <c r="H15" s="223"/>
      <c r="I15" s="1">
        <v>9</v>
      </c>
      <c r="J15" s="5"/>
      <c r="K15" s="7"/>
    </row>
    <row r="16" spans="1:11" ht="12.75">
      <c r="A16" s="222" t="s">
        <v>126</v>
      </c>
      <c r="B16" s="223"/>
      <c r="C16" s="223"/>
      <c r="D16" s="223"/>
      <c r="E16" s="223"/>
      <c r="F16" s="223"/>
      <c r="G16" s="223"/>
      <c r="H16" s="223"/>
      <c r="I16" s="1">
        <v>10</v>
      </c>
      <c r="J16" s="5"/>
      <c r="K16" s="7"/>
    </row>
    <row r="17" spans="1:11" ht="12.75">
      <c r="A17" s="222" t="s">
        <v>127</v>
      </c>
      <c r="B17" s="223"/>
      <c r="C17" s="223"/>
      <c r="D17" s="223"/>
      <c r="E17" s="223"/>
      <c r="F17" s="223"/>
      <c r="G17" s="223"/>
      <c r="H17" s="223"/>
      <c r="I17" s="1">
        <v>11</v>
      </c>
      <c r="J17" s="5"/>
      <c r="K17" s="7"/>
    </row>
    <row r="18" spans="1:11" ht="12.75">
      <c r="A18" s="222" t="s">
        <v>128</v>
      </c>
      <c r="B18" s="223"/>
      <c r="C18" s="223"/>
      <c r="D18" s="223"/>
      <c r="E18" s="223"/>
      <c r="F18" s="223"/>
      <c r="G18" s="223"/>
      <c r="H18" s="223"/>
      <c r="I18" s="1">
        <v>12</v>
      </c>
      <c r="J18" s="5"/>
      <c r="K18" s="7"/>
    </row>
    <row r="19" spans="1:11" ht="12.75">
      <c r="A19" s="219" t="s">
        <v>47</v>
      </c>
      <c r="B19" s="220"/>
      <c r="C19" s="220"/>
      <c r="D19" s="220"/>
      <c r="E19" s="220"/>
      <c r="F19" s="220"/>
      <c r="G19" s="220"/>
      <c r="H19" s="220"/>
      <c r="I19" s="1">
        <v>13</v>
      </c>
      <c r="J19" s="61">
        <f>SUM(J13:J18)</f>
        <v>0</v>
      </c>
      <c r="K19" s="50">
        <f>SUM(K13:K18)</f>
        <v>0</v>
      </c>
    </row>
    <row r="20" spans="1:11" ht="12.75">
      <c r="A20" s="219" t="s">
        <v>108</v>
      </c>
      <c r="B20" s="278"/>
      <c r="C20" s="278"/>
      <c r="D20" s="278"/>
      <c r="E20" s="278"/>
      <c r="F20" s="278"/>
      <c r="G20" s="278"/>
      <c r="H20" s="279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25" t="s">
        <v>109</v>
      </c>
      <c r="B21" s="280"/>
      <c r="C21" s="280"/>
      <c r="D21" s="280"/>
      <c r="E21" s="280"/>
      <c r="F21" s="280"/>
      <c r="G21" s="280"/>
      <c r="H21" s="281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28" t="s">
        <v>159</v>
      </c>
      <c r="B22" s="244"/>
      <c r="C22" s="244"/>
      <c r="D22" s="244"/>
      <c r="E22" s="244"/>
      <c r="F22" s="244"/>
      <c r="G22" s="244"/>
      <c r="H22" s="244"/>
      <c r="I22" s="273"/>
      <c r="J22" s="273"/>
      <c r="K22" s="274"/>
    </row>
    <row r="23" spans="1:11" ht="12.75">
      <c r="A23" s="222" t="s">
        <v>165</v>
      </c>
      <c r="B23" s="223"/>
      <c r="C23" s="223"/>
      <c r="D23" s="223"/>
      <c r="E23" s="223"/>
      <c r="F23" s="223"/>
      <c r="G23" s="223"/>
      <c r="H23" s="223"/>
      <c r="I23" s="1">
        <v>16</v>
      </c>
      <c r="J23" s="5"/>
      <c r="K23" s="7"/>
    </row>
    <row r="24" spans="1:11" ht="12.75">
      <c r="A24" s="222" t="s">
        <v>166</v>
      </c>
      <c r="B24" s="223"/>
      <c r="C24" s="223"/>
      <c r="D24" s="223"/>
      <c r="E24" s="223"/>
      <c r="F24" s="223"/>
      <c r="G24" s="223"/>
      <c r="H24" s="223"/>
      <c r="I24" s="1">
        <v>17</v>
      </c>
      <c r="J24" s="5"/>
      <c r="K24" s="7"/>
    </row>
    <row r="25" spans="1:11" ht="12.75">
      <c r="A25" s="222" t="s">
        <v>321</v>
      </c>
      <c r="B25" s="223"/>
      <c r="C25" s="223"/>
      <c r="D25" s="223"/>
      <c r="E25" s="223"/>
      <c r="F25" s="223"/>
      <c r="G25" s="223"/>
      <c r="H25" s="223"/>
      <c r="I25" s="1">
        <v>18</v>
      </c>
      <c r="J25" s="5"/>
      <c r="K25" s="7"/>
    </row>
    <row r="26" spans="1:11" ht="12.75">
      <c r="A26" s="222" t="s">
        <v>322</v>
      </c>
      <c r="B26" s="223"/>
      <c r="C26" s="223"/>
      <c r="D26" s="223"/>
      <c r="E26" s="223"/>
      <c r="F26" s="223"/>
      <c r="G26" s="223"/>
      <c r="H26" s="223"/>
      <c r="I26" s="1">
        <v>19</v>
      </c>
      <c r="J26" s="5"/>
      <c r="K26" s="7"/>
    </row>
    <row r="27" spans="1:11" ht="12.75">
      <c r="A27" s="222" t="s">
        <v>167</v>
      </c>
      <c r="B27" s="223"/>
      <c r="C27" s="223"/>
      <c r="D27" s="223"/>
      <c r="E27" s="223"/>
      <c r="F27" s="223"/>
      <c r="G27" s="223"/>
      <c r="H27" s="223"/>
      <c r="I27" s="1">
        <v>20</v>
      </c>
      <c r="J27" s="5"/>
      <c r="K27" s="7"/>
    </row>
    <row r="28" spans="1:11" ht="12.75">
      <c r="A28" s="219" t="s">
        <v>114</v>
      </c>
      <c r="B28" s="220"/>
      <c r="C28" s="220"/>
      <c r="D28" s="220"/>
      <c r="E28" s="220"/>
      <c r="F28" s="220"/>
      <c r="G28" s="220"/>
      <c r="H28" s="220"/>
      <c r="I28" s="1">
        <v>21</v>
      </c>
      <c r="J28" s="61">
        <f>SUM(J23:J27)</f>
        <v>0</v>
      </c>
      <c r="K28" s="50">
        <f>SUM(K23:K27)</f>
        <v>0</v>
      </c>
    </row>
    <row r="29" spans="1:11" ht="12.75">
      <c r="A29" s="222" t="s">
        <v>2</v>
      </c>
      <c r="B29" s="223"/>
      <c r="C29" s="223"/>
      <c r="D29" s="223"/>
      <c r="E29" s="223"/>
      <c r="F29" s="223"/>
      <c r="G29" s="223"/>
      <c r="H29" s="223"/>
      <c r="I29" s="1">
        <v>22</v>
      </c>
      <c r="J29" s="5"/>
      <c r="K29" s="7"/>
    </row>
    <row r="30" spans="1:11" ht="12.75">
      <c r="A30" s="222" t="s">
        <v>3</v>
      </c>
      <c r="B30" s="223"/>
      <c r="C30" s="223"/>
      <c r="D30" s="223"/>
      <c r="E30" s="223"/>
      <c r="F30" s="223"/>
      <c r="G30" s="223"/>
      <c r="H30" s="223"/>
      <c r="I30" s="1">
        <v>23</v>
      </c>
      <c r="J30" s="5"/>
      <c r="K30" s="7"/>
    </row>
    <row r="31" spans="1:11" ht="12.75">
      <c r="A31" s="222" t="s">
        <v>4</v>
      </c>
      <c r="B31" s="223"/>
      <c r="C31" s="223"/>
      <c r="D31" s="223"/>
      <c r="E31" s="223"/>
      <c r="F31" s="223"/>
      <c r="G31" s="223"/>
      <c r="H31" s="223"/>
      <c r="I31" s="1">
        <v>24</v>
      </c>
      <c r="J31" s="5"/>
      <c r="K31" s="7"/>
    </row>
    <row r="32" spans="1:11" ht="12.75">
      <c r="A32" s="219" t="s">
        <v>48</v>
      </c>
      <c r="B32" s="220"/>
      <c r="C32" s="220"/>
      <c r="D32" s="220"/>
      <c r="E32" s="220"/>
      <c r="F32" s="220"/>
      <c r="G32" s="220"/>
      <c r="H32" s="220"/>
      <c r="I32" s="1">
        <v>25</v>
      </c>
      <c r="J32" s="61">
        <f>SUM(J29:J31)</f>
        <v>0</v>
      </c>
      <c r="K32" s="50">
        <f>SUM(K29:K31)</f>
        <v>0</v>
      </c>
    </row>
    <row r="33" spans="1:11" ht="12.75">
      <c r="A33" s="219" t="s">
        <v>110</v>
      </c>
      <c r="B33" s="220"/>
      <c r="C33" s="220"/>
      <c r="D33" s="220"/>
      <c r="E33" s="220"/>
      <c r="F33" s="220"/>
      <c r="G33" s="220"/>
      <c r="H33" s="220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19" t="s">
        <v>111</v>
      </c>
      <c r="B34" s="220"/>
      <c r="C34" s="220"/>
      <c r="D34" s="220"/>
      <c r="E34" s="220"/>
      <c r="F34" s="220"/>
      <c r="G34" s="220"/>
      <c r="H34" s="220"/>
      <c r="I34" s="1">
        <v>27</v>
      </c>
      <c r="J34" s="61">
        <f>IF(J32&gt;J28,J32-J28,0)</f>
        <v>0</v>
      </c>
      <c r="K34" s="50">
        <f>IF(K32&gt;K28,K32-K28,0)</f>
        <v>0</v>
      </c>
    </row>
    <row r="35" spans="1:11" ht="12.75">
      <c r="A35" s="228" t="s">
        <v>160</v>
      </c>
      <c r="B35" s="244"/>
      <c r="C35" s="244"/>
      <c r="D35" s="244"/>
      <c r="E35" s="244"/>
      <c r="F35" s="244"/>
      <c r="G35" s="244"/>
      <c r="H35" s="244"/>
      <c r="I35" s="273">
        <v>0</v>
      </c>
      <c r="J35" s="273"/>
      <c r="K35" s="274"/>
    </row>
    <row r="36" spans="1:11" ht="12.75">
      <c r="A36" s="222" t="s">
        <v>174</v>
      </c>
      <c r="B36" s="223"/>
      <c r="C36" s="223"/>
      <c r="D36" s="223"/>
      <c r="E36" s="223"/>
      <c r="F36" s="223"/>
      <c r="G36" s="223"/>
      <c r="H36" s="223"/>
      <c r="I36" s="1">
        <v>28</v>
      </c>
      <c r="J36" s="5"/>
      <c r="K36" s="7"/>
    </row>
    <row r="37" spans="1:11" ht="12.75">
      <c r="A37" s="222" t="s">
        <v>29</v>
      </c>
      <c r="B37" s="223"/>
      <c r="C37" s="223"/>
      <c r="D37" s="223"/>
      <c r="E37" s="223"/>
      <c r="F37" s="223"/>
      <c r="G37" s="223"/>
      <c r="H37" s="223"/>
      <c r="I37" s="1">
        <v>29</v>
      </c>
      <c r="J37" s="5"/>
      <c r="K37" s="7"/>
    </row>
    <row r="38" spans="1:11" ht="12.75">
      <c r="A38" s="222" t="s">
        <v>30</v>
      </c>
      <c r="B38" s="223"/>
      <c r="C38" s="223"/>
      <c r="D38" s="223"/>
      <c r="E38" s="223"/>
      <c r="F38" s="223"/>
      <c r="G38" s="223"/>
      <c r="H38" s="223"/>
      <c r="I38" s="1">
        <v>30</v>
      </c>
      <c r="J38" s="5"/>
      <c r="K38" s="7"/>
    </row>
    <row r="39" spans="1:11" ht="12.75">
      <c r="A39" s="219" t="s">
        <v>49</v>
      </c>
      <c r="B39" s="220"/>
      <c r="C39" s="220"/>
      <c r="D39" s="220"/>
      <c r="E39" s="220"/>
      <c r="F39" s="220"/>
      <c r="G39" s="220"/>
      <c r="H39" s="220"/>
      <c r="I39" s="1">
        <v>31</v>
      </c>
      <c r="J39" s="61">
        <f>SUM(J36:J38)</f>
        <v>0</v>
      </c>
      <c r="K39" s="50">
        <f>SUM(K36:K38)</f>
        <v>0</v>
      </c>
    </row>
    <row r="40" spans="1:11" ht="12.75">
      <c r="A40" s="222" t="s">
        <v>31</v>
      </c>
      <c r="B40" s="223"/>
      <c r="C40" s="223"/>
      <c r="D40" s="223"/>
      <c r="E40" s="223"/>
      <c r="F40" s="223"/>
      <c r="G40" s="223"/>
      <c r="H40" s="223"/>
      <c r="I40" s="1">
        <v>32</v>
      </c>
      <c r="J40" s="5"/>
      <c r="K40" s="7"/>
    </row>
    <row r="41" spans="1:11" ht="12.75">
      <c r="A41" s="222" t="s">
        <v>32</v>
      </c>
      <c r="B41" s="223"/>
      <c r="C41" s="223"/>
      <c r="D41" s="223"/>
      <c r="E41" s="223"/>
      <c r="F41" s="223"/>
      <c r="G41" s="223"/>
      <c r="H41" s="223"/>
      <c r="I41" s="1">
        <v>33</v>
      </c>
      <c r="J41" s="5"/>
      <c r="K41" s="7"/>
    </row>
    <row r="42" spans="1:11" ht="12.75">
      <c r="A42" s="222" t="s">
        <v>33</v>
      </c>
      <c r="B42" s="223"/>
      <c r="C42" s="223"/>
      <c r="D42" s="223"/>
      <c r="E42" s="223"/>
      <c r="F42" s="223"/>
      <c r="G42" s="223"/>
      <c r="H42" s="223"/>
      <c r="I42" s="1">
        <v>34</v>
      </c>
      <c r="J42" s="5"/>
      <c r="K42" s="7"/>
    </row>
    <row r="43" spans="1:11" ht="12.75">
      <c r="A43" s="222" t="s">
        <v>34</v>
      </c>
      <c r="B43" s="223"/>
      <c r="C43" s="223"/>
      <c r="D43" s="223"/>
      <c r="E43" s="223"/>
      <c r="F43" s="223"/>
      <c r="G43" s="223"/>
      <c r="H43" s="223"/>
      <c r="I43" s="1">
        <v>35</v>
      </c>
      <c r="J43" s="5"/>
      <c r="K43" s="7"/>
    </row>
    <row r="44" spans="1:11" ht="12.75">
      <c r="A44" s="222" t="s">
        <v>35</v>
      </c>
      <c r="B44" s="223"/>
      <c r="C44" s="223"/>
      <c r="D44" s="223"/>
      <c r="E44" s="223"/>
      <c r="F44" s="223"/>
      <c r="G44" s="223"/>
      <c r="H44" s="223"/>
      <c r="I44" s="1">
        <v>36</v>
      </c>
      <c r="J44" s="5"/>
      <c r="K44" s="7"/>
    </row>
    <row r="45" spans="1:11" ht="12.75">
      <c r="A45" s="219" t="s">
        <v>148</v>
      </c>
      <c r="B45" s="220"/>
      <c r="C45" s="220"/>
      <c r="D45" s="220"/>
      <c r="E45" s="220"/>
      <c r="F45" s="220"/>
      <c r="G45" s="220"/>
      <c r="H45" s="220"/>
      <c r="I45" s="1">
        <v>37</v>
      </c>
      <c r="J45" s="61">
        <f>SUM(J40:J44)</f>
        <v>0</v>
      </c>
      <c r="K45" s="50">
        <f>SUM(K40:K44)</f>
        <v>0</v>
      </c>
    </row>
    <row r="46" spans="1:11" ht="12.75">
      <c r="A46" s="219" t="s">
        <v>162</v>
      </c>
      <c r="B46" s="220"/>
      <c r="C46" s="220"/>
      <c r="D46" s="220"/>
      <c r="E46" s="220"/>
      <c r="F46" s="220"/>
      <c r="G46" s="220"/>
      <c r="H46" s="220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19" t="s">
        <v>163</v>
      </c>
      <c r="B47" s="220"/>
      <c r="C47" s="220"/>
      <c r="D47" s="220"/>
      <c r="E47" s="220"/>
      <c r="F47" s="220"/>
      <c r="G47" s="220"/>
      <c r="H47" s="220"/>
      <c r="I47" s="1">
        <v>39</v>
      </c>
      <c r="J47" s="61">
        <f>IF(J45&gt;J39,J45-J39,0)</f>
        <v>0</v>
      </c>
      <c r="K47" s="50">
        <f>IF(K45&gt;K39,K45-K39,0)</f>
        <v>0</v>
      </c>
    </row>
    <row r="48" spans="1:11" ht="12.75">
      <c r="A48" s="219" t="s">
        <v>149</v>
      </c>
      <c r="B48" s="220"/>
      <c r="C48" s="220"/>
      <c r="D48" s="220"/>
      <c r="E48" s="220"/>
      <c r="F48" s="220"/>
      <c r="G48" s="220"/>
      <c r="H48" s="220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19" t="s">
        <v>15</v>
      </c>
      <c r="B49" s="220"/>
      <c r="C49" s="220"/>
      <c r="D49" s="220"/>
      <c r="E49" s="220"/>
      <c r="F49" s="220"/>
      <c r="G49" s="220"/>
      <c r="H49" s="220"/>
      <c r="I49" s="1">
        <v>41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>
      <c r="A50" s="219" t="s">
        <v>161</v>
      </c>
      <c r="B50" s="220"/>
      <c r="C50" s="220"/>
      <c r="D50" s="220"/>
      <c r="E50" s="220"/>
      <c r="F50" s="220"/>
      <c r="G50" s="220"/>
      <c r="H50" s="220"/>
      <c r="I50" s="1">
        <v>42</v>
      </c>
      <c r="J50" s="5"/>
      <c r="K50" s="7"/>
    </row>
    <row r="51" spans="1:11" ht="12.75">
      <c r="A51" s="219" t="s">
        <v>175</v>
      </c>
      <c r="B51" s="220"/>
      <c r="C51" s="220"/>
      <c r="D51" s="220"/>
      <c r="E51" s="220"/>
      <c r="F51" s="220"/>
      <c r="G51" s="220"/>
      <c r="H51" s="220"/>
      <c r="I51" s="1">
        <v>43</v>
      </c>
      <c r="J51" s="5"/>
      <c r="K51" s="7"/>
    </row>
    <row r="52" spans="1:11" ht="12.75">
      <c r="A52" s="219" t="s">
        <v>176</v>
      </c>
      <c r="B52" s="220"/>
      <c r="C52" s="220"/>
      <c r="D52" s="220"/>
      <c r="E52" s="220"/>
      <c r="F52" s="220"/>
      <c r="G52" s="220"/>
      <c r="H52" s="220"/>
      <c r="I52" s="1">
        <v>44</v>
      </c>
      <c r="J52" s="5"/>
      <c r="K52" s="7"/>
    </row>
    <row r="53" spans="1:11" ht="12.75">
      <c r="A53" s="225" t="s">
        <v>177</v>
      </c>
      <c r="B53" s="226"/>
      <c r="C53" s="226"/>
      <c r="D53" s="226"/>
      <c r="E53" s="226"/>
      <c r="F53" s="226"/>
      <c r="G53" s="226"/>
      <c r="H53" s="226"/>
      <c r="I53" s="4">
        <v>45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7">
      <selection activeCell="K8" sqref="K8"/>
    </sheetView>
  </sheetViews>
  <sheetFormatPr defaultColWidth="9.140625" defaultRowHeight="12.75"/>
  <cols>
    <col min="1" max="4" width="9.140625" style="73" customWidth="1"/>
    <col min="5" max="5" width="10.421875" style="73" bestFit="1" customWidth="1"/>
    <col min="6" max="9" width="9.140625" style="73" customWidth="1"/>
    <col min="10" max="11" width="9.57421875" style="73" bestFit="1" customWidth="1"/>
    <col min="12" max="16384" width="9.140625" style="73" customWidth="1"/>
  </cols>
  <sheetData>
    <row r="1" spans="1:12" ht="12.75">
      <c r="A1" s="288" t="s">
        <v>281</v>
      </c>
      <c r="B1" s="289"/>
      <c r="C1" s="289"/>
      <c r="D1" s="289"/>
      <c r="E1" s="289"/>
      <c r="F1" s="289"/>
      <c r="G1" s="289"/>
      <c r="H1" s="289"/>
      <c r="I1" s="289"/>
      <c r="J1" s="289"/>
      <c r="K1" s="290"/>
      <c r="L1" s="72"/>
    </row>
    <row r="2" spans="1:12" ht="15.75">
      <c r="A2" s="39"/>
      <c r="B2" s="71"/>
      <c r="C2" s="299" t="s">
        <v>282</v>
      </c>
      <c r="D2" s="299"/>
      <c r="E2" s="74">
        <v>40544</v>
      </c>
      <c r="F2" s="40" t="s">
        <v>250</v>
      </c>
      <c r="G2" s="300">
        <v>40724</v>
      </c>
      <c r="H2" s="301"/>
      <c r="I2" s="71"/>
      <c r="J2" s="71"/>
      <c r="K2" s="71"/>
      <c r="L2" s="75"/>
    </row>
    <row r="3" spans="1:11" ht="23.25">
      <c r="A3" s="302" t="s">
        <v>59</v>
      </c>
      <c r="B3" s="302"/>
      <c r="C3" s="302"/>
      <c r="D3" s="302"/>
      <c r="E3" s="302"/>
      <c r="F3" s="302"/>
      <c r="G3" s="302"/>
      <c r="H3" s="302"/>
      <c r="I3" s="78" t="s">
        <v>305</v>
      </c>
      <c r="J3" s="79" t="s">
        <v>150</v>
      </c>
      <c r="K3" s="79" t="s">
        <v>151</v>
      </c>
    </row>
    <row r="4" spans="1:11" ht="12.75">
      <c r="A4" s="303">
        <v>1</v>
      </c>
      <c r="B4" s="303"/>
      <c r="C4" s="303"/>
      <c r="D4" s="303"/>
      <c r="E4" s="303"/>
      <c r="F4" s="303"/>
      <c r="G4" s="303"/>
      <c r="H4" s="303"/>
      <c r="I4" s="81">
        <v>2</v>
      </c>
      <c r="J4" s="80" t="s">
        <v>283</v>
      </c>
      <c r="K4" s="80" t="s">
        <v>284</v>
      </c>
    </row>
    <row r="5" spans="1:11" ht="12.75">
      <c r="A5" s="291" t="s">
        <v>285</v>
      </c>
      <c r="B5" s="292"/>
      <c r="C5" s="292"/>
      <c r="D5" s="292"/>
      <c r="E5" s="292"/>
      <c r="F5" s="292"/>
      <c r="G5" s="292"/>
      <c r="H5" s="292"/>
      <c r="I5" s="41">
        <v>1</v>
      </c>
      <c r="J5" s="42">
        <v>63432000</v>
      </c>
      <c r="K5" s="42">
        <v>63432000</v>
      </c>
    </row>
    <row r="6" spans="1:11" ht="12.75">
      <c r="A6" s="291" t="s">
        <v>286</v>
      </c>
      <c r="B6" s="292"/>
      <c r="C6" s="292"/>
      <c r="D6" s="292"/>
      <c r="E6" s="292"/>
      <c r="F6" s="292"/>
      <c r="G6" s="292"/>
      <c r="H6" s="292"/>
      <c r="I6" s="41">
        <v>2</v>
      </c>
      <c r="J6" s="43">
        <v>13998640</v>
      </c>
      <c r="K6" s="43">
        <v>13998640</v>
      </c>
    </row>
    <row r="7" spans="1:11" ht="12.75">
      <c r="A7" s="291" t="s">
        <v>287</v>
      </c>
      <c r="B7" s="292"/>
      <c r="C7" s="292"/>
      <c r="D7" s="292"/>
      <c r="E7" s="292"/>
      <c r="F7" s="292"/>
      <c r="G7" s="292"/>
      <c r="H7" s="292"/>
      <c r="I7" s="41">
        <v>3</v>
      </c>
      <c r="J7" s="43">
        <v>8068491</v>
      </c>
      <c r="K7" s="43">
        <v>8068491</v>
      </c>
    </row>
    <row r="8" spans="1:11" ht="12.75">
      <c r="A8" s="291" t="s">
        <v>288</v>
      </c>
      <c r="B8" s="292"/>
      <c r="C8" s="292"/>
      <c r="D8" s="292"/>
      <c r="E8" s="292"/>
      <c r="F8" s="292"/>
      <c r="G8" s="292"/>
      <c r="H8" s="292"/>
      <c r="I8" s="41">
        <v>4</v>
      </c>
      <c r="J8" s="43">
        <v>241862057</v>
      </c>
      <c r="K8" s="43">
        <v>249413741</v>
      </c>
    </row>
    <row r="9" spans="1:11" ht="12.75">
      <c r="A9" s="291" t="s">
        <v>289</v>
      </c>
      <c r="B9" s="292"/>
      <c r="C9" s="292"/>
      <c r="D9" s="292"/>
      <c r="E9" s="292"/>
      <c r="F9" s="292"/>
      <c r="G9" s="292"/>
      <c r="H9" s="292"/>
      <c r="I9" s="41">
        <v>5</v>
      </c>
      <c r="J9" s="43">
        <v>8300652</v>
      </c>
      <c r="K9" s="43">
        <v>3619175</v>
      </c>
    </row>
    <row r="10" spans="1:11" ht="12.75">
      <c r="A10" s="291" t="s">
        <v>290</v>
      </c>
      <c r="B10" s="292"/>
      <c r="C10" s="292"/>
      <c r="D10" s="292"/>
      <c r="E10" s="292"/>
      <c r="F10" s="292"/>
      <c r="G10" s="292"/>
      <c r="H10" s="292"/>
      <c r="I10" s="41">
        <v>6</v>
      </c>
      <c r="J10" s="43">
        <v>53606519</v>
      </c>
      <c r="K10" s="43">
        <v>53606570</v>
      </c>
    </row>
    <row r="11" spans="1:11" ht="12.75">
      <c r="A11" s="291" t="s">
        <v>291</v>
      </c>
      <c r="B11" s="292"/>
      <c r="C11" s="292"/>
      <c r="D11" s="292"/>
      <c r="E11" s="292"/>
      <c r="F11" s="292"/>
      <c r="G11" s="292"/>
      <c r="H11" s="292"/>
      <c r="I11" s="41">
        <v>7</v>
      </c>
      <c r="J11" s="43">
        <v>0</v>
      </c>
      <c r="K11" s="43">
        <v>0</v>
      </c>
    </row>
    <row r="12" spans="1:11" ht="12.75">
      <c r="A12" s="291" t="s">
        <v>292</v>
      </c>
      <c r="B12" s="292"/>
      <c r="C12" s="292"/>
      <c r="D12" s="292"/>
      <c r="E12" s="292"/>
      <c r="F12" s="292"/>
      <c r="G12" s="292"/>
      <c r="H12" s="292"/>
      <c r="I12" s="41">
        <v>8</v>
      </c>
      <c r="J12" s="43">
        <v>8112808</v>
      </c>
      <c r="K12" s="43">
        <v>8112808</v>
      </c>
    </row>
    <row r="13" spans="1:11" ht="12.75">
      <c r="A13" s="291" t="s">
        <v>293</v>
      </c>
      <c r="B13" s="292"/>
      <c r="C13" s="292"/>
      <c r="D13" s="292"/>
      <c r="E13" s="292"/>
      <c r="F13" s="292"/>
      <c r="G13" s="292"/>
      <c r="H13" s="292"/>
      <c r="I13" s="41">
        <v>9</v>
      </c>
      <c r="J13" s="43">
        <v>0</v>
      </c>
      <c r="K13" s="43">
        <v>0</v>
      </c>
    </row>
    <row r="14" spans="1:11" ht="12.75">
      <c r="A14" s="293" t="s">
        <v>294</v>
      </c>
      <c r="B14" s="294"/>
      <c r="C14" s="294"/>
      <c r="D14" s="294"/>
      <c r="E14" s="294"/>
      <c r="F14" s="294"/>
      <c r="G14" s="294"/>
      <c r="H14" s="294"/>
      <c r="I14" s="41">
        <v>10</v>
      </c>
      <c r="J14" s="76">
        <f>SUM(J5:J13)</f>
        <v>397381167</v>
      </c>
      <c r="K14" s="76">
        <f>SUM(K5:K13)</f>
        <v>400251425</v>
      </c>
    </row>
    <row r="15" spans="1:11" ht="12.75">
      <c r="A15" s="291" t="s">
        <v>295</v>
      </c>
      <c r="B15" s="292"/>
      <c r="C15" s="292"/>
      <c r="D15" s="292"/>
      <c r="E15" s="292"/>
      <c r="F15" s="292"/>
      <c r="G15" s="292"/>
      <c r="H15" s="292"/>
      <c r="I15" s="41">
        <v>11</v>
      </c>
      <c r="J15" s="43">
        <v>-30431</v>
      </c>
      <c r="K15" s="43">
        <v>-65779</v>
      </c>
    </row>
    <row r="16" spans="1:11" ht="12.75">
      <c r="A16" s="291" t="s">
        <v>296</v>
      </c>
      <c r="B16" s="292"/>
      <c r="C16" s="292"/>
      <c r="D16" s="292"/>
      <c r="E16" s="292"/>
      <c r="F16" s="292"/>
      <c r="G16" s="292"/>
      <c r="H16" s="292"/>
      <c r="I16" s="41">
        <v>12</v>
      </c>
      <c r="J16" s="43">
        <v>0</v>
      </c>
      <c r="K16" s="43"/>
    </row>
    <row r="17" spans="1:11" ht="12.75">
      <c r="A17" s="291" t="s">
        <v>297</v>
      </c>
      <c r="B17" s="292"/>
      <c r="C17" s="292"/>
      <c r="D17" s="292"/>
      <c r="E17" s="292"/>
      <c r="F17" s="292"/>
      <c r="G17" s="292"/>
      <c r="H17" s="292"/>
      <c r="I17" s="41">
        <v>13</v>
      </c>
      <c r="J17" s="43">
        <v>0</v>
      </c>
      <c r="K17" s="43"/>
    </row>
    <row r="18" spans="1:11" ht="12.75">
      <c r="A18" s="291" t="s">
        <v>298</v>
      </c>
      <c r="B18" s="292"/>
      <c r="C18" s="292"/>
      <c r="D18" s="292"/>
      <c r="E18" s="292"/>
      <c r="F18" s="292"/>
      <c r="G18" s="292"/>
      <c r="H18" s="292"/>
      <c r="I18" s="41">
        <v>14</v>
      </c>
      <c r="J18" s="43">
        <v>0</v>
      </c>
      <c r="K18" s="43"/>
    </row>
    <row r="19" spans="1:11" ht="12.75">
      <c r="A19" s="291" t="s">
        <v>299</v>
      </c>
      <c r="B19" s="292"/>
      <c r="C19" s="292"/>
      <c r="D19" s="292"/>
      <c r="E19" s="292"/>
      <c r="F19" s="292"/>
      <c r="G19" s="292"/>
      <c r="H19" s="292"/>
      <c r="I19" s="41">
        <v>15</v>
      </c>
      <c r="J19" s="43">
        <v>0</v>
      </c>
      <c r="K19" s="43"/>
    </row>
    <row r="20" spans="1:11" ht="12.75">
      <c r="A20" s="291" t="s">
        <v>300</v>
      </c>
      <c r="B20" s="292"/>
      <c r="C20" s="292"/>
      <c r="D20" s="292"/>
      <c r="E20" s="292"/>
      <c r="F20" s="292"/>
      <c r="G20" s="292"/>
      <c r="H20" s="292"/>
      <c r="I20" s="41">
        <v>16</v>
      </c>
      <c r="J20" s="43">
        <v>0</v>
      </c>
      <c r="K20" s="43"/>
    </row>
    <row r="21" spans="1:11" ht="12.75">
      <c r="A21" s="293" t="s">
        <v>301</v>
      </c>
      <c r="B21" s="294"/>
      <c r="C21" s="294"/>
      <c r="D21" s="294"/>
      <c r="E21" s="294"/>
      <c r="F21" s="294"/>
      <c r="G21" s="294"/>
      <c r="H21" s="294"/>
      <c r="I21" s="41">
        <v>17</v>
      </c>
      <c r="J21" s="77">
        <f>SUM(J15:J20)</f>
        <v>-30431</v>
      </c>
      <c r="K21" s="77">
        <f>SUM(K15:K20)</f>
        <v>-65779</v>
      </c>
    </row>
    <row r="22" spans="1:11" ht="12.75">
      <c r="A22" s="295"/>
      <c r="B22" s="296"/>
      <c r="C22" s="296"/>
      <c r="D22" s="296"/>
      <c r="E22" s="296"/>
      <c r="F22" s="296"/>
      <c r="G22" s="296"/>
      <c r="H22" s="296"/>
      <c r="I22" s="297"/>
      <c r="J22" s="297"/>
      <c r="K22" s="298"/>
    </row>
    <row r="23" spans="1:11" ht="12.75">
      <c r="A23" s="282" t="s">
        <v>302</v>
      </c>
      <c r="B23" s="283"/>
      <c r="C23" s="283"/>
      <c r="D23" s="283"/>
      <c r="E23" s="283"/>
      <c r="F23" s="283"/>
      <c r="G23" s="283"/>
      <c r="H23" s="283"/>
      <c r="I23" s="44">
        <v>18</v>
      </c>
      <c r="J23" s="42">
        <v>397350736</v>
      </c>
      <c r="K23" s="42">
        <v>400185646</v>
      </c>
    </row>
    <row r="24" spans="1:11" ht="17.25" customHeight="1">
      <c r="A24" s="284" t="s">
        <v>303</v>
      </c>
      <c r="B24" s="285"/>
      <c r="C24" s="285"/>
      <c r="D24" s="285"/>
      <c r="E24" s="285"/>
      <c r="F24" s="285"/>
      <c r="G24" s="285"/>
      <c r="H24" s="285"/>
      <c r="I24" s="45">
        <v>19</v>
      </c>
      <c r="J24" s="77">
        <v>5167371</v>
      </c>
      <c r="K24" s="77">
        <v>66483631</v>
      </c>
    </row>
    <row r="25" spans="1:11" ht="30" customHeight="1">
      <c r="A25" s="286" t="s">
        <v>304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04" t="s">
        <v>280</v>
      </c>
      <c r="B2" s="304"/>
      <c r="C2" s="304"/>
      <c r="D2" s="304"/>
      <c r="E2" s="304"/>
      <c r="F2" s="304"/>
      <c r="G2" s="304"/>
      <c r="H2" s="304"/>
      <c r="I2" s="304"/>
      <c r="J2" s="304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305" t="s">
        <v>316</v>
      </c>
      <c r="B4" s="306"/>
      <c r="C4" s="306"/>
      <c r="D4" s="306"/>
      <c r="E4" s="306"/>
      <c r="F4" s="306"/>
      <c r="G4" s="306"/>
      <c r="H4" s="306"/>
      <c r="I4" s="306"/>
      <c r="J4" s="307"/>
    </row>
    <row r="5" spans="1:10" ht="12.75" customHeight="1">
      <c r="A5" s="308"/>
      <c r="B5" s="309"/>
      <c r="C5" s="309"/>
      <c r="D5" s="309"/>
      <c r="E5" s="309"/>
      <c r="F5" s="309"/>
      <c r="G5" s="309"/>
      <c r="H5" s="309"/>
      <c r="I5" s="309"/>
      <c r="J5" s="310"/>
    </row>
    <row r="6" spans="1:10" ht="12.75" customHeight="1">
      <c r="A6" s="308"/>
      <c r="B6" s="309"/>
      <c r="C6" s="309"/>
      <c r="D6" s="309"/>
      <c r="E6" s="309"/>
      <c r="F6" s="309"/>
      <c r="G6" s="309"/>
      <c r="H6" s="309"/>
      <c r="I6" s="309"/>
      <c r="J6" s="310"/>
    </row>
    <row r="7" spans="1:10" ht="12.75" customHeight="1">
      <c r="A7" s="308"/>
      <c r="B7" s="309"/>
      <c r="C7" s="309"/>
      <c r="D7" s="309"/>
      <c r="E7" s="309"/>
      <c r="F7" s="309"/>
      <c r="G7" s="309"/>
      <c r="H7" s="309"/>
      <c r="I7" s="309"/>
      <c r="J7" s="310"/>
    </row>
    <row r="8" spans="1:10" ht="12.75" customHeight="1">
      <c r="A8" s="308"/>
      <c r="B8" s="309"/>
      <c r="C8" s="309"/>
      <c r="D8" s="309"/>
      <c r="E8" s="309"/>
      <c r="F8" s="309"/>
      <c r="G8" s="309"/>
      <c r="H8" s="309"/>
      <c r="I8" s="309"/>
      <c r="J8" s="310"/>
    </row>
    <row r="9" spans="1:10" ht="12.75" customHeight="1">
      <c r="A9" s="308"/>
      <c r="B9" s="309"/>
      <c r="C9" s="309"/>
      <c r="D9" s="309"/>
      <c r="E9" s="309"/>
      <c r="F9" s="309"/>
      <c r="G9" s="309"/>
      <c r="H9" s="309"/>
      <c r="I9" s="309"/>
      <c r="J9" s="310"/>
    </row>
    <row r="10" spans="1:10" ht="12.75" customHeight="1">
      <c r="A10" s="308"/>
      <c r="B10" s="309"/>
      <c r="C10" s="309"/>
      <c r="D10" s="309"/>
      <c r="E10" s="309"/>
      <c r="F10" s="309"/>
      <c r="G10" s="309"/>
      <c r="H10" s="309"/>
      <c r="I10" s="309"/>
      <c r="J10" s="310"/>
    </row>
    <row r="11" spans="1:10" ht="12.75">
      <c r="A11" s="311"/>
      <c r="B11" s="311"/>
      <c r="C11" s="311"/>
      <c r="D11" s="311"/>
      <c r="E11" s="311"/>
      <c r="F11" s="311"/>
      <c r="G11" s="311"/>
      <c r="H11" s="311"/>
      <c r="I11" s="311"/>
      <c r="J11" s="311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8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2011-04-26T08:55:30Z</cp:lastPrinted>
  <dcterms:created xsi:type="dcterms:W3CDTF">2008-10-17T11:51:54Z</dcterms:created>
  <dcterms:modified xsi:type="dcterms:W3CDTF">2011-07-27T12:20:41Z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