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<sst xmlns="http://schemas.openxmlformats.org/spreadsheetml/2006/main" count="393" uniqueCount="343">
  <si>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</si>
  <si>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</si>
  <si>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</si>
  <si>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</si>
  <si>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</si>
  <si>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</si>
  <si>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</si>
  <si>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</si>
  <si>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</si>
  <si>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</si>
  <si>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</si>
  <si>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</si>
  <si>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</si>
  <si>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</si>
  <si>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</si>
  <si>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</si>
  <si>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</si>
  <si>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</si>
  <si>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</si>
  <si>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</si>
  <si>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</si>
  <si>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</si>
  <si>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</si>
  <si>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</si>
  <si>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</si>
  <si>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</si>
  <si>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</si>
  <si>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</si>
  <si>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</si>
  <si>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</si>
  <si>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</si>
  <si>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</si>
  <si>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</si>
  <si>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</si>
  <si>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</si>
  <si>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</si>
  <si>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</si>
  <si>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</si>
  <si>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</si>
  <si>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</si>
  <si>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</si>
  <si>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</si>
  <si>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</si>
  <si>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</si>
  <si>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</si>
  <si>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</si>
  <si>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</si>
  <si>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</si>
  <si>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</si>
  <si>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</si>
  <si>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</si>
  <si>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</si>
  <si>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</si>
  <si>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</si>
  <si>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</si>
  <si>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</si>
  <si>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</si>
  <si>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</si>
  <si>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</si>
  <si>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</si>
  <si>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</si>
  <si>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</si>
  <si>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</si>
  <si>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</si>
  <si>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</si>
  <si>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</si>
  <si>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</si>
  <si>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</si>
  <si>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</si>
  <si>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</si>
  <si>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</si>
  <si>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</si>
  <si>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</si>
  <si>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</si>
  <si>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</si>
  <si>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</si>
  <si>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</si>
  <si>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</si>
  <si>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</si>
  <si>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</si>
  <si>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</si>
  <si>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</si>
  <si>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</si>
  <si>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</si>
  <si>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</si>
  <si>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</si>
  <si>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</si>
  <si>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</si>
  <si>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</si>
  <si>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</si>
  <si>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</si>
  <si>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</si>
  <si>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</si>
  <si>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</si>
  <si>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</si>
  <si>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</si>
  <si>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</si>
  <si>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</si>
  <si>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</si>
  <si>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</si>
  <si>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</si>
  <si>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</si>
  <si>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</si>
  <si>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</si>
  <si>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</si>
  <si>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</si>
  <si>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</si>
  <si>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</si>
  <si>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</si>
  <si>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</si>
  <si>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</si>
  <si>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</si>
  <si>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</si>
  <si>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</si>
  <si>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</si>
  <si>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</si>
  <si>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</si>
  <si>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</si>
  <si>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</si>
  <si>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</si>
  <si>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</si>
  <si>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</si>
  <si>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</si>
  <si>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</si>
  <si>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</si>
  <si>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</si>
  <si>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</si>
  <si>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</si>
  <si>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</si>
  <si>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</si>
  <si>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</si>
  <si>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</si>
  <si>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</si>
  <si>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</si>
  <si>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</si>
  <si>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</si>
  <si>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</si>
  <si>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</si>
  <si>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</si>
  <si>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</si>
  <si>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</si>
  <si>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</si>
  <si>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</si>
  <si>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</si>
  <si>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</si>
  <si>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</si>
  <si>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</si>
  <si>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</si>
  <si>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</si>
  <si>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</si>
  <si>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</si>
  <si>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</si>
  <si>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</si>
  <si>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</si>
  <si>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</si>
  <si>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</si>
  <si>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</si>
  <si>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</si>
  <si>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</si>
  <si>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</si>
  <si>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</si>
  <si>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</si>
  <si>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</si>
  <si>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</si>
  <si>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</si>
  <si>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</si>
  <si>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</si>
  <si>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</si>
  <si>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</si>
  <si>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</si>
  <si>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</si>
  <si>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</si>
  <si>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</si>
  <si>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</si>
  <si>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</si>
  <si>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</si>
  <si>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</si>
  <si>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</si>
  <si>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</si>
  <si>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</si>
  <si>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</si>
  <si>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</si>
  <si>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</si>
  <si>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</si>
  <si>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</si>
  <si>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</si>
  <si>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</si>
  <si>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</si>
  <si>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</si>
  <si>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</si>
  <si>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</si>
  <si>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</si>
  <si>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</si>
  <si>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</si>
  <si>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</si>
  <si>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</si>
  <si>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</si>
  <si>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</si>
  <si>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</si>
  <si>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</si>
  <si>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</si>
  <si>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</si>
  <si>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</si>
  <si>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</si>
  <si>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</si>
  <si>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</si>
  <si>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</si>
  <si>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</si>
  <si>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</si>
  <si>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</si>
  <si>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</si>
  <si>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</si>
  <si>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</si>
  <si>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</si>
  <si>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</si>
  <si>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</si>
  <si>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</si>
  <si>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</si>
  <si>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</si>
  <si>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</si>
  <si>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</si>
  <si>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</si>
  <si>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</si>
  <si>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</si>
  <si>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</si>
  <si>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</si>
  <si>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</si>
  <si>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</si>
  <si>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</si>
  <si>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</si>
  <si>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</si>
  <si>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</si>
  <si>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</si>
  <si>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</si>
  <si>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</si>
  <si>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</si>
  <si>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</si>
  <si>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</si>
  <si>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</si>
  <si>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</si>
  <si>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</si>
  <si>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</si>
  <si>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</si>
  <si>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</si>
  <si>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</si>
  <si>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</si>
  <si>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</si>
  <si>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</si>
  <si>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</si>
  <si>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</si>
  <si>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</si>
  <si>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</si>
  <si>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</si>
  <si>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</si>
  <si>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</si>
  <si>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</si>
  <si>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</si>
  <si>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</si>
  <si>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</si>
  <si>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</si>
  <si>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</si>
  <si>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</si>
  <si>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</si>
  <si>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</si>
  <si>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</si>
  <si>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</si>
  <si>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</si>
  <si>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</si>
  <si>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</si>
  <si>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</si>
  <si>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</si>
  <si>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</si>
  <si>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</si>
  <si>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</si>
  <si>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</si>
  <si>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</si>
  <si>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</si>
  <si>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</si>
  <si>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</si>
  <si>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</si>
  <si>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</si>
  <si>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</si>
  <si>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</si>
  <si>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</si>
  <si>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</si>
  <si>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</si>
  <si>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</si>
  <si>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</si>
  <si>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</si>
  <si>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</si>
  <si>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</si>
  <si>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</si>
  <si>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</si>
  <si>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</si>
  <si>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</si>
  <si>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</si>
  <si>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</si>
  <si>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</si>
  <si>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</si>
  <si>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</si>
  <si>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</si>
  <si>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</si>
  <si>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</si>
  <si>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</si>
  <si>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</si>
  <si>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</si>
  <si>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</si>
  <si>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</si>
  <si>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</si>
  <si>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</si>
  <si>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</si>
  <si>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</si>
  <si>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</si>
  <si>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</si>
  <si>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</si>
  <si>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</si>
  <si>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</si>
  <si>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</si>
  <si>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</si>
  <si>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</si>
  <si>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</si>
  <si>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</si>
  <si>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</si>
  <si>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03750272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</si>
  <si>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</si>
  <si>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</si>
  <si>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</si>
  <si>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</si>
  <si>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</si>
  <si>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</si>
  <si>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</si>
  <si>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</si>
  <si>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</si>
  <si>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</si>
  <si>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</si>
  <si>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</si>
  <si>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prof. dr. JURE RADIĆ, dipl. ing. građ.</t>
  </si>
  <si>
    <t>NE</t>
  </si>
  <si>
    <t>stanje na dan 31.12.2010.</t>
  </si>
  <si>
    <t>Obveznik: INSTITUT IGH D.D._________________________________________</t>
  </si>
  <si>
    <t>u razdoblju 01.01.2010. do 31.12.2010.</t>
  </si>
  <si>
    <t>Obveznik: INSTITUT IGH D.D.___________________________________________</t>
  </si>
  <si>
    <t>Obveznik: INSTITUT IGH D.D.______________________________________________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</si>
</sst>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25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25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25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9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24" borderId="25" xfId="58" applyFont="1" applyFill="1" applyBorder="1" applyAlignment="1" applyProtection="1">
      <alignment horizontal="left" vertical="center"/>
      <protection hidden="1" locked="0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49" fontId="2" fillId="24" borderId="25" xfId="58" applyNumberFormat="1" applyFont="1" applyFill="1" applyBorder="1" applyAlignment="1" applyProtection="1">
      <alignment horizontal="left" vertical="center"/>
      <protection hidden="1" locked="0"/>
    </xf>
    <xf numFmtId="0" fontId="3" fillId="24" borderId="28" xfId="58" applyFont="1" applyFill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6" borderId="36" xfId="0" applyFont="1" applyFill="1" applyBorder="1" applyAlignment="1" applyProtection="1">
      <alignment vertical="center" wrapText="1"/>
      <protection hidden="1"/>
    </xf>
    <xf numFmtId="0" fontId="9" fillId="26" borderId="37" xfId="0" applyFont="1" applyFill="1" applyBorder="1" applyAlignment="1" applyProtection="1">
      <alignment vertical="center" wrapText="1"/>
      <protection hidden="1"/>
    </xf>
    <xf numFmtId="0" fontId="9" fillId="26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7" borderId="36" xfId="0" applyFont="1" applyFill="1" applyBorder="1" applyAlignment="1">
      <alignment horizontal="left" vertical="center" wrapText="1"/>
    </xf>
    <xf numFmtId="0" fontId="2" fillId="27" borderId="37" xfId="0" applyFont="1" applyFill="1" applyBorder="1" applyAlignment="1">
      <alignment horizontal="left" vertical="center" wrapText="1"/>
    </xf>
    <xf numFmtId="0" fontId="0" fillId="27" borderId="37" xfId="0" applyFont="1" applyFill="1" applyBorder="1" applyAlignment="1">
      <alignment vertical="center" wrapText="1"/>
    </xf>
    <xf numFmtId="0" fontId="0" fillId="27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5">
      <selection activeCell="C27" sqref="C27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7" t="s">
        <v>256</v>
      </c>
      <c r="B1" s="127"/>
      <c r="C1" s="12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43" t="s">
        <v>257</v>
      </c>
      <c r="B2" s="143"/>
      <c r="C2" s="143"/>
      <c r="D2" s="144"/>
      <c r="E2" s="24">
        <v>40179</v>
      </c>
      <c r="F2" s="25"/>
      <c r="G2" s="26" t="s">
        <v>258</v>
      </c>
      <c r="H2" s="24">
        <v>40543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45" t="s">
        <v>259</v>
      </c>
      <c r="B4" s="145"/>
      <c r="C4" s="145"/>
      <c r="D4" s="145"/>
      <c r="E4" s="145"/>
      <c r="F4" s="145"/>
      <c r="G4" s="145"/>
      <c r="H4" s="145"/>
      <c r="I4" s="14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6" t="s">
        <v>260</v>
      </c>
      <c r="B6" s="147"/>
      <c r="C6" s="141" t="s">
        <v>323</v>
      </c>
      <c r="D6" s="142"/>
      <c r="E6" s="148"/>
      <c r="F6" s="148"/>
      <c r="G6" s="148"/>
      <c r="H6" s="148"/>
      <c r="I6" s="39"/>
      <c r="J6" s="22"/>
      <c r="K6" s="22"/>
      <c r="L6" s="22"/>
    </row>
    <row r="7" spans="1:12" ht="12.75">
      <c r="A7" s="40"/>
      <c r="B7" s="40"/>
      <c r="C7" s="31"/>
      <c r="D7" s="31"/>
      <c r="E7" s="148"/>
      <c r="F7" s="148"/>
      <c r="G7" s="148"/>
      <c r="H7" s="148"/>
      <c r="I7" s="39"/>
      <c r="J7" s="22"/>
      <c r="K7" s="22"/>
      <c r="L7" s="22"/>
    </row>
    <row r="8" spans="1:12" ht="12.75">
      <c r="A8" s="149" t="s">
        <v>261</v>
      </c>
      <c r="B8" s="150"/>
      <c r="C8" s="141" t="s">
        <v>324</v>
      </c>
      <c r="D8" s="142"/>
      <c r="E8" s="148"/>
      <c r="F8" s="148"/>
      <c r="G8" s="148"/>
      <c r="H8" s="14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8" t="s">
        <v>262</v>
      </c>
      <c r="B10" s="139"/>
      <c r="C10" s="141" t="s">
        <v>325</v>
      </c>
      <c r="D10" s="14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40"/>
      <c r="B11" s="14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6" t="s">
        <v>263</v>
      </c>
      <c r="B12" s="147"/>
      <c r="C12" s="151" t="s">
        <v>326</v>
      </c>
      <c r="D12" s="156"/>
      <c r="E12" s="156"/>
      <c r="F12" s="156"/>
      <c r="G12" s="156"/>
      <c r="H12" s="156"/>
      <c r="I12" s="15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6" t="s">
        <v>264</v>
      </c>
      <c r="B14" s="147"/>
      <c r="C14" s="158">
        <v>10000</v>
      </c>
      <c r="D14" s="159"/>
      <c r="E14" s="31"/>
      <c r="F14" s="151" t="s">
        <v>327</v>
      </c>
      <c r="G14" s="156"/>
      <c r="H14" s="156"/>
      <c r="I14" s="15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6" t="s">
        <v>265</v>
      </c>
      <c r="B16" s="147"/>
      <c r="C16" s="151" t="s">
        <v>328</v>
      </c>
      <c r="D16" s="156"/>
      <c r="E16" s="156"/>
      <c r="F16" s="156"/>
      <c r="G16" s="156"/>
      <c r="H16" s="156"/>
      <c r="I16" s="15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6" t="s">
        <v>266</v>
      </c>
      <c r="B18" s="147"/>
      <c r="C18" s="160" t="s">
        <v>329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6" t="s">
        <v>267</v>
      </c>
      <c r="B20" s="147"/>
      <c r="C20" s="160" t="s">
        <v>330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6" t="s">
        <v>268</v>
      </c>
      <c r="B22" s="147"/>
      <c r="C22" s="44">
        <v>133</v>
      </c>
      <c r="D22" s="151" t="s">
        <v>327</v>
      </c>
      <c r="E22" s="152"/>
      <c r="F22" s="153"/>
      <c r="G22" s="154"/>
      <c r="H22" s="15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46" t="s">
        <v>269</v>
      </c>
      <c r="B24" s="147"/>
      <c r="C24" s="44">
        <v>133</v>
      </c>
      <c r="D24" s="151" t="s">
        <v>331</v>
      </c>
      <c r="E24" s="152"/>
      <c r="F24" s="152"/>
      <c r="G24" s="153"/>
      <c r="H24" s="38" t="s">
        <v>270</v>
      </c>
      <c r="I24" s="48">
        <v>920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46" t="s">
        <v>272</v>
      </c>
      <c r="B26" s="147"/>
      <c r="C26" s="49" t="s">
        <v>337</v>
      </c>
      <c r="D26" s="50"/>
      <c r="E26" s="22"/>
      <c r="F26" s="51"/>
      <c r="G26" s="146" t="s">
        <v>273</v>
      </c>
      <c r="H26" s="147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66" t="s">
        <v>274</v>
      </c>
      <c r="B28" s="167"/>
      <c r="C28" s="168"/>
      <c r="D28" s="168"/>
      <c r="E28" s="169" t="s">
        <v>275</v>
      </c>
      <c r="F28" s="131"/>
      <c r="G28" s="131"/>
      <c r="H28" s="132" t="s">
        <v>276</v>
      </c>
      <c r="I28" s="13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63"/>
      <c r="B30" s="164"/>
      <c r="C30" s="164"/>
      <c r="D30" s="165"/>
      <c r="E30" s="163"/>
      <c r="F30" s="164"/>
      <c r="G30" s="164"/>
      <c r="H30" s="141"/>
      <c r="I30" s="142"/>
      <c r="J30" s="22"/>
      <c r="K30" s="22"/>
      <c r="L30" s="22"/>
    </row>
    <row r="31" spans="1:12" ht="12.75">
      <c r="A31" s="45"/>
      <c r="B31" s="45"/>
      <c r="C31" s="43"/>
      <c r="D31" s="133"/>
      <c r="E31" s="133"/>
      <c r="F31" s="133"/>
      <c r="G31" s="134"/>
      <c r="H31" s="31"/>
      <c r="I31" s="57"/>
      <c r="J31" s="22"/>
      <c r="K31" s="22"/>
      <c r="L31" s="22"/>
    </row>
    <row r="32" spans="1:12" ht="12.75">
      <c r="A32" s="163"/>
      <c r="B32" s="164"/>
      <c r="C32" s="164"/>
      <c r="D32" s="165"/>
      <c r="E32" s="163"/>
      <c r="F32" s="164"/>
      <c r="G32" s="164"/>
      <c r="H32" s="141"/>
      <c r="I32" s="14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63"/>
      <c r="B34" s="164"/>
      <c r="C34" s="164"/>
      <c r="D34" s="165"/>
      <c r="E34" s="163"/>
      <c r="F34" s="164"/>
      <c r="G34" s="164"/>
      <c r="H34" s="141"/>
      <c r="I34" s="14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63"/>
      <c r="B36" s="164"/>
      <c r="C36" s="164"/>
      <c r="D36" s="165"/>
      <c r="E36" s="163"/>
      <c r="F36" s="164"/>
      <c r="G36" s="164"/>
      <c r="H36" s="141"/>
      <c r="I36" s="142"/>
      <c r="J36" s="22"/>
      <c r="K36" s="22"/>
      <c r="L36" s="22"/>
    </row>
    <row r="37" spans="1:12" ht="12.75">
      <c r="A37" s="59"/>
      <c r="B37" s="59"/>
      <c r="C37" s="137"/>
      <c r="D37" s="129"/>
      <c r="E37" s="31"/>
      <c r="F37" s="137"/>
      <c r="G37" s="129"/>
      <c r="H37" s="31"/>
      <c r="I37" s="31"/>
      <c r="J37" s="22"/>
      <c r="K37" s="22"/>
      <c r="L37" s="22"/>
    </row>
    <row r="38" spans="1:12" ht="12.75">
      <c r="A38" s="163"/>
      <c r="B38" s="164"/>
      <c r="C38" s="164"/>
      <c r="D38" s="165"/>
      <c r="E38" s="163"/>
      <c r="F38" s="164"/>
      <c r="G38" s="164"/>
      <c r="H38" s="141"/>
      <c r="I38" s="14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63"/>
      <c r="B40" s="164"/>
      <c r="C40" s="164"/>
      <c r="D40" s="165"/>
      <c r="E40" s="163"/>
      <c r="F40" s="164"/>
      <c r="G40" s="164"/>
      <c r="H40" s="141"/>
      <c r="I40" s="14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0" t="s">
        <v>277</v>
      </c>
      <c r="B44" s="128"/>
      <c r="C44" s="141"/>
      <c r="D44" s="142"/>
      <c r="E44" s="32"/>
      <c r="F44" s="151"/>
      <c r="G44" s="164"/>
      <c r="H44" s="164"/>
      <c r="I44" s="165"/>
      <c r="J44" s="22"/>
      <c r="K44" s="22"/>
      <c r="L44" s="22"/>
    </row>
    <row r="45" spans="1:12" ht="12.75">
      <c r="A45" s="59"/>
      <c r="B45" s="59"/>
      <c r="C45" s="137"/>
      <c r="D45" s="129"/>
      <c r="E45" s="31"/>
      <c r="F45" s="137"/>
      <c r="G45" s="118"/>
      <c r="H45" s="67"/>
      <c r="I45" s="67"/>
      <c r="J45" s="22"/>
      <c r="K45" s="22"/>
      <c r="L45" s="22"/>
    </row>
    <row r="46" spans="1:12" ht="12.75">
      <c r="A46" s="130" t="s">
        <v>278</v>
      </c>
      <c r="B46" s="128"/>
      <c r="C46" s="151" t="s">
        <v>333</v>
      </c>
      <c r="D46" s="135"/>
      <c r="E46" s="135"/>
      <c r="F46" s="135"/>
      <c r="G46" s="135"/>
      <c r="H46" s="135"/>
      <c r="I46" s="13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0" t="s">
        <v>280</v>
      </c>
      <c r="B48" s="128"/>
      <c r="C48" s="122" t="s">
        <v>334</v>
      </c>
      <c r="D48" s="123"/>
      <c r="E48" s="124"/>
      <c r="F48" s="32"/>
      <c r="G48" s="38" t="s">
        <v>281</v>
      </c>
      <c r="H48" s="125" t="s">
        <v>335</v>
      </c>
      <c r="I48" s="126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0" t="s">
        <v>266</v>
      </c>
      <c r="B50" s="128"/>
      <c r="C50" s="121" t="s">
        <v>329</v>
      </c>
      <c r="D50" s="170"/>
      <c r="E50" s="170"/>
      <c r="F50" s="170"/>
      <c r="G50" s="170"/>
      <c r="H50" s="170"/>
      <c r="I50" s="12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6" t="s">
        <v>282</v>
      </c>
      <c r="B52" s="147"/>
      <c r="C52" s="125" t="s">
        <v>336</v>
      </c>
      <c r="D52" s="170"/>
      <c r="E52" s="170"/>
      <c r="F52" s="170"/>
      <c r="G52" s="170"/>
      <c r="H52" s="170"/>
      <c r="I52" s="171"/>
      <c r="J52" s="22"/>
      <c r="K52" s="22"/>
      <c r="L52" s="22"/>
    </row>
    <row r="53" spans="1:12" ht="12.75">
      <c r="A53" s="69"/>
      <c r="B53" s="69"/>
      <c r="C53" s="174" t="s">
        <v>283</v>
      </c>
      <c r="D53" s="174"/>
      <c r="E53" s="174"/>
      <c r="F53" s="174"/>
      <c r="G53" s="174"/>
      <c r="H53" s="174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2" t="s">
        <v>284</v>
      </c>
      <c r="C55" s="173"/>
      <c r="D55" s="173"/>
      <c r="E55" s="173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78"/>
      <c r="I56" s="178"/>
      <c r="J56" s="22"/>
      <c r="K56" s="22"/>
      <c r="L56" s="22"/>
    </row>
    <row r="57" spans="1:12" ht="12.75">
      <c r="A57" s="69"/>
      <c r="B57" s="115" t="s">
        <v>317</v>
      </c>
      <c r="C57" s="116"/>
      <c r="D57" s="116"/>
      <c r="E57" s="116"/>
      <c r="F57" s="116"/>
      <c r="G57" s="116"/>
      <c r="H57" s="178"/>
      <c r="I57" s="178"/>
      <c r="J57" s="22"/>
      <c r="K57" s="22"/>
      <c r="L57" s="22"/>
    </row>
    <row r="58" spans="1:12" ht="12.75">
      <c r="A58" s="69"/>
      <c r="B58" s="115" t="s">
        <v>318</v>
      </c>
      <c r="C58" s="116"/>
      <c r="D58" s="116"/>
      <c r="E58" s="116"/>
      <c r="F58" s="116"/>
      <c r="G58" s="116"/>
      <c r="H58" s="178"/>
      <c r="I58" s="178"/>
      <c r="J58" s="22"/>
      <c r="K58" s="22"/>
      <c r="L58" s="22"/>
    </row>
    <row r="59" spans="1:12" ht="12.75">
      <c r="A59" s="69"/>
      <c r="B59" s="115" t="s">
        <v>319</v>
      </c>
      <c r="C59" s="117"/>
      <c r="D59" s="117"/>
      <c r="E59" s="117"/>
      <c r="F59" s="117"/>
      <c r="G59" s="117"/>
      <c r="H59" s="178"/>
      <c r="I59" s="178"/>
      <c r="J59" s="22"/>
      <c r="K59" s="22"/>
      <c r="L59" s="22"/>
    </row>
    <row r="60" spans="1:12" ht="12.75">
      <c r="A60" s="69"/>
      <c r="B60" s="115" t="s">
        <v>320</v>
      </c>
      <c r="C60" s="117"/>
      <c r="D60" s="117"/>
      <c r="E60" s="117"/>
      <c r="F60" s="117"/>
      <c r="G60" s="117"/>
      <c r="H60" s="178"/>
      <c r="I60" s="178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5" t="s">
        <v>287</v>
      </c>
      <c r="H63" s="176"/>
      <c r="I63" s="177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A30:I30 A32:I32 I24 A34:D34 C26 I26" name="Range1"/>
    <protectedRange sqref="C6:D6 C8:D8 C10:D10 C12:I12 C14:D14 F14:I14 C16:I16 C18:I18 C20:I20 C22:F22" name="Range1_1"/>
    <protectedRange sqref="C24:G24" name="Range1_1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50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117" sqref="A117:K117"/>
    </sheetView>
  </sheetViews>
  <sheetFormatPr defaultColWidth="9.140625" defaultRowHeight="12.75"/>
  <cols>
    <col min="10" max="10" width="11.7109375" style="0" customWidth="1"/>
    <col min="11" max="11" width="11.8515625" style="0" customWidth="1"/>
  </cols>
  <sheetData>
    <row r="1" spans="1:11" ht="12.75">
      <c r="A1" s="220" t="s">
        <v>159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2.75">
      <c r="A2" s="224" t="s">
        <v>338</v>
      </c>
      <c r="B2" s="225"/>
      <c r="C2" s="225"/>
      <c r="D2" s="225"/>
      <c r="E2" s="225"/>
      <c r="F2" s="225"/>
      <c r="G2" s="225"/>
      <c r="H2" s="225"/>
      <c r="I2" s="225"/>
      <c r="J2" s="225"/>
      <c r="K2" s="223"/>
    </row>
    <row r="3" spans="1:11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2.75">
      <c r="A4" s="210" t="s">
        <v>339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34.5" thickBot="1">
      <c r="A5" s="213" t="s">
        <v>61</v>
      </c>
      <c r="B5" s="214"/>
      <c r="C5" s="214"/>
      <c r="D5" s="214"/>
      <c r="E5" s="214"/>
      <c r="F5" s="214"/>
      <c r="G5" s="214"/>
      <c r="H5" s="215"/>
      <c r="I5" s="77" t="s">
        <v>288</v>
      </c>
      <c r="J5" s="78" t="s">
        <v>115</v>
      </c>
      <c r="K5" s="79" t="s">
        <v>116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81">
        <v>2</v>
      </c>
      <c r="J6" s="80">
        <v>3</v>
      </c>
      <c r="K6" s="80">
        <v>4</v>
      </c>
    </row>
    <row r="7" spans="1:11" ht="12.75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2.75">
      <c r="A8" s="191" t="s">
        <v>62</v>
      </c>
      <c r="B8" s="192"/>
      <c r="C8" s="192"/>
      <c r="D8" s="192"/>
      <c r="E8" s="192"/>
      <c r="F8" s="192"/>
      <c r="G8" s="192"/>
      <c r="H8" s="209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687580063</v>
      </c>
      <c r="K9" s="12">
        <f>K10+K17+K27+K36+K40</f>
        <v>652108571</v>
      </c>
    </row>
    <row r="10" spans="1:11" ht="12.75">
      <c r="A10" s="195" t="s">
        <v>213</v>
      </c>
      <c r="B10" s="196"/>
      <c r="C10" s="196"/>
      <c r="D10" s="196"/>
      <c r="E10" s="196"/>
      <c r="F10" s="196"/>
      <c r="G10" s="196"/>
      <c r="H10" s="197"/>
      <c r="I10" s="4">
        <v>3</v>
      </c>
      <c r="J10" s="12">
        <f>SUM(J11:J16)</f>
        <v>19089440</v>
      </c>
      <c r="K10" s="12">
        <f>SUM(K11:K16)</f>
        <v>18066215</v>
      </c>
    </row>
    <row r="11" spans="1:11" ht="12.75">
      <c r="A11" s="195" t="s">
        <v>117</v>
      </c>
      <c r="B11" s="196"/>
      <c r="C11" s="196"/>
      <c r="D11" s="196"/>
      <c r="E11" s="196"/>
      <c r="F11" s="196"/>
      <c r="G11" s="196"/>
      <c r="H11" s="197"/>
      <c r="I11" s="4">
        <v>4</v>
      </c>
      <c r="J11" s="13"/>
      <c r="K11" s="13"/>
    </row>
    <row r="12" spans="1:11" ht="12.75">
      <c r="A12" s="195" t="s">
        <v>14</v>
      </c>
      <c r="B12" s="196"/>
      <c r="C12" s="196"/>
      <c r="D12" s="196"/>
      <c r="E12" s="196"/>
      <c r="F12" s="196"/>
      <c r="G12" s="196"/>
      <c r="H12" s="197"/>
      <c r="I12" s="4">
        <v>5</v>
      </c>
      <c r="J12" s="13">
        <v>3140418</v>
      </c>
      <c r="K12" s="13">
        <v>2091193</v>
      </c>
    </row>
    <row r="13" spans="1:11" ht="12.75">
      <c r="A13" s="195" t="s">
        <v>118</v>
      </c>
      <c r="B13" s="196"/>
      <c r="C13" s="196"/>
      <c r="D13" s="196"/>
      <c r="E13" s="196"/>
      <c r="F13" s="196"/>
      <c r="G13" s="196"/>
      <c r="H13" s="197"/>
      <c r="I13" s="4">
        <v>6</v>
      </c>
      <c r="J13" s="13">
        <v>13355595</v>
      </c>
      <c r="K13" s="13">
        <v>13355595</v>
      </c>
    </row>
    <row r="14" spans="1:11" ht="12.75">
      <c r="A14" s="195" t="s">
        <v>216</v>
      </c>
      <c r="B14" s="196"/>
      <c r="C14" s="196"/>
      <c r="D14" s="196"/>
      <c r="E14" s="196"/>
      <c r="F14" s="196"/>
      <c r="G14" s="196"/>
      <c r="H14" s="197"/>
      <c r="I14" s="4">
        <v>7</v>
      </c>
      <c r="J14" s="13"/>
      <c r="K14" s="13"/>
    </row>
    <row r="15" spans="1:11" ht="12.75">
      <c r="A15" s="195" t="s">
        <v>217</v>
      </c>
      <c r="B15" s="196"/>
      <c r="C15" s="196"/>
      <c r="D15" s="196"/>
      <c r="E15" s="196"/>
      <c r="F15" s="196"/>
      <c r="G15" s="196"/>
      <c r="H15" s="197"/>
      <c r="I15" s="4">
        <v>8</v>
      </c>
      <c r="J15" s="13">
        <v>2593427</v>
      </c>
      <c r="K15" s="13">
        <v>2619427</v>
      </c>
    </row>
    <row r="16" spans="1:11" ht="12.75">
      <c r="A16" s="195" t="s">
        <v>218</v>
      </c>
      <c r="B16" s="196"/>
      <c r="C16" s="196"/>
      <c r="D16" s="196"/>
      <c r="E16" s="196"/>
      <c r="F16" s="196"/>
      <c r="G16" s="196"/>
      <c r="H16" s="197"/>
      <c r="I16" s="4">
        <v>9</v>
      </c>
      <c r="J16" s="13"/>
      <c r="K16" s="13"/>
    </row>
    <row r="17" spans="1:11" ht="12.75">
      <c r="A17" s="195" t="s">
        <v>214</v>
      </c>
      <c r="B17" s="196"/>
      <c r="C17" s="196"/>
      <c r="D17" s="196"/>
      <c r="E17" s="196"/>
      <c r="F17" s="196"/>
      <c r="G17" s="196"/>
      <c r="H17" s="197"/>
      <c r="I17" s="4">
        <v>10</v>
      </c>
      <c r="J17" s="12">
        <f>SUM(J18:J26)</f>
        <v>237091447</v>
      </c>
      <c r="K17" s="12">
        <f>SUM(K18:K26)</f>
        <v>215006072</v>
      </c>
    </row>
    <row r="18" spans="1:11" ht="12.75">
      <c r="A18" s="195" t="s">
        <v>219</v>
      </c>
      <c r="B18" s="196"/>
      <c r="C18" s="196"/>
      <c r="D18" s="196"/>
      <c r="E18" s="196"/>
      <c r="F18" s="196"/>
      <c r="G18" s="196"/>
      <c r="H18" s="197"/>
      <c r="I18" s="4">
        <v>11</v>
      </c>
      <c r="J18" s="13">
        <v>45615550</v>
      </c>
      <c r="K18" s="13">
        <v>45615550</v>
      </c>
    </row>
    <row r="19" spans="1:11" ht="12.75">
      <c r="A19" s="195" t="s">
        <v>255</v>
      </c>
      <c r="B19" s="196"/>
      <c r="C19" s="196"/>
      <c r="D19" s="196"/>
      <c r="E19" s="196"/>
      <c r="F19" s="196"/>
      <c r="G19" s="196"/>
      <c r="H19" s="197"/>
      <c r="I19" s="4">
        <v>12</v>
      </c>
      <c r="J19" s="13">
        <v>115025609</v>
      </c>
      <c r="K19" s="13">
        <v>104762894</v>
      </c>
    </row>
    <row r="20" spans="1:11" ht="12.75">
      <c r="A20" s="195" t="s">
        <v>220</v>
      </c>
      <c r="B20" s="196"/>
      <c r="C20" s="196"/>
      <c r="D20" s="196"/>
      <c r="E20" s="196"/>
      <c r="F20" s="196"/>
      <c r="G20" s="196"/>
      <c r="H20" s="197"/>
      <c r="I20" s="4">
        <v>13</v>
      </c>
      <c r="J20" s="13">
        <v>11260892</v>
      </c>
      <c r="K20" s="13">
        <v>3238984</v>
      </c>
    </row>
    <row r="21" spans="1:11" ht="12.75">
      <c r="A21" s="195" t="s">
        <v>27</v>
      </c>
      <c r="B21" s="196"/>
      <c r="C21" s="196"/>
      <c r="D21" s="196"/>
      <c r="E21" s="196"/>
      <c r="F21" s="196"/>
      <c r="G21" s="196"/>
      <c r="H21" s="197"/>
      <c r="I21" s="4">
        <v>14</v>
      </c>
      <c r="J21" s="13">
        <v>4642101</v>
      </c>
      <c r="K21" s="13">
        <v>1989856</v>
      </c>
    </row>
    <row r="22" spans="1:11" ht="12.75">
      <c r="A22" s="195" t="s">
        <v>28</v>
      </c>
      <c r="B22" s="196"/>
      <c r="C22" s="196"/>
      <c r="D22" s="196"/>
      <c r="E22" s="196"/>
      <c r="F22" s="196"/>
      <c r="G22" s="196"/>
      <c r="H22" s="197"/>
      <c r="I22" s="4">
        <v>15</v>
      </c>
      <c r="J22" s="13"/>
      <c r="K22" s="13"/>
    </row>
    <row r="23" spans="1:11" ht="12.75">
      <c r="A23" s="195" t="s">
        <v>74</v>
      </c>
      <c r="B23" s="196"/>
      <c r="C23" s="196"/>
      <c r="D23" s="196"/>
      <c r="E23" s="196"/>
      <c r="F23" s="196"/>
      <c r="G23" s="196"/>
      <c r="H23" s="197"/>
      <c r="I23" s="4">
        <v>16</v>
      </c>
      <c r="J23" s="13">
        <v>4230305</v>
      </c>
      <c r="K23" s="13">
        <v>95843</v>
      </c>
    </row>
    <row r="24" spans="1:11" ht="12.75">
      <c r="A24" s="195" t="s">
        <v>75</v>
      </c>
      <c r="B24" s="196"/>
      <c r="C24" s="196"/>
      <c r="D24" s="196"/>
      <c r="E24" s="196"/>
      <c r="F24" s="196"/>
      <c r="G24" s="196"/>
      <c r="H24" s="197"/>
      <c r="I24" s="4">
        <v>17</v>
      </c>
      <c r="J24" s="13">
        <v>22531540</v>
      </c>
      <c r="K24" s="13">
        <v>24695834</v>
      </c>
    </row>
    <row r="25" spans="1:11" ht="12.75">
      <c r="A25" s="195" t="s">
        <v>76</v>
      </c>
      <c r="B25" s="196"/>
      <c r="C25" s="196"/>
      <c r="D25" s="196"/>
      <c r="E25" s="196"/>
      <c r="F25" s="196"/>
      <c r="G25" s="196"/>
      <c r="H25" s="197"/>
      <c r="I25" s="4">
        <v>18</v>
      </c>
      <c r="J25" s="13">
        <v>427370</v>
      </c>
      <c r="K25" s="13">
        <v>379356</v>
      </c>
    </row>
    <row r="26" spans="1:11" ht="12.75">
      <c r="A26" s="195" t="s">
        <v>77</v>
      </c>
      <c r="B26" s="196"/>
      <c r="C26" s="196"/>
      <c r="D26" s="196"/>
      <c r="E26" s="196"/>
      <c r="F26" s="196"/>
      <c r="G26" s="196"/>
      <c r="H26" s="197"/>
      <c r="I26" s="4">
        <v>19</v>
      </c>
      <c r="J26" s="13">
        <v>33358080</v>
      </c>
      <c r="K26" s="13">
        <v>34227755</v>
      </c>
    </row>
    <row r="27" spans="1:11" ht="12.75">
      <c r="A27" s="195" t="s">
        <v>198</v>
      </c>
      <c r="B27" s="196"/>
      <c r="C27" s="196"/>
      <c r="D27" s="196"/>
      <c r="E27" s="196"/>
      <c r="F27" s="196"/>
      <c r="G27" s="196"/>
      <c r="H27" s="197"/>
      <c r="I27" s="4">
        <v>20</v>
      </c>
      <c r="J27" s="12">
        <f>SUM(J28:J35)</f>
        <v>422260611</v>
      </c>
      <c r="K27" s="12">
        <f>SUM(K28:K35)</f>
        <v>410827205</v>
      </c>
    </row>
    <row r="28" spans="1:11" ht="12.75">
      <c r="A28" s="195" t="s">
        <v>78</v>
      </c>
      <c r="B28" s="196"/>
      <c r="C28" s="196"/>
      <c r="D28" s="196"/>
      <c r="E28" s="196"/>
      <c r="F28" s="196"/>
      <c r="G28" s="196"/>
      <c r="H28" s="197"/>
      <c r="I28" s="4">
        <v>21</v>
      </c>
      <c r="J28" s="13">
        <v>349944661</v>
      </c>
      <c r="K28" s="13">
        <v>317933356</v>
      </c>
    </row>
    <row r="29" spans="1:11" ht="12.75">
      <c r="A29" s="195" t="s">
        <v>79</v>
      </c>
      <c r="B29" s="196"/>
      <c r="C29" s="196"/>
      <c r="D29" s="196"/>
      <c r="E29" s="196"/>
      <c r="F29" s="196"/>
      <c r="G29" s="196"/>
      <c r="H29" s="197"/>
      <c r="I29" s="4">
        <v>22</v>
      </c>
      <c r="J29" s="13">
        <v>42426538</v>
      </c>
      <c r="K29" s="13">
        <v>65324225</v>
      </c>
    </row>
    <row r="30" spans="1:11" ht="12.75">
      <c r="A30" s="195" t="s">
        <v>80</v>
      </c>
      <c r="B30" s="196"/>
      <c r="C30" s="196"/>
      <c r="D30" s="196"/>
      <c r="E30" s="196"/>
      <c r="F30" s="196"/>
      <c r="G30" s="196"/>
      <c r="H30" s="197"/>
      <c r="I30" s="4">
        <v>23</v>
      </c>
      <c r="J30" s="13">
        <v>2741494</v>
      </c>
      <c r="K30" s="13">
        <v>62220</v>
      </c>
    </row>
    <row r="31" spans="1:11" ht="12.75">
      <c r="A31" s="195" t="s">
        <v>85</v>
      </c>
      <c r="B31" s="196"/>
      <c r="C31" s="196"/>
      <c r="D31" s="196"/>
      <c r="E31" s="196"/>
      <c r="F31" s="196"/>
      <c r="G31" s="196"/>
      <c r="H31" s="197"/>
      <c r="I31" s="4">
        <v>24</v>
      </c>
      <c r="J31" s="13"/>
      <c r="K31" s="13"/>
    </row>
    <row r="32" spans="1:11" ht="12.75">
      <c r="A32" s="195" t="s">
        <v>86</v>
      </c>
      <c r="B32" s="196"/>
      <c r="C32" s="196"/>
      <c r="D32" s="196"/>
      <c r="E32" s="196"/>
      <c r="F32" s="196"/>
      <c r="G32" s="196"/>
      <c r="H32" s="197"/>
      <c r="I32" s="4">
        <v>25</v>
      </c>
      <c r="J32" s="13"/>
      <c r="K32" s="13"/>
    </row>
    <row r="33" spans="1:11" ht="12.75">
      <c r="A33" s="195" t="s">
        <v>87</v>
      </c>
      <c r="B33" s="196"/>
      <c r="C33" s="196"/>
      <c r="D33" s="196"/>
      <c r="E33" s="196"/>
      <c r="F33" s="196"/>
      <c r="G33" s="196"/>
      <c r="H33" s="197"/>
      <c r="I33" s="4">
        <v>26</v>
      </c>
      <c r="J33" s="13">
        <v>8800242</v>
      </c>
      <c r="K33" s="13">
        <v>4738712</v>
      </c>
    </row>
    <row r="34" spans="1:11" ht="12.75">
      <c r="A34" s="195" t="s">
        <v>81</v>
      </c>
      <c r="B34" s="196"/>
      <c r="C34" s="196"/>
      <c r="D34" s="196"/>
      <c r="E34" s="196"/>
      <c r="F34" s="196"/>
      <c r="G34" s="196"/>
      <c r="H34" s="197"/>
      <c r="I34" s="4">
        <v>27</v>
      </c>
      <c r="J34" s="13">
        <v>18347676</v>
      </c>
      <c r="K34" s="13">
        <v>22768692</v>
      </c>
    </row>
    <row r="35" spans="1:11" ht="12.75">
      <c r="A35" s="195" t="s">
        <v>190</v>
      </c>
      <c r="B35" s="196"/>
      <c r="C35" s="196"/>
      <c r="D35" s="196"/>
      <c r="E35" s="196"/>
      <c r="F35" s="196"/>
      <c r="G35" s="196"/>
      <c r="H35" s="197"/>
      <c r="I35" s="4">
        <v>28</v>
      </c>
      <c r="J35" s="13"/>
      <c r="K35" s="13"/>
    </row>
    <row r="36" spans="1:11" ht="12.75">
      <c r="A36" s="195" t="s">
        <v>191</v>
      </c>
      <c r="B36" s="196"/>
      <c r="C36" s="196"/>
      <c r="D36" s="196"/>
      <c r="E36" s="196"/>
      <c r="F36" s="196"/>
      <c r="G36" s="196"/>
      <c r="H36" s="197"/>
      <c r="I36" s="4">
        <v>29</v>
      </c>
      <c r="J36" s="12">
        <f>SUM(J37:J39)</f>
        <v>6378609</v>
      </c>
      <c r="K36" s="12">
        <f>SUM(K37:K39)</f>
        <v>6117448</v>
      </c>
    </row>
    <row r="37" spans="1:11" ht="12.75">
      <c r="A37" s="195" t="s">
        <v>82</v>
      </c>
      <c r="B37" s="196"/>
      <c r="C37" s="196"/>
      <c r="D37" s="196"/>
      <c r="E37" s="196"/>
      <c r="F37" s="196"/>
      <c r="G37" s="196"/>
      <c r="H37" s="197"/>
      <c r="I37" s="4">
        <v>30</v>
      </c>
      <c r="J37" s="13"/>
      <c r="K37" s="13"/>
    </row>
    <row r="38" spans="1:11" ht="12.75">
      <c r="A38" s="195" t="s">
        <v>83</v>
      </c>
      <c r="B38" s="196"/>
      <c r="C38" s="196"/>
      <c r="D38" s="196"/>
      <c r="E38" s="196"/>
      <c r="F38" s="196"/>
      <c r="G38" s="196"/>
      <c r="H38" s="197"/>
      <c r="I38" s="4">
        <v>31</v>
      </c>
      <c r="J38" s="13">
        <v>6378609</v>
      </c>
      <c r="K38" s="13">
        <v>6117448</v>
      </c>
    </row>
    <row r="39" spans="1:11" ht="12.75">
      <c r="A39" s="195" t="s">
        <v>84</v>
      </c>
      <c r="B39" s="196"/>
      <c r="C39" s="196"/>
      <c r="D39" s="196"/>
      <c r="E39" s="196"/>
      <c r="F39" s="196"/>
      <c r="G39" s="196"/>
      <c r="H39" s="197"/>
      <c r="I39" s="4">
        <v>32</v>
      </c>
      <c r="J39" s="13"/>
      <c r="K39" s="13"/>
    </row>
    <row r="40" spans="1:11" ht="12.75">
      <c r="A40" s="195" t="s">
        <v>192</v>
      </c>
      <c r="B40" s="196"/>
      <c r="C40" s="196"/>
      <c r="D40" s="196"/>
      <c r="E40" s="196"/>
      <c r="F40" s="196"/>
      <c r="G40" s="196"/>
      <c r="H40" s="197"/>
      <c r="I40" s="4">
        <v>33</v>
      </c>
      <c r="J40" s="13">
        <v>2759956</v>
      </c>
      <c r="K40" s="13">
        <v>2091631</v>
      </c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518137390</v>
      </c>
      <c r="K41" s="12">
        <f>K42+K50+K57+K65</f>
        <v>464247608</v>
      </c>
    </row>
    <row r="42" spans="1:11" ht="12.75">
      <c r="A42" s="195" t="s">
        <v>103</v>
      </c>
      <c r="B42" s="196"/>
      <c r="C42" s="196"/>
      <c r="D42" s="196"/>
      <c r="E42" s="196"/>
      <c r="F42" s="196"/>
      <c r="G42" s="196"/>
      <c r="H42" s="197"/>
      <c r="I42" s="4">
        <v>35</v>
      </c>
      <c r="J42" s="12">
        <f>SUM(J43:J49)</f>
        <v>34926470</v>
      </c>
      <c r="K42" s="12">
        <f>SUM(K43:K49)</f>
        <v>26221082</v>
      </c>
    </row>
    <row r="43" spans="1:11" ht="12.75">
      <c r="A43" s="195" t="s">
        <v>123</v>
      </c>
      <c r="B43" s="196"/>
      <c r="C43" s="196"/>
      <c r="D43" s="196"/>
      <c r="E43" s="196"/>
      <c r="F43" s="196"/>
      <c r="G43" s="196"/>
      <c r="H43" s="197"/>
      <c r="I43" s="4">
        <v>36</v>
      </c>
      <c r="J43" s="13"/>
      <c r="K43" s="13"/>
    </row>
    <row r="44" spans="1:11" ht="12.75">
      <c r="A44" s="195" t="s">
        <v>124</v>
      </c>
      <c r="B44" s="196"/>
      <c r="C44" s="196"/>
      <c r="D44" s="196"/>
      <c r="E44" s="196"/>
      <c r="F44" s="196"/>
      <c r="G44" s="196"/>
      <c r="H44" s="197"/>
      <c r="I44" s="4">
        <v>37</v>
      </c>
      <c r="J44" s="13">
        <v>501348</v>
      </c>
      <c r="K44" s="13">
        <v>501348</v>
      </c>
    </row>
    <row r="45" spans="1:11" ht="12.75">
      <c r="A45" s="195" t="s">
        <v>88</v>
      </c>
      <c r="B45" s="196"/>
      <c r="C45" s="196"/>
      <c r="D45" s="196"/>
      <c r="E45" s="196"/>
      <c r="F45" s="196"/>
      <c r="G45" s="196"/>
      <c r="H45" s="197"/>
      <c r="I45" s="4">
        <v>38</v>
      </c>
      <c r="J45" s="13">
        <v>28022886</v>
      </c>
      <c r="K45" s="13">
        <v>19033411</v>
      </c>
    </row>
    <row r="46" spans="1:11" ht="12.75">
      <c r="A46" s="195" t="s">
        <v>89</v>
      </c>
      <c r="B46" s="196"/>
      <c r="C46" s="196"/>
      <c r="D46" s="196"/>
      <c r="E46" s="196"/>
      <c r="F46" s="196"/>
      <c r="G46" s="196"/>
      <c r="H46" s="197"/>
      <c r="I46" s="4">
        <v>39</v>
      </c>
      <c r="J46" s="13">
        <v>1609007</v>
      </c>
      <c r="K46" s="13">
        <v>6135426</v>
      </c>
    </row>
    <row r="47" spans="1:11" ht="12.75">
      <c r="A47" s="195" t="s">
        <v>90</v>
      </c>
      <c r="B47" s="196"/>
      <c r="C47" s="196"/>
      <c r="D47" s="196"/>
      <c r="E47" s="196"/>
      <c r="F47" s="196"/>
      <c r="G47" s="196"/>
      <c r="H47" s="197"/>
      <c r="I47" s="4">
        <v>40</v>
      </c>
      <c r="J47" s="13">
        <v>4793229</v>
      </c>
      <c r="K47" s="13">
        <v>550897</v>
      </c>
    </row>
    <row r="48" spans="1:11" ht="12.75">
      <c r="A48" s="195" t="s">
        <v>91</v>
      </c>
      <c r="B48" s="196"/>
      <c r="C48" s="196"/>
      <c r="D48" s="196"/>
      <c r="E48" s="196"/>
      <c r="F48" s="196"/>
      <c r="G48" s="196"/>
      <c r="H48" s="197"/>
      <c r="I48" s="4">
        <v>41</v>
      </c>
      <c r="J48" s="13"/>
      <c r="K48" s="13"/>
    </row>
    <row r="49" spans="1:11" ht="12.75">
      <c r="A49" s="195" t="s">
        <v>92</v>
      </c>
      <c r="B49" s="196"/>
      <c r="C49" s="196"/>
      <c r="D49" s="196"/>
      <c r="E49" s="196"/>
      <c r="F49" s="196"/>
      <c r="G49" s="196"/>
      <c r="H49" s="197"/>
      <c r="I49" s="4">
        <v>42</v>
      </c>
      <c r="J49" s="13"/>
      <c r="K49" s="13"/>
    </row>
    <row r="50" spans="1:11" ht="12.75">
      <c r="A50" s="195" t="s">
        <v>104</v>
      </c>
      <c r="B50" s="196"/>
      <c r="C50" s="196"/>
      <c r="D50" s="196"/>
      <c r="E50" s="196"/>
      <c r="F50" s="196"/>
      <c r="G50" s="196"/>
      <c r="H50" s="197"/>
      <c r="I50" s="4">
        <v>43</v>
      </c>
      <c r="J50" s="12">
        <f>SUM(J51:J56)</f>
        <v>296767681</v>
      </c>
      <c r="K50" s="12">
        <f>SUM(K51:K56)</f>
        <v>281316191</v>
      </c>
    </row>
    <row r="51" spans="1:11" ht="12.75">
      <c r="A51" s="195" t="s">
        <v>208</v>
      </c>
      <c r="B51" s="196"/>
      <c r="C51" s="196"/>
      <c r="D51" s="196"/>
      <c r="E51" s="196"/>
      <c r="F51" s="196"/>
      <c r="G51" s="196"/>
      <c r="H51" s="197"/>
      <c r="I51" s="4">
        <v>44</v>
      </c>
      <c r="J51" s="13">
        <v>34299683</v>
      </c>
      <c r="K51" s="13">
        <v>30097509</v>
      </c>
    </row>
    <row r="52" spans="1:11" ht="12.75">
      <c r="A52" s="195" t="s">
        <v>209</v>
      </c>
      <c r="B52" s="196"/>
      <c r="C52" s="196"/>
      <c r="D52" s="196"/>
      <c r="E52" s="196"/>
      <c r="F52" s="196"/>
      <c r="G52" s="196"/>
      <c r="H52" s="197"/>
      <c r="I52" s="4">
        <v>45</v>
      </c>
      <c r="J52" s="13">
        <v>145114154</v>
      </c>
      <c r="K52" s="13">
        <v>125205973</v>
      </c>
    </row>
    <row r="53" spans="1:11" ht="12.75">
      <c r="A53" s="195" t="s">
        <v>210</v>
      </c>
      <c r="B53" s="196"/>
      <c r="C53" s="196"/>
      <c r="D53" s="196"/>
      <c r="E53" s="196"/>
      <c r="F53" s="196"/>
      <c r="G53" s="196"/>
      <c r="H53" s="197"/>
      <c r="I53" s="4">
        <v>46</v>
      </c>
      <c r="J53" s="13"/>
      <c r="K53" s="13"/>
    </row>
    <row r="54" spans="1:11" ht="12.75">
      <c r="A54" s="195" t="s">
        <v>211</v>
      </c>
      <c r="B54" s="196"/>
      <c r="C54" s="196"/>
      <c r="D54" s="196"/>
      <c r="E54" s="196"/>
      <c r="F54" s="196"/>
      <c r="G54" s="196"/>
      <c r="H54" s="197"/>
      <c r="I54" s="4">
        <v>47</v>
      </c>
      <c r="J54" s="13">
        <v>179939</v>
      </c>
      <c r="K54" s="13">
        <v>635527</v>
      </c>
    </row>
    <row r="55" spans="1:11" ht="12.75">
      <c r="A55" s="195" t="s">
        <v>10</v>
      </c>
      <c r="B55" s="196"/>
      <c r="C55" s="196"/>
      <c r="D55" s="196"/>
      <c r="E55" s="196"/>
      <c r="F55" s="196"/>
      <c r="G55" s="196"/>
      <c r="H55" s="197"/>
      <c r="I55" s="4">
        <v>48</v>
      </c>
      <c r="J55" s="13">
        <v>32761119</v>
      </c>
      <c r="K55" s="13">
        <v>5765880</v>
      </c>
    </row>
    <row r="56" spans="1:11" ht="12.75">
      <c r="A56" s="195" t="s">
        <v>11</v>
      </c>
      <c r="B56" s="196"/>
      <c r="C56" s="196"/>
      <c r="D56" s="196"/>
      <c r="E56" s="196"/>
      <c r="F56" s="196"/>
      <c r="G56" s="196"/>
      <c r="H56" s="197"/>
      <c r="I56" s="4">
        <v>49</v>
      </c>
      <c r="J56" s="13">
        <v>84412786</v>
      </c>
      <c r="K56" s="13">
        <v>119611302</v>
      </c>
    </row>
    <row r="57" spans="1:11" ht="12.75">
      <c r="A57" s="195" t="s">
        <v>105</v>
      </c>
      <c r="B57" s="196"/>
      <c r="C57" s="196"/>
      <c r="D57" s="196"/>
      <c r="E57" s="196"/>
      <c r="F57" s="196"/>
      <c r="G57" s="196"/>
      <c r="H57" s="197"/>
      <c r="I57" s="4">
        <v>50</v>
      </c>
      <c r="J57" s="12">
        <f>SUM(J58:J64)</f>
        <v>168391377</v>
      </c>
      <c r="K57" s="12">
        <f>SUM(K58:K64)</f>
        <v>148002027</v>
      </c>
    </row>
    <row r="58" spans="1:11" ht="12.75">
      <c r="A58" s="195" t="s">
        <v>78</v>
      </c>
      <c r="B58" s="196"/>
      <c r="C58" s="196"/>
      <c r="D58" s="196"/>
      <c r="E58" s="196"/>
      <c r="F58" s="196"/>
      <c r="G58" s="196"/>
      <c r="H58" s="197"/>
      <c r="I58" s="4">
        <v>51</v>
      </c>
      <c r="J58" s="13"/>
      <c r="K58" s="13"/>
    </row>
    <row r="59" spans="1:11" ht="12.75">
      <c r="A59" s="195" t="s">
        <v>79</v>
      </c>
      <c r="B59" s="196"/>
      <c r="C59" s="196"/>
      <c r="D59" s="196"/>
      <c r="E59" s="196"/>
      <c r="F59" s="196"/>
      <c r="G59" s="196"/>
      <c r="H59" s="197"/>
      <c r="I59" s="4">
        <v>52</v>
      </c>
      <c r="J59" s="13">
        <v>104591403</v>
      </c>
      <c r="K59" s="13">
        <v>83613337</v>
      </c>
    </row>
    <row r="60" spans="1:11" ht="12.75">
      <c r="A60" s="195" t="s">
        <v>250</v>
      </c>
      <c r="B60" s="196"/>
      <c r="C60" s="196"/>
      <c r="D60" s="196"/>
      <c r="E60" s="196"/>
      <c r="F60" s="196"/>
      <c r="G60" s="196"/>
      <c r="H60" s="197"/>
      <c r="I60" s="4">
        <v>53</v>
      </c>
      <c r="J60" s="13"/>
      <c r="K60" s="13"/>
    </row>
    <row r="61" spans="1:11" ht="12.75">
      <c r="A61" s="195" t="s">
        <v>85</v>
      </c>
      <c r="B61" s="196"/>
      <c r="C61" s="196"/>
      <c r="D61" s="196"/>
      <c r="E61" s="196"/>
      <c r="F61" s="196"/>
      <c r="G61" s="196"/>
      <c r="H61" s="197"/>
      <c r="I61" s="4">
        <v>54</v>
      </c>
      <c r="J61" s="13"/>
      <c r="K61" s="13"/>
    </row>
    <row r="62" spans="1:11" ht="12.75">
      <c r="A62" s="195" t="s">
        <v>86</v>
      </c>
      <c r="B62" s="196"/>
      <c r="C62" s="196"/>
      <c r="D62" s="196"/>
      <c r="E62" s="196"/>
      <c r="F62" s="196"/>
      <c r="G62" s="196"/>
      <c r="H62" s="197"/>
      <c r="I62" s="4">
        <v>55</v>
      </c>
      <c r="J62" s="13">
        <v>12644821</v>
      </c>
      <c r="K62" s="13">
        <v>11993303</v>
      </c>
    </row>
    <row r="63" spans="1:11" ht="12.75">
      <c r="A63" s="195" t="s">
        <v>87</v>
      </c>
      <c r="B63" s="196"/>
      <c r="C63" s="196"/>
      <c r="D63" s="196"/>
      <c r="E63" s="196"/>
      <c r="F63" s="196"/>
      <c r="G63" s="196"/>
      <c r="H63" s="197"/>
      <c r="I63" s="4">
        <v>56</v>
      </c>
      <c r="J63" s="13">
        <v>22360237</v>
      </c>
      <c r="K63" s="13">
        <v>10198993</v>
      </c>
    </row>
    <row r="64" spans="1:11" ht="12.75">
      <c r="A64" s="195" t="s">
        <v>46</v>
      </c>
      <c r="B64" s="196"/>
      <c r="C64" s="196"/>
      <c r="D64" s="196"/>
      <c r="E64" s="196"/>
      <c r="F64" s="196"/>
      <c r="G64" s="196"/>
      <c r="H64" s="197"/>
      <c r="I64" s="4">
        <v>57</v>
      </c>
      <c r="J64" s="13">
        <v>28794916</v>
      </c>
      <c r="K64" s="13">
        <v>42196394</v>
      </c>
    </row>
    <row r="65" spans="1:11" ht="12.75">
      <c r="A65" s="195" t="s">
        <v>215</v>
      </c>
      <c r="B65" s="196"/>
      <c r="C65" s="196"/>
      <c r="D65" s="196"/>
      <c r="E65" s="196"/>
      <c r="F65" s="196"/>
      <c r="G65" s="196"/>
      <c r="H65" s="197"/>
      <c r="I65" s="4">
        <v>58</v>
      </c>
      <c r="J65" s="13">
        <v>18051862</v>
      </c>
      <c r="K65" s="13">
        <v>8708308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18905350</v>
      </c>
      <c r="K66" s="13">
        <v>48418697</v>
      </c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1224622803</v>
      </c>
      <c r="K67" s="12">
        <f>K8+K9+K41+K66</f>
        <v>1164774876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>
        <v>114300566</v>
      </c>
      <c r="K68" s="14">
        <v>128346842</v>
      </c>
    </row>
    <row r="69" spans="1:11" ht="12.75">
      <c r="A69" s="187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1" t="s">
        <v>199</v>
      </c>
      <c r="B70" s="192"/>
      <c r="C70" s="192"/>
      <c r="D70" s="192"/>
      <c r="E70" s="192"/>
      <c r="F70" s="192"/>
      <c r="G70" s="192"/>
      <c r="H70" s="209"/>
      <c r="I70" s="6">
        <v>62</v>
      </c>
      <c r="J70" s="20">
        <f>J71+J72+J73+J79+J80+J83+J86</f>
        <v>416097820</v>
      </c>
      <c r="K70" s="20">
        <f>K71+K72+K73+K79+K80+K83+K86</f>
        <v>429628995</v>
      </c>
    </row>
    <row r="71" spans="1:11" ht="12.75">
      <c r="A71" s="195" t="s">
        <v>147</v>
      </c>
      <c r="B71" s="196"/>
      <c r="C71" s="196"/>
      <c r="D71" s="196"/>
      <c r="E71" s="196"/>
      <c r="F71" s="196"/>
      <c r="G71" s="196"/>
      <c r="H71" s="197"/>
      <c r="I71" s="4">
        <v>63</v>
      </c>
      <c r="J71" s="13">
        <v>63432000</v>
      </c>
      <c r="K71" s="13">
        <v>63432000</v>
      </c>
    </row>
    <row r="72" spans="1:11" ht="12.75">
      <c r="A72" s="195" t="s">
        <v>148</v>
      </c>
      <c r="B72" s="196"/>
      <c r="C72" s="196"/>
      <c r="D72" s="196"/>
      <c r="E72" s="196"/>
      <c r="F72" s="196"/>
      <c r="G72" s="196"/>
      <c r="H72" s="197"/>
      <c r="I72" s="4">
        <v>64</v>
      </c>
      <c r="J72" s="13">
        <v>13375766</v>
      </c>
      <c r="K72" s="13">
        <v>13998640</v>
      </c>
    </row>
    <row r="73" spans="1:11" ht="12.75">
      <c r="A73" s="195" t="s">
        <v>149</v>
      </c>
      <c r="B73" s="196"/>
      <c r="C73" s="196"/>
      <c r="D73" s="196"/>
      <c r="E73" s="196"/>
      <c r="F73" s="196"/>
      <c r="G73" s="196"/>
      <c r="H73" s="197"/>
      <c r="I73" s="4">
        <v>65</v>
      </c>
      <c r="J73" s="12">
        <f>J74+J75-J76+J77+J78</f>
        <v>5612984</v>
      </c>
      <c r="K73" s="12">
        <f>K74+K75-K76+K77+K78</f>
        <v>8068491</v>
      </c>
    </row>
    <row r="74" spans="1:11" ht="12.75">
      <c r="A74" s="195" t="s">
        <v>150</v>
      </c>
      <c r="B74" s="196"/>
      <c r="C74" s="196"/>
      <c r="D74" s="196"/>
      <c r="E74" s="196"/>
      <c r="F74" s="196"/>
      <c r="G74" s="196"/>
      <c r="H74" s="197"/>
      <c r="I74" s="4">
        <v>66</v>
      </c>
      <c r="J74" s="13">
        <v>3171600</v>
      </c>
      <c r="K74" s="13">
        <v>3171600</v>
      </c>
    </row>
    <row r="75" spans="1:11" ht="12.75">
      <c r="A75" s="195" t="s">
        <v>151</v>
      </c>
      <c r="B75" s="196"/>
      <c r="C75" s="196"/>
      <c r="D75" s="196"/>
      <c r="E75" s="196"/>
      <c r="F75" s="196"/>
      <c r="G75" s="196"/>
      <c r="H75" s="197"/>
      <c r="I75" s="4">
        <v>67</v>
      </c>
      <c r="J75" s="13">
        <v>6343200</v>
      </c>
      <c r="K75" s="13">
        <v>6343200</v>
      </c>
    </row>
    <row r="76" spans="1:11" ht="12.75">
      <c r="A76" s="195" t="s">
        <v>139</v>
      </c>
      <c r="B76" s="196"/>
      <c r="C76" s="196"/>
      <c r="D76" s="196"/>
      <c r="E76" s="196"/>
      <c r="F76" s="196"/>
      <c r="G76" s="196"/>
      <c r="H76" s="197"/>
      <c r="I76" s="4">
        <v>68</v>
      </c>
      <c r="J76" s="13">
        <v>3901816</v>
      </c>
      <c r="K76" s="13">
        <v>1446309</v>
      </c>
    </row>
    <row r="77" spans="1:11" ht="12.75">
      <c r="A77" s="195" t="s">
        <v>140</v>
      </c>
      <c r="B77" s="196"/>
      <c r="C77" s="196"/>
      <c r="D77" s="196"/>
      <c r="E77" s="196"/>
      <c r="F77" s="196"/>
      <c r="G77" s="196"/>
      <c r="H77" s="197"/>
      <c r="I77" s="4">
        <v>69</v>
      </c>
      <c r="J77" s="13"/>
      <c r="K77" s="13"/>
    </row>
    <row r="78" spans="1:11" ht="12.75">
      <c r="A78" s="195" t="s">
        <v>141</v>
      </c>
      <c r="B78" s="196"/>
      <c r="C78" s="196"/>
      <c r="D78" s="196"/>
      <c r="E78" s="196"/>
      <c r="F78" s="196"/>
      <c r="G78" s="196"/>
      <c r="H78" s="197"/>
      <c r="I78" s="4">
        <v>70</v>
      </c>
      <c r="J78" s="13"/>
      <c r="K78" s="13"/>
    </row>
    <row r="79" spans="1:11" ht="12.75">
      <c r="A79" s="195" t="s">
        <v>142</v>
      </c>
      <c r="B79" s="196"/>
      <c r="C79" s="196"/>
      <c r="D79" s="196"/>
      <c r="E79" s="196"/>
      <c r="F79" s="196"/>
      <c r="G79" s="196"/>
      <c r="H79" s="197"/>
      <c r="I79" s="4">
        <v>71</v>
      </c>
      <c r="J79" s="13">
        <v>60218605</v>
      </c>
      <c r="K79" s="13">
        <v>57127602</v>
      </c>
    </row>
    <row r="80" spans="1:11" ht="12.75">
      <c r="A80" s="195" t="s">
        <v>246</v>
      </c>
      <c r="B80" s="196"/>
      <c r="C80" s="196"/>
      <c r="D80" s="196"/>
      <c r="E80" s="196"/>
      <c r="F80" s="196"/>
      <c r="G80" s="196"/>
      <c r="H80" s="197"/>
      <c r="I80" s="4">
        <v>72</v>
      </c>
      <c r="J80" s="12">
        <f>J81-J82</f>
        <v>253430766</v>
      </c>
      <c r="K80" s="12">
        <f>K81-K82</f>
        <v>274016877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253430766</v>
      </c>
      <c r="K81" s="13">
        <v>274016877</v>
      </c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/>
      <c r="K82" s="13"/>
    </row>
    <row r="83" spans="1:11" ht="12.75">
      <c r="A83" s="195" t="s">
        <v>247</v>
      </c>
      <c r="B83" s="196"/>
      <c r="C83" s="196"/>
      <c r="D83" s="196"/>
      <c r="E83" s="196"/>
      <c r="F83" s="196"/>
      <c r="G83" s="196"/>
      <c r="H83" s="197"/>
      <c r="I83" s="4">
        <v>75</v>
      </c>
      <c r="J83" s="12">
        <f>J84-J85</f>
        <v>20027699</v>
      </c>
      <c r="K83" s="12">
        <f>K84-K85</f>
        <v>12985385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20027699</v>
      </c>
      <c r="K84" s="13">
        <v>12985385</v>
      </c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/>
      <c r="K85" s="13"/>
    </row>
    <row r="86" spans="1:11" ht="12.75">
      <c r="A86" s="195" t="s">
        <v>179</v>
      </c>
      <c r="B86" s="196"/>
      <c r="C86" s="196"/>
      <c r="D86" s="196"/>
      <c r="E86" s="196"/>
      <c r="F86" s="196"/>
      <c r="G86" s="196"/>
      <c r="H86" s="197"/>
      <c r="I86" s="4">
        <v>78</v>
      </c>
      <c r="J86" s="13"/>
      <c r="K86" s="13"/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20657821</v>
      </c>
      <c r="K87" s="12">
        <f>SUM(K88:K90)</f>
        <v>7909751</v>
      </c>
    </row>
    <row r="88" spans="1:11" ht="12.75">
      <c r="A88" s="195" t="s">
        <v>135</v>
      </c>
      <c r="B88" s="196"/>
      <c r="C88" s="196"/>
      <c r="D88" s="196"/>
      <c r="E88" s="196"/>
      <c r="F88" s="196"/>
      <c r="G88" s="196"/>
      <c r="H88" s="197"/>
      <c r="I88" s="4">
        <v>80</v>
      </c>
      <c r="J88" s="13">
        <v>3857731</v>
      </c>
      <c r="K88" s="13">
        <v>3257923</v>
      </c>
    </row>
    <row r="89" spans="1:11" ht="12.75">
      <c r="A89" s="195" t="s">
        <v>136</v>
      </c>
      <c r="B89" s="196"/>
      <c r="C89" s="196"/>
      <c r="D89" s="196"/>
      <c r="E89" s="196"/>
      <c r="F89" s="196"/>
      <c r="G89" s="196"/>
      <c r="H89" s="197"/>
      <c r="I89" s="4">
        <v>81</v>
      </c>
      <c r="J89" s="13"/>
      <c r="K89" s="13"/>
    </row>
    <row r="90" spans="1:11" ht="12.75">
      <c r="A90" s="195" t="s">
        <v>137</v>
      </c>
      <c r="B90" s="196"/>
      <c r="C90" s="196"/>
      <c r="D90" s="196"/>
      <c r="E90" s="196"/>
      <c r="F90" s="196"/>
      <c r="G90" s="196"/>
      <c r="H90" s="197"/>
      <c r="I90" s="4">
        <v>82</v>
      </c>
      <c r="J90" s="13">
        <v>16800090</v>
      </c>
      <c r="K90" s="13">
        <v>4651828</v>
      </c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286994841</v>
      </c>
      <c r="K91" s="12">
        <f>SUM(K92:K100)</f>
        <v>218438778</v>
      </c>
    </row>
    <row r="92" spans="1:11" ht="12.75">
      <c r="A92" s="195" t="s">
        <v>138</v>
      </c>
      <c r="B92" s="196"/>
      <c r="C92" s="196"/>
      <c r="D92" s="196"/>
      <c r="E92" s="196"/>
      <c r="F92" s="196"/>
      <c r="G92" s="196"/>
      <c r="H92" s="197"/>
      <c r="I92" s="4">
        <v>84</v>
      </c>
      <c r="J92" s="13"/>
      <c r="K92" s="13"/>
    </row>
    <row r="93" spans="1:10" ht="12.75">
      <c r="A93" s="195" t="s">
        <v>251</v>
      </c>
      <c r="B93" s="196"/>
      <c r="C93" s="196"/>
      <c r="D93" s="196"/>
      <c r="E93" s="196"/>
      <c r="F93" s="196"/>
      <c r="G93" s="196"/>
      <c r="H93" s="197"/>
      <c r="I93" s="4">
        <v>85</v>
      </c>
      <c r="J93" s="13"/>
    </row>
    <row r="94" spans="1:11" ht="12.75">
      <c r="A94" s="195" t="s">
        <v>0</v>
      </c>
      <c r="B94" s="196"/>
      <c r="C94" s="196"/>
      <c r="D94" s="196"/>
      <c r="E94" s="196"/>
      <c r="F94" s="196"/>
      <c r="G94" s="196"/>
      <c r="H94" s="197"/>
      <c r="I94" s="4">
        <v>86</v>
      </c>
      <c r="J94" s="13">
        <v>234258687</v>
      </c>
      <c r="K94" s="13">
        <v>212729727</v>
      </c>
    </row>
    <row r="95" spans="1:11" ht="12.75">
      <c r="A95" s="195" t="s">
        <v>252</v>
      </c>
      <c r="B95" s="196"/>
      <c r="C95" s="196"/>
      <c r="D95" s="196"/>
      <c r="E95" s="196"/>
      <c r="F95" s="196"/>
      <c r="G95" s="196"/>
      <c r="H95" s="197"/>
      <c r="I95" s="4">
        <v>87</v>
      </c>
      <c r="J95" s="13"/>
      <c r="K95" s="13"/>
    </row>
    <row r="96" spans="1:11" ht="12.75">
      <c r="A96" s="195" t="s">
        <v>253</v>
      </c>
      <c r="B96" s="196"/>
      <c r="C96" s="196"/>
      <c r="D96" s="196"/>
      <c r="E96" s="196"/>
      <c r="F96" s="196"/>
      <c r="G96" s="196"/>
      <c r="H96" s="197"/>
      <c r="I96" s="4">
        <v>88</v>
      </c>
      <c r="J96" s="13">
        <v>5120811</v>
      </c>
      <c r="K96" s="13">
        <v>321844</v>
      </c>
    </row>
    <row r="97" spans="1:11" ht="12.75">
      <c r="A97" s="195" t="s">
        <v>254</v>
      </c>
      <c r="B97" s="196"/>
      <c r="C97" s="196"/>
      <c r="D97" s="196"/>
      <c r="E97" s="196"/>
      <c r="F97" s="196"/>
      <c r="G97" s="196"/>
      <c r="H97" s="197"/>
      <c r="I97" s="4">
        <v>89</v>
      </c>
      <c r="J97" s="13">
        <v>1386036</v>
      </c>
      <c r="K97" s="13">
        <v>1401018</v>
      </c>
    </row>
    <row r="98" spans="1:11" ht="12.75">
      <c r="A98" s="195" t="s">
        <v>96</v>
      </c>
      <c r="B98" s="196"/>
      <c r="C98" s="196"/>
      <c r="D98" s="196"/>
      <c r="E98" s="196"/>
      <c r="F98" s="196"/>
      <c r="G98" s="196"/>
      <c r="H98" s="197"/>
      <c r="I98" s="4">
        <v>90</v>
      </c>
      <c r="J98" s="13"/>
      <c r="K98" s="13"/>
    </row>
    <row r="99" spans="1:11" ht="12.75">
      <c r="A99" s="195" t="s">
        <v>94</v>
      </c>
      <c r="B99" s="196"/>
      <c r="C99" s="196"/>
      <c r="D99" s="196"/>
      <c r="E99" s="196"/>
      <c r="F99" s="196"/>
      <c r="G99" s="196"/>
      <c r="H99" s="197"/>
      <c r="I99" s="4">
        <v>91</v>
      </c>
      <c r="J99" s="13">
        <v>40962729</v>
      </c>
      <c r="K99" s="13">
        <v>79732</v>
      </c>
    </row>
    <row r="100" spans="1:11" ht="12.75">
      <c r="A100" s="195" t="s">
        <v>95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3">
        <v>5266578</v>
      </c>
      <c r="K100" s="13">
        <v>3906457</v>
      </c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498748934</v>
      </c>
      <c r="K101" s="12">
        <f>SUM(K102:K113)</f>
        <v>507450902</v>
      </c>
    </row>
    <row r="102" spans="1:11" ht="12.75">
      <c r="A102" s="195" t="s">
        <v>138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3">
        <v>9957874</v>
      </c>
      <c r="K102" s="13">
        <v>9316392</v>
      </c>
    </row>
    <row r="103" spans="1:11" ht="12.75">
      <c r="A103" s="195" t="s">
        <v>251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3">
        <v>47107289</v>
      </c>
      <c r="K103" s="13">
        <v>46463807</v>
      </c>
    </row>
    <row r="104" spans="1:11" ht="12.75">
      <c r="A104" s="195" t="s">
        <v>0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3">
        <v>112649902</v>
      </c>
      <c r="K104" s="13">
        <v>143199392</v>
      </c>
    </row>
    <row r="105" spans="1:11" ht="12.75">
      <c r="A105" s="195" t="s">
        <v>252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3">
        <v>8490254</v>
      </c>
      <c r="K105" s="13">
        <v>9604190</v>
      </c>
    </row>
    <row r="106" spans="1:11" ht="12.75">
      <c r="A106" s="195" t="s">
        <v>253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3">
        <v>133997821</v>
      </c>
      <c r="K106" s="13">
        <v>116652758</v>
      </c>
    </row>
    <row r="107" spans="1:11" ht="12.75">
      <c r="A107" s="195" t="s">
        <v>254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3">
        <v>102580318</v>
      </c>
      <c r="K107" s="13">
        <v>113790751</v>
      </c>
    </row>
    <row r="108" spans="1:11" ht="12.75">
      <c r="A108" s="195" t="s">
        <v>96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3"/>
      <c r="K108" s="13"/>
    </row>
    <row r="109" spans="1:11" ht="12.75">
      <c r="A109" s="195" t="s">
        <v>97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3">
        <v>10574575</v>
      </c>
      <c r="K109" s="13">
        <v>8276060</v>
      </c>
    </row>
    <row r="110" spans="1:11" ht="12.75">
      <c r="A110" s="195" t="s">
        <v>98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3">
        <v>17791468</v>
      </c>
      <c r="K110" s="13">
        <v>15630518</v>
      </c>
    </row>
    <row r="111" spans="1:11" ht="12.75">
      <c r="A111" s="195" t="s">
        <v>101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3">
        <v>439726</v>
      </c>
      <c r="K111" s="13">
        <v>431377</v>
      </c>
    </row>
    <row r="112" spans="1:11" ht="12.75">
      <c r="A112" s="195" t="s">
        <v>99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3"/>
      <c r="K112" s="13"/>
    </row>
    <row r="113" spans="1:11" ht="12.75">
      <c r="A113" s="195" t="s">
        <v>100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3">
        <v>55159707</v>
      </c>
      <c r="K113" s="13">
        <v>44085657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2123384</v>
      </c>
      <c r="K114" s="13">
        <v>1347450</v>
      </c>
    </row>
    <row r="115" spans="1:11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1224622800</v>
      </c>
      <c r="K115" s="12">
        <f>K70+K87+K91+K101+K114</f>
        <v>1164775876</v>
      </c>
    </row>
    <row r="116" spans="1:11" ht="12.75">
      <c r="A116" s="184" t="s">
        <v>59</v>
      </c>
      <c r="B116" s="185"/>
      <c r="C116" s="185"/>
      <c r="D116" s="185"/>
      <c r="E116" s="185"/>
      <c r="F116" s="185"/>
      <c r="G116" s="185"/>
      <c r="H116" s="186"/>
      <c r="I116" s="5">
        <v>108</v>
      </c>
      <c r="J116" s="14">
        <v>114300566</v>
      </c>
      <c r="K116" s="14">
        <v>128346842</v>
      </c>
    </row>
    <row r="117" spans="1:11" ht="12.75">
      <c r="A117" s="187" t="s">
        <v>289</v>
      </c>
      <c r="B117" s="188"/>
      <c r="C117" s="188"/>
      <c r="D117" s="188"/>
      <c r="E117" s="188"/>
      <c r="F117" s="188"/>
      <c r="G117" s="188"/>
      <c r="H117" s="188"/>
      <c r="I117" s="189"/>
      <c r="J117" s="189"/>
      <c r="K117" s="190"/>
    </row>
    <row r="118" spans="1:11" ht="12.75">
      <c r="A118" s="191" t="s">
        <v>193</v>
      </c>
      <c r="B118" s="192"/>
      <c r="C118" s="192"/>
      <c r="D118" s="192"/>
      <c r="E118" s="192"/>
      <c r="F118" s="192"/>
      <c r="G118" s="192"/>
      <c r="H118" s="192"/>
      <c r="I118" s="193"/>
      <c r="J118" s="193"/>
      <c r="K118" s="194"/>
    </row>
    <row r="119" spans="1:11" ht="12.75">
      <c r="A119" s="195" t="s">
        <v>8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3"/>
      <c r="K119" s="13"/>
    </row>
    <row r="120" spans="1:11" ht="12.75">
      <c r="A120" s="179" t="s">
        <v>9</v>
      </c>
      <c r="B120" s="180"/>
      <c r="C120" s="180"/>
      <c r="D120" s="180"/>
      <c r="E120" s="180"/>
      <c r="F120" s="180"/>
      <c r="G120" s="180"/>
      <c r="H120" s="18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2" t="s">
        <v>102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</row>
    <row r="123" spans="1:11" ht="12.75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K94:K116 K87:K92 J87:J116 J80:K85 J8:K68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52">
      <selection activeCell="K66" sqref="K6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20" t="s">
        <v>160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2.75">
      <c r="A2" s="224" t="s">
        <v>340</v>
      </c>
      <c r="B2" s="225"/>
      <c r="C2" s="225"/>
      <c r="D2" s="225"/>
      <c r="E2" s="225"/>
      <c r="F2" s="225"/>
      <c r="G2" s="225"/>
      <c r="H2" s="225"/>
      <c r="I2" s="225"/>
      <c r="J2" s="225"/>
      <c r="K2" s="223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8" t="s">
        <v>341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77" t="s">
        <v>290</v>
      </c>
      <c r="J5" s="79" t="s">
        <v>156</v>
      </c>
      <c r="K5" s="79" t="s">
        <v>157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81">
        <v>2</v>
      </c>
      <c r="J6" s="80">
        <v>3</v>
      </c>
      <c r="K6" s="80">
        <v>4</v>
      </c>
    </row>
    <row r="7" spans="1:11" ht="12.75">
      <c r="A7" s="191" t="s">
        <v>26</v>
      </c>
      <c r="B7" s="192"/>
      <c r="C7" s="192"/>
      <c r="D7" s="192"/>
      <c r="E7" s="192"/>
      <c r="F7" s="192"/>
      <c r="G7" s="192"/>
      <c r="H7" s="209"/>
      <c r="I7" s="6">
        <v>111</v>
      </c>
      <c r="J7" s="20">
        <f>SUM(J8:J9)</f>
        <v>641559898</v>
      </c>
      <c r="K7" s="20">
        <f>SUM(K8:K9)</f>
        <v>458234265</v>
      </c>
    </row>
    <row r="8" spans="1:11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614127177</v>
      </c>
      <c r="K8" s="13">
        <v>423645141</v>
      </c>
    </row>
    <row r="9" spans="1:11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27432721</v>
      </c>
      <c r="K9" s="13">
        <v>34589124</v>
      </c>
    </row>
    <row r="10" spans="1:11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604150072</v>
      </c>
      <c r="K10" s="12">
        <f>K11+K12+K16+K20+K21+K22+K25+K26</f>
        <v>425985084</v>
      </c>
    </row>
    <row r="11" spans="1:11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38332675</v>
      </c>
      <c r="K11" s="13">
        <v>6840119</v>
      </c>
    </row>
    <row r="12" spans="1:11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229840899</v>
      </c>
      <c r="K12" s="12">
        <f>SUM(K13:K15)</f>
        <v>148453054</v>
      </c>
    </row>
    <row r="13" spans="1:11" ht="12.75">
      <c r="A13" s="195" t="s">
        <v>152</v>
      </c>
      <c r="B13" s="196"/>
      <c r="C13" s="196"/>
      <c r="D13" s="196"/>
      <c r="E13" s="196"/>
      <c r="F13" s="196"/>
      <c r="G13" s="196"/>
      <c r="H13" s="197"/>
      <c r="I13" s="4">
        <v>117</v>
      </c>
      <c r="J13" s="13">
        <v>15684849</v>
      </c>
      <c r="K13" s="13">
        <v>13932645</v>
      </c>
    </row>
    <row r="14" spans="1:11" ht="12.75">
      <c r="A14" s="195" t="s">
        <v>153</v>
      </c>
      <c r="B14" s="196"/>
      <c r="C14" s="196"/>
      <c r="D14" s="196"/>
      <c r="E14" s="196"/>
      <c r="F14" s="196"/>
      <c r="G14" s="196"/>
      <c r="H14" s="197"/>
      <c r="I14" s="4">
        <v>118</v>
      </c>
      <c r="J14" s="13"/>
      <c r="K14" s="13">
        <v>148807</v>
      </c>
    </row>
    <row r="15" spans="1:11" ht="12.75">
      <c r="A15" s="195" t="s">
        <v>63</v>
      </c>
      <c r="B15" s="196"/>
      <c r="C15" s="196"/>
      <c r="D15" s="196"/>
      <c r="E15" s="196"/>
      <c r="F15" s="196"/>
      <c r="G15" s="196"/>
      <c r="H15" s="197"/>
      <c r="I15" s="4">
        <v>119</v>
      </c>
      <c r="J15" s="13">
        <v>214156050</v>
      </c>
      <c r="K15" s="13">
        <v>134371602</v>
      </c>
    </row>
    <row r="16" spans="1:11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220724490</v>
      </c>
      <c r="K16" s="12">
        <f>SUM(K17:K19)</f>
        <v>190472565</v>
      </c>
    </row>
    <row r="17" spans="1:11" ht="12.75">
      <c r="A17" s="195" t="s">
        <v>64</v>
      </c>
      <c r="B17" s="196"/>
      <c r="C17" s="196"/>
      <c r="D17" s="196"/>
      <c r="E17" s="196"/>
      <c r="F17" s="196"/>
      <c r="G17" s="196"/>
      <c r="H17" s="197"/>
      <c r="I17" s="4">
        <v>121</v>
      </c>
      <c r="J17" s="13">
        <v>114149207</v>
      </c>
      <c r="K17" s="13">
        <v>101497245</v>
      </c>
    </row>
    <row r="18" spans="1:11" ht="12.75">
      <c r="A18" s="195" t="s">
        <v>65</v>
      </c>
      <c r="B18" s="196"/>
      <c r="C18" s="196"/>
      <c r="D18" s="196"/>
      <c r="E18" s="196"/>
      <c r="F18" s="196"/>
      <c r="G18" s="196"/>
      <c r="H18" s="197"/>
      <c r="I18" s="4">
        <v>122</v>
      </c>
      <c r="J18" s="13">
        <v>74974714</v>
      </c>
      <c r="K18" s="13">
        <v>61316002</v>
      </c>
    </row>
    <row r="19" spans="1:11" ht="12.75">
      <c r="A19" s="195" t="s">
        <v>66</v>
      </c>
      <c r="B19" s="196"/>
      <c r="C19" s="196"/>
      <c r="D19" s="196"/>
      <c r="E19" s="196"/>
      <c r="F19" s="196"/>
      <c r="G19" s="196"/>
      <c r="H19" s="197"/>
      <c r="I19" s="4">
        <v>123</v>
      </c>
      <c r="J19" s="13">
        <v>31600569</v>
      </c>
      <c r="K19" s="13">
        <v>27659318</v>
      </c>
    </row>
    <row r="20" spans="1:11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28744013</v>
      </c>
      <c r="K20" s="13">
        <v>19063174</v>
      </c>
    </row>
    <row r="21" spans="1:11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47823010</v>
      </c>
      <c r="K21" s="13">
        <v>42441481</v>
      </c>
    </row>
    <row r="22" spans="1:11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29310481</v>
      </c>
      <c r="K22" s="12">
        <f>SUM(K23:K24)</f>
        <v>15859074</v>
      </c>
    </row>
    <row r="23" spans="1:11" ht="12.75">
      <c r="A23" s="195" t="s">
        <v>143</v>
      </c>
      <c r="B23" s="196"/>
      <c r="C23" s="196"/>
      <c r="D23" s="196"/>
      <c r="E23" s="196"/>
      <c r="F23" s="196"/>
      <c r="G23" s="196"/>
      <c r="H23" s="197"/>
      <c r="I23" s="4">
        <v>127</v>
      </c>
      <c r="J23" s="13"/>
      <c r="K23" s="13"/>
    </row>
    <row r="24" spans="1:11" ht="12.75">
      <c r="A24" s="195" t="s">
        <v>144</v>
      </c>
      <c r="B24" s="196"/>
      <c r="C24" s="196"/>
      <c r="D24" s="196"/>
      <c r="E24" s="196"/>
      <c r="F24" s="196"/>
      <c r="G24" s="196"/>
      <c r="H24" s="197"/>
      <c r="I24" s="4">
        <v>128</v>
      </c>
      <c r="J24" s="13">
        <v>29310481</v>
      </c>
      <c r="K24" s="13">
        <v>15859074</v>
      </c>
    </row>
    <row r="25" spans="1:11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6384201</v>
      </c>
      <c r="K25" s="13">
        <v>296150</v>
      </c>
    </row>
    <row r="26" spans="1:11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2990303</v>
      </c>
      <c r="K26" s="13">
        <v>2559467</v>
      </c>
    </row>
    <row r="27" spans="1:11" ht="12.75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45730337</v>
      </c>
      <c r="K27" s="12">
        <f>SUM(K28:K32)</f>
        <v>37465349</v>
      </c>
    </row>
    <row r="28" spans="1:11" ht="12.75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5874078</v>
      </c>
      <c r="K28" s="13">
        <v>5967147</v>
      </c>
    </row>
    <row r="29" spans="1:11" ht="12.75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31019470</v>
      </c>
      <c r="K29" s="13">
        <v>7405192</v>
      </c>
    </row>
    <row r="30" spans="1:11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>
        <v>2680026</v>
      </c>
      <c r="K30" s="13">
        <v>5932430</v>
      </c>
    </row>
    <row r="31" spans="1:11" ht="12.75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/>
      <c r="K31" s="13"/>
    </row>
    <row r="32" spans="1:11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6156763</v>
      </c>
      <c r="K32" s="13">
        <v>18160580</v>
      </c>
    </row>
    <row r="33" spans="1:11" ht="12.75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59342490</v>
      </c>
      <c r="K33" s="12">
        <f>SUM(K34:K37)</f>
        <v>51181627</v>
      </c>
    </row>
    <row r="34" spans="1:11" ht="12.75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/>
      <c r="K34" s="13"/>
    </row>
    <row r="35" spans="1:11" ht="12.75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58870422</v>
      </c>
      <c r="K35" s="13">
        <v>48016581</v>
      </c>
    </row>
    <row r="36" spans="1:11" ht="12.75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/>
      <c r="K36" s="13">
        <v>2694274</v>
      </c>
    </row>
    <row r="37" spans="1:11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472068</v>
      </c>
      <c r="K37" s="13">
        <v>470772</v>
      </c>
    </row>
    <row r="38" spans="1:11" ht="12.75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 ht="12.75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 ht="12.75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 ht="12.75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 ht="12.75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687290235</v>
      </c>
      <c r="K42" s="12">
        <f>K7+K27+K38+K40</f>
        <v>495699614</v>
      </c>
    </row>
    <row r="43" spans="1:11" ht="12.75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663492562</v>
      </c>
      <c r="K43" s="12">
        <f>K10+K33+K39+K41</f>
        <v>477166711</v>
      </c>
    </row>
    <row r="44" spans="1:11" ht="12.75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23797673</v>
      </c>
      <c r="K44" s="12">
        <f>K42-K43</f>
        <v>18532903</v>
      </c>
    </row>
    <row r="45" spans="1:11" ht="12.75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23797673</v>
      </c>
      <c r="K45" s="12">
        <f>IF(K42&gt;K43,K42-K43,0)</f>
        <v>18532903</v>
      </c>
    </row>
    <row r="46" spans="1:11" ht="12.75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3769974</v>
      </c>
      <c r="K47" s="13">
        <v>5547518</v>
      </c>
    </row>
    <row r="48" spans="1:11" ht="12.75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20027699</v>
      </c>
      <c r="K48" s="12">
        <f>K44-K47</f>
        <v>12985385</v>
      </c>
    </row>
    <row r="49" spans="1:11" ht="12.75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20027699</v>
      </c>
      <c r="K49" s="12">
        <f>IF(K48&gt;0,K48,0)</f>
        <v>12985385</v>
      </c>
    </row>
    <row r="50" spans="1:11" ht="12.75">
      <c r="A50" s="235" t="s">
        <v>228</v>
      </c>
      <c r="B50" s="236"/>
      <c r="C50" s="236"/>
      <c r="D50" s="236"/>
      <c r="E50" s="236"/>
      <c r="F50" s="236"/>
      <c r="G50" s="236"/>
      <c r="H50" s="237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7" t="s">
        <v>120</v>
      </c>
      <c r="B51" s="188"/>
      <c r="C51" s="188"/>
      <c r="D51" s="188"/>
      <c r="E51" s="188"/>
      <c r="F51" s="188"/>
      <c r="G51" s="188"/>
      <c r="H51" s="188"/>
      <c r="I51" s="233"/>
      <c r="J51" s="233"/>
      <c r="K51" s="234"/>
    </row>
    <row r="52" spans="1:11" ht="12.75">
      <c r="A52" s="191" t="s">
        <v>194</v>
      </c>
      <c r="B52" s="192"/>
      <c r="C52" s="192"/>
      <c r="D52" s="192"/>
      <c r="E52" s="192"/>
      <c r="F52" s="192"/>
      <c r="G52" s="192"/>
      <c r="H52" s="192"/>
      <c r="I52" s="193"/>
      <c r="J52" s="193"/>
      <c r="K52" s="194"/>
    </row>
    <row r="53" spans="1:11" ht="12.75">
      <c r="A53" s="227" t="s">
        <v>242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/>
      <c r="K53" s="13"/>
    </row>
    <row r="54" spans="1:11" ht="12.75">
      <c r="A54" s="227" t="s">
        <v>243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/>
      <c r="K54" s="14"/>
    </row>
    <row r="55" spans="1:11" ht="12.75">
      <c r="A55" s="187" t="s">
        <v>197</v>
      </c>
      <c r="B55" s="188"/>
      <c r="C55" s="188"/>
      <c r="D55" s="188"/>
      <c r="E55" s="188"/>
      <c r="F55" s="188"/>
      <c r="G55" s="188"/>
      <c r="H55" s="188"/>
      <c r="I55" s="233"/>
      <c r="J55" s="233"/>
      <c r="K55" s="234"/>
    </row>
    <row r="56" spans="1:11" ht="12.75">
      <c r="A56" s="191" t="s">
        <v>212</v>
      </c>
      <c r="B56" s="192"/>
      <c r="C56" s="192"/>
      <c r="D56" s="192"/>
      <c r="E56" s="192"/>
      <c r="F56" s="192"/>
      <c r="G56" s="192"/>
      <c r="H56" s="209"/>
      <c r="I56" s="21">
        <v>157</v>
      </c>
      <c r="J56" s="11">
        <v>20027699</v>
      </c>
      <c r="K56" s="11">
        <v>12985385</v>
      </c>
    </row>
    <row r="57" spans="1:11" ht="12.75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1771451</v>
      </c>
      <c r="K57" s="12">
        <f>SUM(K58:K64)</f>
        <v>4392598</v>
      </c>
    </row>
    <row r="58" spans="1:11" ht="12.75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 ht="12.75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>
        <v>1771451</v>
      </c>
      <c r="K60" s="13">
        <v>4392598</v>
      </c>
    </row>
    <row r="61" spans="1:11" ht="12.75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 ht="12.75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 ht="12.75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 ht="12.75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 ht="12.75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>
        <v>354290</v>
      </c>
      <c r="K65" s="13">
        <v>878520</v>
      </c>
    </row>
    <row r="66" spans="1:11" ht="12.75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1417161</v>
      </c>
      <c r="K66" s="12">
        <f>K57-K65</f>
        <v>3514078</v>
      </c>
    </row>
    <row r="67" spans="1:11" ht="12.75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21444860</v>
      </c>
      <c r="K67" s="18">
        <f>K56+K66</f>
        <v>16499463</v>
      </c>
    </row>
    <row r="68" spans="1:11" ht="12.75">
      <c r="A68" s="187" t="s">
        <v>196</v>
      </c>
      <c r="B68" s="188"/>
      <c r="C68" s="188"/>
      <c r="D68" s="188"/>
      <c r="E68" s="188"/>
      <c r="F68" s="188"/>
      <c r="G68" s="188"/>
      <c r="H68" s="188"/>
      <c r="I68" s="233"/>
      <c r="J68" s="233"/>
      <c r="K68" s="234"/>
    </row>
    <row r="69" spans="1:11" ht="12.75">
      <c r="A69" s="191" t="s">
        <v>195</v>
      </c>
      <c r="B69" s="192"/>
      <c r="C69" s="192"/>
      <c r="D69" s="192"/>
      <c r="E69" s="192"/>
      <c r="F69" s="192"/>
      <c r="G69" s="192"/>
      <c r="H69" s="192"/>
      <c r="I69" s="193"/>
      <c r="J69" s="193"/>
      <c r="K69" s="194"/>
    </row>
    <row r="70" spans="1:11" ht="12.75">
      <c r="A70" s="227" t="s">
        <v>242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/>
      <c r="K70" s="13"/>
    </row>
    <row r="71" spans="1:11" ht="12.75">
      <c r="A71" s="230" t="s">
        <v>243</v>
      </c>
      <c r="B71" s="231"/>
      <c r="C71" s="231"/>
      <c r="D71" s="231"/>
      <c r="E71" s="231"/>
      <c r="F71" s="231"/>
      <c r="G71" s="231"/>
      <c r="H71" s="232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tabSelected="1" view="pageBreakPreview" zoomScale="110" zoomScaleSheetLayoutView="110" zoomScalePageLayoutView="0" workbookViewId="0" topLeftCell="A34">
      <selection activeCell="J17" sqref="J17:K17"/>
    </sheetView>
  </sheetViews>
  <sheetFormatPr defaultColWidth="9.140625" defaultRowHeight="12.75"/>
  <cols>
    <col min="10" max="10" width="11.28125" style="0" customWidth="1"/>
    <col min="11" max="11" width="11.140625" style="0" customWidth="1"/>
  </cols>
  <sheetData>
    <row r="1" spans="1:11" ht="12.75">
      <c r="A1" s="248" t="s">
        <v>170</v>
      </c>
      <c r="B1" s="249"/>
      <c r="C1" s="249"/>
      <c r="D1" s="249"/>
      <c r="E1" s="249"/>
      <c r="F1" s="249"/>
      <c r="G1" s="249"/>
      <c r="H1" s="249"/>
      <c r="I1" s="249"/>
      <c r="J1" s="250"/>
      <c r="K1" s="222"/>
    </row>
    <row r="2" spans="1:11" ht="12.75">
      <c r="A2" s="252" t="s">
        <v>340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4" t="s">
        <v>342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2" t="s">
        <v>162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95" t="s">
        <v>40</v>
      </c>
      <c r="B8" s="196"/>
      <c r="C8" s="196"/>
      <c r="D8" s="196"/>
      <c r="E8" s="196"/>
      <c r="F8" s="196"/>
      <c r="G8" s="196"/>
      <c r="H8" s="196"/>
      <c r="I8" s="4">
        <v>1</v>
      </c>
      <c r="J8" s="8">
        <v>23797673</v>
      </c>
      <c r="K8" s="13">
        <v>18532903</v>
      </c>
    </row>
    <row r="9" spans="1:11" ht="12.75">
      <c r="A9" s="195" t="s">
        <v>41</v>
      </c>
      <c r="B9" s="196"/>
      <c r="C9" s="196"/>
      <c r="D9" s="196"/>
      <c r="E9" s="196"/>
      <c r="F9" s="196"/>
      <c r="G9" s="196"/>
      <c r="H9" s="196"/>
      <c r="I9" s="4">
        <v>2</v>
      </c>
      <c r="J9" s="8">
        <v>28744012</v>
      </c>
      <c r="K9" s="13">
        <v>19063174</v>
      </c>
    </row>
    <row r="10" spans="1:11" ht="12.75">
      <c r="A10" s="195" t="s">
        <v>42</v>
      </c>
      <c r="B10" s="196"/>
      <c r="C10" s="196"/>
      <c r="D10" s="196"/>
      <c r="E10" s="196"/>
      <c r="F10" s="196"/>
      <c r="G10" s="196"/>
      <c r="H10" s="196"/>
      <c r="I10" s="4">
        <v>3</v>
      </c>
      <c r="J10" s="8">
        <v>84504262</v>
      </c>
      <c r="K10" s="13">
        <v>8871707</v>
      </c>
    </row>
    <row r="11" spans="1:11" ht="12.75">
      <c r="A11" s="195" t="s">
        <v>43</v>
      </c>
      <c r="B11" s="196"/>
      <c r="C11" s="196"/>
      <c r="D11" s="196"/>
      <c r="E11" s="196"/>
      <c r="F11" s="196"/>
      <c r="G11" s="196"/>
      <c r="H11" s="196"/>
      <c r="I11" s="4">
        <v>4</v>
      </c>
      <c r="J11" s="8">
        <v>0</v>
      </c>
      <c r="K11" s="13">
        <v>15280750</v>
      </c>
    </row>
    <row r="12" spans="1:11" ht="12.75">
      <c r="A12" s="195" t="s">
        <v>44</v>
      </c>
      <c r="B12" s="196"/>
      <c r="C12" s="196"/>
      <c r="D12" s="196"/>
      <c r="E12" s="196"/>
      <c r="F12" s="196"/>
      <c r="G12" s="196"/>
      <c r="H12" s="196"/>
      <c r="I12" s="4">
        <v>5</v>
      </c>
      <c r="J12" s="8">
        <v>35582460</v>
      </c>
      <c r="K12" s="13">
        <v>6840119</v>
      </c>
    </row>
    <row r="13" spans="1:11" ht="12.75">
      <c r="A13" s="195" t="s">
        <v>53</v>
      </c>
      <c r="B13" s="196"/>
      <c r="C13" s="196"/>
      <c r="D13" s="196"/>
      <c r="E13" s="196"/>
      <c r="F13" s="196"/>
      <c r="G13" s="196"/>
      <c r="H13" s="196"/>
      <c r="I13" s="4">
        <v>6</v>
      </c>
      <c r="J13" s="8">
        <v>6108993</v>
      </c>
      <c r="K13" s="13">
        <v>0</v>
      </c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178737400</v>
      </c>
      <c r="K14" s="12">
        <f>SUM(K8:K13)</f>
        <v>68588653</v>
      </c>
    </row>
    <row r="15" spans="1:11" ht="12.75">
      <c r="A15" s="195" t="s">
        <v>54</v>
      </c>
      <c r="B15" s="196"/>
      <c r="C15" s="196"/>
      <c r="D15" s="196"/>
      <c r="E15" s="196"/>
      <c r="F15" s="196"/>
      <c r="G15" s="196"/>
      <c r="H15" s="196"/>
      <c r="I15" s="4">
        <v>8</v>
      </c>
      <c r="J15" s="8"/>
      <c r="K15" s="13"/>
    </row>
    <row r="16" spans="1:11" ht="12.75">
      <c r="A16" s="195" t="s">
        <v>55</v>
      </c>
      <c r="B16" s="196"/>
      <c r="C16" s="196"/>
      <c r="D16" s="196"/>
      <c r="E16" s="196"/>
      <c r="F16" s="196"/>
      <c r="G16" s="196"/>
      <c r="H16" s="196"/>
      <c r="I16" s="4">
        <v>9</v>
      </c>
      <c r="J16" s="8">
        <v>14677522</v>
      </c>
      <c r="K16" s="13"/>
    </row>
    <row r="17" spans="1:11" ht="12.75">
      <c r="A17" s="195" t="s">
        <v>56</v>
      </c>
      <c r="B17" s="196"/>
      <c r="C17" s="196"/>
      <c r="D17" s="196"/>
      <c r="E17" s="196"/>
      <c r="F17" s="196"/>
      <c r="G17" s="196"/>
      <c r="H17" s="196"/>
      <c r="I17" s="4">
        <v>10</v>
      </c>
      <c r="J17" s="8"/>
      <c r="K17" s="13"/>
    </row>
    <row r="18" spans="1:11" ht="12.75">
      <c r="A18" s="195" t="s">
        <v>57</v>
      </c>
      <c r="B18" s="196"/>
      <c r="C18" s="196"/>
      <c r="D18" s="196"/>
      <c r="E18" s="196"/>
      <c r="F18" s="196"/>
      <c r="G18" s="196"/>
      <c r="H18" s="196"/>
      <c r="I18" s="4">
        <v>11</v>
      </c>
      <c r="J18" s="8">
        <v>73407824</v>
      </c>
      <c r="K18" s="13">
        <v>60887708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88085346</v>
      </c>
      <c r="K19" s="12">
        <f>SUM(K15:K18)</f>
        <v>60887708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90652054</v>
      </c>
      <c r="K20" s="12">
        <f>IF(K14&gt;K19,K14-K19,0)</f>
        <v>7700945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2" t="s">
        <v>165</v>
      </c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>
      <c r="A23" s="195" t="s">
        <v>185</v>
      </c>
      <c r="B23" s="196"/>
      <c r="C23" s="196"/>
      <c r="D23" s="196"/>
      <c r="E23" s="196"/>
      <c r="F23" s="196"/>
      <c r="G23" s="196"/>
      <c r="H23" s="196"/>
      <c r="I23" s="4">
        <v>15</v>
      </c>
      <c r="J23" s="8">
        <v>400281</v>
      </c>
      <c r="K23" s="13">
        <v>421600</v>
      </c>
    </row>
    <row r="24" spans="1:11" ht="12.75">
      <c r="A24" s="195" t="s">
        <v>186</v>
      </c>
      <c r="B24" s="196"/>
      <c r="C24" s="196"/>
      <c r="D24" s="196"/>
      <c r="E24" s="196"/>
      <c r="F24" s="196"/>
      <c r="G24" s="196"/>
      <c r="H24" s="196"/>
      <c r="I24" s="4">
        <v>16</v>
      </c>
      <c r="J24" s="8">
        <v>77373751</v>
      </c>
      <c r="K24" s="13">
        <v>49486690</v>
      </c>
    </row>
    <row r="25" spans="1:11" ht="12.75">
      <c r="A25" s="195" t="s">
        <v>187</v>
      </c>
      <c r="B25" s="196"/>
      <c r="C25" s="196"/>
      <c r="D25" s="196"/>
      <c r="E25" s="196"/>
      <c r="F25" s="196"/>
      <c r="G25" s="196"/>
      <c r="H25" s="196"/>
      <c r="I25" s="4">
        <v>17</v>
      </c>
      <c r="J25" s="8">
        <v>3629078</v>
      </c>
      <c r="K25" s="13">
        <v>10354934</v>
      </c>
    </row>
    <row r="26" spans="1:11" ht="12.75">
      <c r="A26" s="195" t="s">
        <v>188</v>
      </c>
      <c r="B26" s="196"/>
      <c r="C26" s="196"/>
      <c r="D26" s="196"/>
      <c r="E26" s="196"/>
      <c r="F26" s="196"/>
      <c r="G26" s="196"/>
      <c r="H26" s="196"/>
      <c r="I26" s="4">
        <v>18</v>
      </c>
      <c r="J26" s="8">
        <v>529438</v>
      </c>
      <c r="K26" s="13">
        <v>82500</v>
      </c>
    </row>
    <row r="27" spans="1:11" ht="12.75">
      <c r="A27" s="195" t="s">
        <v>189</v>
      </c>
      <c r="B27" s="196"/>
      <c r="C27" s="196"/>
      <c r="D27" s="196"/>
      <c r="E27" s="196"/>
      <c r="F27" s="196"/>
      <c r="G27" s="196"/>
      <c r="H27" s="196"/>
      <c r="I27" s="4">
        <v>19</v>
      </c>
      <c r="J27" s="8">
        <v>2360000</v>
      </c>
      <c r="K27" s="13">
        <v>56272883</v>
      </c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84292548</v>
      </c>
      <c r="K28" s="12">
        <f>SUM(K23:K27)</f>
        <v>116618607</v>
      </c>
    </row>
    <row r="29" spans="1:11" ht="12.75">
      <c r="A29" s="195" t="s">
        <v>121</v>
      </c>
      <c r="B29" s="196"/>
      <c r="C29" s="196"/>
      <c r="D29" s="196"/>
      <c r="E29" s="196"/>
      <c r="F29" s="196"/>
      <c r="G29" s="196"/>
      <c r="H29" s="196"/>
      <c r="I29" s="4">
        <v>21</v>
      </c>
      <c r="J29" s="8">
        <v>57633977</v>
      </c>
      <c r="K29" s="13">
        <v>7780160</v>
      </c>
    </row>
    <row r="30" spans="1:11" ht="12.75">
      <c r="A30" s="195" t="s">
        <v>122</v>
      </c>
      <c r="B30" s="196"/>
      <c r="C30" s="196"/>
      <c r="D30" s="196"/>
      <c r="E30" s="196"/>
      <c r="F30" s="196"/>
      <c r="G30" s="196"/>
      <c r="H30" s="196"/>
      <c r="I30" s="4">
        <v>22</v>
      </c>
      <c r="J30" s="8">
        <v>205044834</v>
      </c>
      <c r="K30" s="13">
        <v>57336484</v>
      </c>
    </row>
    <row r="31" spans="1:11" ht="12.75">
      <c r="A31" s="195" t="s">
        <v>16</v>
      </c>
      <c r="B31" s="196"/>
      <c r="C31" s="196"/>
      <c r="D31" s="196"/>
      <c r="E31" s="196"/>
      <c r="F31" s="196"/>
      <c r="G31" s="196"/>
      <c r="H31" s="196"/>
      <c r="I31" s="4">
        <v>23</v>
      </c>
      <c r="J31" s="8">
        <v>0</v>
      </c>
      <c r="K31" s="13">
        <v>53159610</v>
      </c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262678811</v>
      </c>
      <c r="K32" s="12">
        <f>SUM(K29:K31)</f>
        <v>118276254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178386263</v>
      </c>
      <c r="K34" s="12">
        <f>IF(K32&gt;K28,K32-K28,0)</f>
        <v>1657647</v>
      </c>
    </row>
    <row r="35" spans="1:11" ht="12.75">
      <c r="A35" s="242" t="s">
        <v>166</v>
      </c>
      <c r="B35" s="243"/>
      <c r="C35" s="243"/>
      <c r="D35" s="243"/>
      <c r="E35" s="243"/>
      <c r="F35" s="243"/>
      <c r="G35" s="243"/>
      <c r="H35" s="243"/>
      <c r="I35" s="244"/>
      <c r="J35" s="244"/>
      <c r="K35" s="245"/>
    </row>
    <row r="36" spans="1:11" ht="12.75">
      <c r="A36" s="195" t="s">
        <v>180</v>
      </c>
      <c r="B36" s="196"/>
      <c r="C36" s="196"/>
      <c r="D36" s="196"/>
      <c r="E36" s="196"/>
      <c r="F36" s="196"/>
      <c r="G36" s="196"/>
      <c r="H36" s="196"/>
      <c r="I36" s="4">
        <v>27</v>
      </c>
      <c r="J36" s="8">
        <v>91923313</v>
      </c>
      <c r="K36" s="13">
        <v>67163618</v>
      </c>
    </row>
    <row r="37" spans="1:11" ht="12.75">
      <c r="A37" s="195" t="s">
        <v>29</v>
      </c>
      <c r="B37" s="196"/>
      <c r="C37" s="196"/>
      <c r="D37" s="196"/>
      <c r="E37" s="196"/>
      <c r="F37" s="196"/>
      <c r="G37" s="196"/>
      <c r="H37" s="196"/>
      <c r="I37" s="4">
        <v>28</v>
      </c>
      <c r="J37" s="8">
        <v>293326186</v>
      </c>
      <c r="K37" s="13">
        <v>250122359</v>
      </c>
    </row>
    <row r="38" spans="1:11" ht="12.75">
      <c r="A38" s="195" t="s">
        <v>30</v>
      </c>
      <c r="B38" s="196"/>
      <c r="C38" s="196"/>
      <c r="D38" s="196"/>
      <c r="E38" s="196"/>
      <c r="F38" s="196"/>
      <c r="G38" s="196"/>
      <c r="H38" s="196"/>
      <c r="I38" s="4">
        <v>29</v>
      </c>
      <c r="J38" s="8"/>
      <c r="K38" s="13"/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385249499</v>
      </c>
      <c r="K39" s="12">
        <f>SUM(K36:K38)</f>
        <v>317285977</v>
      </c>
    </row>
    <row r="40" spans="1:11" ht="12.75">
      <c r="A40" s="195" t="s">
        <v>31</v>
      </c>
      <c r="B40" s="196"/>
      <c r="C40" s="196"/>
      <c r="D40" s="196"/>
      <c r="E40" s="196"/>
      <c r="F40" s="196"/>
      <c r="G40" s="196"/>
      <c r="H40" s="196"/>
      <c r="I40" s="4">
        <v>31</v>
      </c>
      <c r="J40" s="8">
        <v>226127470</v>
      </c>
      <c r="K40" s="13">
        <v>315797939</v>
      </c>
    </row>
    <row r="41" spans="1:11" ht="12.75">
      <c r="A41" s="195" t="s">
        <v>32</v>
      </c>
      <c r="B41" s="196"/>
      <c r="C41" s="196"/>
      <c r="D41" s="196"/>
      <c r="E41" s="196"/>
      <c r="F41" s="196"/>
      <c r="G41" s="196"/>
      <c r="H41" s="196"/>
      <c r="I41" s="4">
        <v>32</v>
      </c>
      <c r="J41" s="8">
        <v>8560993</v>
      </c>
      <c r="K41" s="13">
        <v>11550</v>
      </c>
    </row>
    <row r="42" spans="1:11" ht="12.75">
      <c r="A42" s="195" t="s">
        <v>33</v>
      </c>
      <c r="B42" s="196"/>
      <c r="C42" s="196"/>
      <c r="D42" s="196"/>
      <c r="E42" s="196"/>
      <c r="F42" s="196"/>
      <c r="G42" s="196"/>
      <c r="H42" s="196"/>
      <c r="I42" s="4">
        <v>33</v>
      </c>
      <c r="J42" s="8">
        <v>4295739</v>
      </c>
      <c r="K42" s="13">
        <v>3024765</v>
      </c>
    </row>
    <row r="43" spans="1:11" ht="12.75">
      <c r="A43" s="195" t="s">
        <v>34</v>
      </c>
      <c r="B43" s="196"/>
      <c r="C43" s="196"/>
      <c r="D43" s="196"/>
      <c r="E43" s="196"/>
      <c r="F43" s="196"/>
      <c r="G43" s="196"/>
      <c r="H43" s="196"/>
      <c r="I43" s="4">
        <v>34</v>
      </c>
      <c r="J43" s="8">
        <v>0</v>
      </c>
      <c r="K43" s="13">
        <v>1088615</v>
      </c>
    </row>
    <row r="44" spans="1:11" ht="12.75">
      <c r="A44" s="195" t="s">
        <v>35</v>
      </c>
      <c r="B44" s="196"/>
      <c r="C44" s="196"/>
      <c r="D44" s="196"/>
      <c r="E44" s="196"/>
      <c r="F44" s="196"/>
      <c r="G44" s="196"/>
      <c r="H44" s="196"/>
      <c r="I44" s="4">
        <v>35</v>
      </c>
      <c r="J44" s="8">
        <v>68222417</v>
      </c>
      <c r="K44" s="13">
        <v>0</v>
      </c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307206619</v>
      </c>
      <c r="K45" s="12">
        <f>SUM(K40:K44)</f>
        <v>319922869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78042880</v>
      </c>
      <c r="K46" s="12">
        <f>IF(K39&gt;K45,K39-K45,0)</f>
        <v>0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2636892</v>
      </c>
    </row>
    <row r="48" spans="1:11" ht="12.75">
      <c r="A48" s="195" t="s">
        <v>72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3406406</v>
      </c>
    </row>
    <row r="49" spans="1:11" ht="12.75">
      <c r="A49" s="195" t="s">
        <v>73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IF(J21-J20+J34-J33+J47-J46&gt;0,J21-J20+J34-J33+J47-J46,0)</f>
        <v>9691329</v>
      </c>
      <c r="K49" s="12">
        <f>IF(K21-K20+K34-K33+K47-K46&gt;0,K21-K20+K34-K33+K47-K46,0)</f>
        <v>0</v>
      </c>
    </row>
    <row r="50" spans="1:11" ht="12.75">
      <c r="A50" s="195" t="s">
        <v>167</v>
      </c>
      <c r="B50" s="196"/>
      <c r="C50" s="196"/>
      <c r="D50" s="196"/>
      <c r="E50" s="196"/>
      <c r="F50" s="196"/>
      <c r="G50" s="196"/>
      <c r="H50" s="196"/>
      <c r="I50" s="4">
        <v>41</v>
      </c>
      <c r="J50" s="8">
        <v>69182927</v>
      </c>
      <c r="K50" s="13">
        <v>59491598</v>
      </c>
    </row>
    <row r="51" spans="1:11" ht="12.75">
      <c r="A51" s="195" t="s">
        <v>182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>
        <v>3406406</v>
      </c>
    </row>
    <row r="52" spans="1:11" ht="12.75">
      <c r="A52" s="195" t="s">
        <v>183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>
        <v>9691329</v>
      </c>
      <c r="K52" s="13"/>
    </row>
    <row r="53" spans="1:11" ht="12.75">
      <c r="A53" s="179" t="s">
        <v>184</v>
      </c>
      <c r="B53" s="180"/>
      <c r="C53" s="180"/>
      <c r="D53" s="180"/>
      <c r="E53" s="180"/>
      <c r="F53" s="180"/>
      <c r="G53" s="180"/>
      <c r="H53" s="180"/>
      <c r="I53" s="7">
        <v>44</v>
      </c>
      <c r="J53" s="10">
        <f>J50+J51-J52</f>
        <v>59491598</v>
      </c>
      <c r="K53" s="18">
        <f>K50+K51-K52</f>
        <v>62898004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8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8" t="s">
        <v>205</v>
      </c>
      <c r="B1" s="249"/>
      <c r="C1" s="249"/>
      <c r="D1" s="249"/>
      <c r="E1" s="249"/>
      <c r="F1" s="249"/>
      <c r="G1" s="249"/>
      <c r="H1" s="249"/>
      <c r="I1" s="249"/>
      <c r="J1" s="250"/>
      <c r="K1" s="261"/>
    </row>
    <row r="2" spans="1:11" ht="12.75">
      <c r="A2" s="252" t="s">
        <v>6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4" t="s">
        <v>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2" t="s">
        <v>162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ht="12.75">
      <c r="A8" s="195" t="s">
        <v>207</v>
      </c>
      <c r="B8" s="196"/>
      <c r="C8" s="196"/>
      <c r="D8" s="196"/>
      <c r="E8" s="196"/>
      <c r="F8" s="196"/>
      <c r="G8" s="196"/>
      <c r="H8" s="196"/>
      <c r="I8" s="4">
        <v>1</v>
      </c>
      <c r="J8" s="8"/>
      <c r="K8" s="13"/>
    </row>
    <row r="9" spans="1:11" ht="12.75">
      <c r="A9" s="195" t="s">
        <v>125</v>
      </c>
      <c r="B9" s="196"/>
      <c r="C9" s="196"/>
      <c r="D9" s="196"/>
      <c r="E9" s="196"/>
      <c r="F9" s="196"/>
      <c r="G9" s="196"/>
      <c r="H9" s="196"/>
      <c r="I9" s="4">
        <v>2</v>
      </c>
      <c r="J9" s="8"/>
      <c r="K9" s="13"/>
    </row>
    <row r="10" spans="1:11" ht="12.75">
      <c r="A10" s="195" t="s">
        <v>126</v>
      </c>
      <c r="B10" s="196"/>
      <c r="C10" s="196"/>
      <c r="D10" s="196"/>
      <c r="E10" s="196"/>
      <c r="F10" s="196"/>
      <c r="G10" s="196"/>
      <c r="H10" s="196"/>
      <c r="I10" s="4">
        <v>3</v>
      </c>
      <c r="J10" s="8"/>
      <c r="K10" s="13"/>
    </row>
    <row r="11" spans="1:11" ht="12.75">
      <c r="A11" s="195" t="s">
        <v>127</v>
      </c>
      <c r="B11" s="196"/>
      <c r="C11" s="196"/>
      <c r="D11" s="196"/>
      <c r="E11" s="196"/>
      <c r="F11" s="196"/>
      <c r="G11" s="196"/>
      <c r="H11" s="196"/>
      <c r="I11" s="4">
        <v>4</v>
      </c>
      <c r="J11" s="8"/>
      <c r="K11" s="13"/>
    </row>
    <row r="12" spans="1:11" ht="12.75">
      <c r="A12" s="195" t="s">
        <v>128</v>
      </c>
      <c r="B12" s="196"/>
      <c r="C12" s="196"/>
      <c r="D12" s="196"/>
      <c r="E12" s="196"/>
      <c r="F12" s="196"/>
      <c r="G12" s="196"/>
      <c r="H12" s="196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5" t="s">
        <v>129</v>
      </c>
      <c r="B14" s="196"/>
      <c r="C14" s="196"/>
      <c r="D14" s="196"/>
      <c r="E14" s="196"/>
      <c r="F14" s="196"/>
      <c r="G14" s="196"/>
      <c r="H14" s="196"/>
      <c r="I14" s="4">
        <v>7</v>
      </c>
      <c r="J14" s="8"/>
      <c r="K14" s="13"/>
    </row>
    <row r="15" spans="1:11" ht="12.75">
      <c r="A15" s="195" t="s">
        <v>130</v>
      </c>
      <c r="B15" s="196"/>
      <c r="C15" s="196"/>
      <c r="D15" s="196"/>
      <c r="E15" s="196"/>
      <c r="F15" s="196"/>
      <c r="G15" s="196"/>
      <c r="H15" s="196"/>
      <c r="I15" s="4">
        <v>8</v>
      </c>
      <c r="J15" s="8"/>
      <c r="K15" s="13"/>
    </row>
    <row r="16" spans="1:11" ht="12.75">
      <c r="A16" s="195" t="s">
        <v>131</v>
      </c>
      <c r="B16" s="196"/>
      <c r="C16" s="196"/>
      <c r="D16" s="196"/>
      <c r="E16" s="196"/>
      <c r="F16" s="196"/>
      <c r="G16" s="196"/>
      <c r="H16" s="196"/>
      <c r="I16" s="4">
        <v>9</v>
      </c>
      <c r="J16" s="8"/>
      <c r="K16" s="13"/>
    </row>
    <row r="17" spans="1:11" ht="12.75">
      <c r="A17" s="195" t="s">
        <v>132</v>
      </c>
      <c r="B17" s="196"/>
      <c r="C17" s="196"/>
      <c r="D17" s="196"/>
      <c r="E17" s="196"/>
      <c r="F17" s="196"/>
      <c r="G17" s="196"/>
      <c r="H17" s="196"/>
      <c r="I17" s="4">
        <v>10</v>
      </c>
      <c r="J17" s="8"/>
      <c r="K17" s="13"/>
    </row>
    <row r="18" spans="1:11" ht="12.75">
      <c r="A18" s="195" t="s">
        <v>133</v>
      </c>
      <c r="B18" s="196"/>
      <c r="C18" s="196"/>
      <c r="D18" s="196"/>
      <c r="E18" s="196"/>
      <c r="F18" s="196"/>
      <c r="G18" s="196"/>
      <c r="H18" s="196"/>
      <c r="I18" s="4">
        <v>11</v>
      </c>
      <c r="J18" s="8"/>
      <c r="K18" s="13"/>
    </row>
    <row r="19" spans="1:11" ht="12.75">
      <c r="A19" s="195" t="s">
        <v>134</v>
      </c>
      <c r="B19" s="196"/>
      <c r="C19" s="196"/>
      <c r="D19" s="196"/>
      <c r="E19" s="196"/>
      <c r="F19" s="196"/>
      <c r="G19" s="196"/>
      <c r="H19" s="196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2" t="s">
        <v>165</v>
      </c>
      <c r="B23" s="243"/>
      <c r="C23" s="243"/>
      <c r="D23" s="243"/>
      <c r="E23" s="243"/>
      <c r="F23" s="243"/>
      <c r="G23" s="243"/>
      <c r="H23" s="243"/>
      <c r="I23" s="244"/>
      <c r="J23" s="244"/>
      <c r="K23" s="245"/>
    </row>
    <row r="24" spans="1:11" ht="12.75">
      <c r="A24" s="195" t="s">
        <v>171</v>
      </c>
      <c r="B24" s="196"/>
      <c r="C24" s="196"/>
      <c r="D24" s="196"/>
      <c r="E24" s="196"/>
      <c r="F24" s="196"/>
      <c r="G24" s="196"/>
      <c r="H24" s="196"/>
      <c r="I24" s="4">
        <v>16</v>
      </c>
      <c r="J24" s="8"/>
      <c r="K24" s="13"/>
    </row>
    <row r="25" spans="1:11" ht="12.75">
      <c r="A25" s="195" t="s">
        <v>172</v>
      </c>
      <c r="B25" s="196"/>
      <c r="C25" s="196"/>
      <c r="D25" s="196"/>
      <c r="E25" s="196"/>
      <c r="F25" s="196"/>
      <c r="G25" s="196"/>
      <c r="H25" s="196"/>
      <c r="I25" s="4">
        <v>17</v>
      </c>
      <c r="J25" s="8"/>
      <c r="K25" s="13"/>
    </row>
    <row r="26" spans="1:11" ht="12.75">
      <c r="A26" s="195" t="s">
        <v>48</v>
      </c>
      <c r="B26" s="196"/>
      <c r="C26" s="196"/>
      <c r="D26" s="196"/>
      <c r="E26" s="196"/>
      <c r="F26" s="196"/>
      <c r="G26" s="196"/>
      <c r="H26" s="196"/>
      <c r="I26" s="4">
        <v>18</v>
      </c>
      <c r="J26" s="8"/>
      <c r="K26" s="13"/>
    </row>
    <row r="27" spans="1:11" ht="12.75">
      <c r="A27" s="195" t="s">
        <v>49</v>
      </c>
      <c r="B27" s="196"/>
      <c r="C27" s="196"/>
      <c r="D27" s="196"/>
      <c r="E27" s="196"/>
      <c r="F27" s="196"/>
      <c r="G27" s="196"/>
      <c r="H27" s="196"/>
      <c r="I27" s="4">
        <v>19</v>
      </c>
      <c r="J27" s="8"/>
      <c r="K27" s="13"/>
    </row>
    <row r="28" spans="1:11" ht="12.75">
      <c r="A28" s="195" t="s">
        <v>173</v>
      </c>
      <c r="B28" s="196"/>
      <c r="C28" s="196"/>
      <c r="D28" s="196"/>
      <c r="E28" s="196"/>
      <c r="F28" s="196"/>
      <c r="G28" s="196"/>
      <c r="H28" s="196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5" t="s">
        <v>2</v>
      </c>
      <c r="B30" s="196"/>
      <c r="C30" s="196"/>
      <c r="D30" s="196"/>
      <c r="E30" s="196"/>
      <c r="F30" s="196"/>
      <c r="G30" s="196"/>
      <c r="H30" s="196"/>
      <c r="I30" s="4">
        <v>22</v>
      </c>
      <c r="J30" s="8"/>
      <c r="K30" s="13"/>
    </row>
    <row r="31" spans="1:11" ht="12.75">
      <c r="A31" s="195" t="s">
        <v>3</v>
      </c>
      <c r="B31" s="196"/>
      <c r="C31" s="196"/>
      <c r="D31" s="196"/>
      <c r="E31" s="196"/>
      <c r="F31" s="196"/>
      <c r="G31" s="196"/>
      <c r="H31" s="196"/>
      <c r="I31" s="4">
        <v>23</v>
      </c>
      <c r="J31" s="8"/>
      <c r="K31" s="13"/>
    </row>
    <row r="32" spans="1:11" ht="12.75">
      <c r="A32" s="195" t="s">
        <v>4</v>
      </c>
      <c r="B32" s="196"/>
      <c r="C32" s="196"/>
      <c r="D32" s="196"/>
      <c r="E32" s="196"/>
      <c r="F32" s="196"/>
      <c r="G32" s="196"/>
      <c r="H32" s="196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2" t="s">
        <v>166</v>
      </c>
      <c r="B36" s="243"/>
      <c r="C36" s="243"/>
      <c r="D36" s="243"/>
      <c r="E36" s="243"/>
      <c r="F36" s="243"/>
      <c r="G36" s="243"/>
      <c r="H36" s="243"/>
      <c r="I36" s="244">
        <v>0</v>
      </c>
      <c r="J36" s="244"/>
      <c r="K36" s="245"/>
    </row>
    <row r="37" spans="1:11" ht="12.75">
      <c r="A37" s="195" t="s">
        <v>180</v>
      </c>
      <c r="B37" s="196"/>
      <c r="C37" s="196"/>
      <c r="D37" s="196"/>
      <c r="E37" s="196"/>
      <c r="F37" s="196"/>
      <c r="G37" s="196"/>
      <c r="H37" s="196"/>
      <c r="I37" s="4">
        <v>28</v>
      </c>
      <c r="J37" s="8"/>
      <c r="K37" s="13"/>
    </row>
    <row r="38" spans="1:11" ht="12.75">
      <c r="A38" s="195" t="s">
        <v>29</v>
      </c>
      <c r="B38" s="196"/>
      <c r="C38" s="196"/>
      <c r="D38" s="196"/>
      <c r="E38" s="196"/>
      <c r="F38" s="196"/>
      <c r="G38" s="196"/>
      <c r="H38" s="196"/>
      <c r="I38" s="4">
        <v>29</v>
      </c>
      <c r="J38" s="8"/>
      <c r="K38" s="13"/>
    </row>
    <row r="39" spans="1:11" ht="12.75">
      <c r="A39" s="195" t="s">
        <v>30</v>
      </c>
      <c r="B39" s="196"/>
      <c r="C39" s="196"/>
      <c r="D39" s="196"/>
      <c r="E39" s="196"/>
      <c r="F39" s="196"/>
      <c r="G39" s="196"/>
      <c r="H39" s="196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5" t="s">
        <v>31</v>
      </c>
      <c r="B41" s="196"/>
      <c r="C41" s="196"/>
      <c r="D41" s="196"/>
      <c r="E41" s="196"/>
      <c r="F41" s="196"/>
      <c r="G41" s="196"/>
      <c r="H41" s="196"/>
      <c r="I41" s="4">
        <v>32</v>
      </c>
      <c r="J41" s="8"/>
      <c r="K41" s="13"/>
    </row>
    <row r="42" spans="1:11" ht="12.75">
      <c r="A42" s="195" t="s">
        <v>32</v>
      </c>
      <c r="B42" s="196"/>
      <c r="C42" s="196"/>
      <c r="D42" s="196"/>
      <c r="E42" s="196"/>
      <c r="F42" s="196"/>
      <c r="G42" s="196"/>
      <c r="H42" s="196"/>
      <c r="I42" s="4">
        <v>33</v>
      </c>
      <c r="J42" s="8"/>
      <c r="K42" s="13"/>
    </row>
    <row r="43" spans="1:11" ht="12.75">
      <c r="A43" s="195" t="s">
        <v>33</v>
      </c>
      <c r="B43" s="196"/>
      <c r="C43" s="196"/>
      <c r="D43" s="196"/>
      <c r="E43" s="196"/>
      <c r="F43" s="196"/>
      <c r="G43" s="196"/>
      <c r="H43" s="196"/>
      <c r="I43" s="4">
        <v>34</v>
      </c>
      <c r="J43" s="8"/>
      <c r="K43" s="13"/>
    </row>
    <row r="44" spans="1:11" ht="12.75">
      <c r="A44" s="195" t="s">
        <v>34</v>
      </c>
      <c r="B44" s="196"/>
      <c r="C44" s="196"/>
      <c r="D44" s="196"/>
      <c r="E44" s="196"/>
      <c r="F44" s="196"/>
      <c r="G44" s="196"/>
      <c r="H44" s="196"/>
      <c r="I44" s="4">
        <v>35</v>
      </c>
      <c r="J44" s="8"/>
      <c r="K44" s="13"/>
    </row>
    <row r="45" spans="1:11" ht="12.75">
      <c r="A45" s="195" t="s">
        <v>35</v>
      </c>
      <c r="B45" s="196"/>
      <c r="C45" s="196"/>
      <c r="D45" s="196"/>
      <c r="E45" s="196"/>
      <c r="F45" s="196"/>
      <c r="G45" s="196"/>
      <c r="H45" s="196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4">
      <selection activeCell="K13" sqref="K13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7" t="s">
        <v>292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97"/>
    </row>
    <row r="2" spans="1:12" ht="15.75">
      <c r="A2" s="95"/>
      <c r="B2" s="96"/>
      <c r="C2" s="264" t="s">
        <v>293</v>
      </c>
      <c r="D2" s="264"/>
      <c r="E2" s="100">
        <v>40179</v>
      </c>
      <c r="F2" s="99" t="s">
        <v>258</v>
      </c>
      <c r="G2" s="265">
        <v>40543</v>
      </c>
      <c r="H2" s="266"/>
      <c r="I2" s="96"/>
      <c r="J2" s="96"/>
      <c r="K2" s="96"/>
      <c r="L2" s="101"/>
    </row>
    <row r="3" spans="1:11" ht="24" thickBot="1">
      <c r="A3" s="267" t="s">
        <v>61</v>
      </c>
      <c r="B3" s="267"/>
      <c r="C3" s="267"/>
      <c r="D3" s="267"/>
      <c r="E3" s="267"/>
      <c r="F3" s="267"/>
      <c r="G3" s="267"/>
      <c r="H3" s="267"/>
      <c r="I3" s="102" t="s">
        <v>316</v>
      </c>
      <c r="J3" s="103" t="s">
        <v>156</v>
      </c>
      <c r="K3" s="103" t="s">
        <v>157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105">
        <v>2</v>
      </c>
      <c r="J4" s="104" t="s">
        <v>294</v>
      </c>
      <c r="K4" s="104" t="s">
        <v>295</v>
      </c>
    </row>
    <row r="5" spans="1:11" ht="12.75">
      <c r="A5" s="262" t="s">
        <v>296</v>
      </c>
      <c r="B5" s="263"/>
      <c r="C5" s="263"/>
      <c r="D5" s="263"/>
      <c r="E5" s="263"/>
      <c r="F5" s="263"/>
      <c r="G5" s="263"/>
      <c r="H5" s="263"/>
      <c r="I5" s="106">
        <v>1</v>
      </c>
      <c r="J5" s="107">
        <v>63432000</v>
      </c>
      <c r="K5" s="107">
        <v>63432000</v>
      </c>
    </row>
    <row r="6" spans="1:11" ht="12.75">
      <c r="A6" s="262" t="s">
        <v>297</v>
      </c>
      <c r="B6" s="263"/>
      <c r="C6" s="263"/>
      <c r="D6" s="263"/>
      <c r="E6" s="263"/>
      <c r="F6" s="263"/>
      <c r="G6" s="263"/>
      <c r="H6" s="263"/>
      <c r="I6" s="106">
        <v>2</v>
      </c>
      <c r="J6" s="108">
        <v>13375766</v>
      </c>
      <c r="K6" s="108">
        <v>13998640</v>
      </c>
    </row>
    <row r="7" spans="1:11" ht="12.75">
      <c r="A7" s="262" t="s">
        <v>298</v>
      </c>
      <c r="B7" s="263"/>
      <c r="C7" s="263"/>
      <c r="D7" s="263"/>
      <c r="E7" s="263"/>
      <c r="F7" s="263"/>
      <c r="G7" s="263"/>
      <c r="H7" s="263"/>
      <c r="I7" s="106">
        <v>3</v>
      </c>
      <c r="J7" s="108">
        <v>5612984</v>
      </c>
      <c r="K7" s="108">
        <v>8068491</v>
      </c>
    </row>
    <row r="8" spans="1:11" ht="12.75">
      <c r="A8" s="262" t="s">
        <v>299</v>
      </c>
      <c r="B8" s="263"/>
      <c r="C8" s="263"/>
      <c r="D8" s="263"/>
      <c r="E8" s="263"/>
      <c r="F8" s="263"/>
      <c r="G8" s="263"/>
      <c r="H8" s="263"/>
      <c r="I8" s="106">
        <v>4</v>
      </c>
      <c r="J8" s="108">
        <v>253430766</v>
      </c>
      <c r="K8" s="108">
        <v>274016877</v>
      </c>
    </row>
    <row r="9" spans="1:11" ht="12.75">
      <c r="A9" s="262" t="s">
        <v>300</v>
      </c>
      <c r="B9" s="263"/>
      <c r="C9" s="263"/>
      <c r="D9" s="263"/>
      <c r="E9" s="263"/>
      <c r="F9" s="263"/>
      <c r="G9" s="263"/>
      <c r="H9" s="263"/>
      <c r="I9" s="106">
        <v>5</v>
      </c>
      <c r="J9" s="108">
        <v>20027699</v>
      </c>
      <c r="K9" s="108">
        <v>12985385</v>
      </c>
    </row>
    <row r="10" spans="1:11" ht="12.75">
      <c r="A10" s="262" t="s">
        <v>301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>
        <v>56498394</v>
      </c>
      <c r="K10" s="108">
        <v>49014794</v>
      </c>
    </row>
    <row r="11" spans="1:11" ht="12.75">
      <c r="A11" s="262" t="s">
        <v>302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/>
      <c r="K11" s="108"/>
    </row>
    <row r="12" spans="1:11" ht="12.75">
      <c r="A12" s="262" t="s">
        <v>303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>
        <v>3720211</v>
      </c>
      <c r="K12" s="108">
        <v>8112808</v>
      </c>
    </row>
    <row r="13" spans="1:11" ht="12.75">
      <c r="A13" s="262" t="s">
        <v>304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/>
      <c r="K13" s="108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416097820</v>
      </c>
      <c r="K14" s="109">
        <f>SUM(K5:K13)</f>
        <v>429628995</v>
      </c>
    </row>
    <row r="15" spans="1:11" ht="12.75">
      <c r="A15" s="262" t="s">
        <v>306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1" ht="12.75">
      <c r="A16" s="262" t="s">
        <v>307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 ht="12.75">
      <c r="A17" s="262" t="s">
        <v>308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 ht="12.75">
      <c r="A18" s="262" t="s">
        <v>309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 ht="12.75">
      <c r="A19" s="262" t="s">
        <v>310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 ht="12.75">
      <c r="A20" s="262" t="s">
        <v>311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/>
      <c r="K20" s="108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71" t="s">
        <v>313</v>
      </c>
      <c r="B23" s="272"/>
      <c r="C23" s="272"/>
      <c r="D23" s="272"/>
      <c r="E23" s="272"/>
      <c r="F23" s="272"/>
      <c r="G23" s="272"/>
      <c r="H23" s="272"/>
      <c r="I23" s="111">
        <v>18</v>
      </c>
      <c r="J23" s="107"/>
      <c r="K23" s="107"/>
    </row>
    <row r="24" spans="1:11" ht="23.25" customHeight="1">
      <c r="A24" s="273" t="s">
        <v>314</v>
      </c>
      <c r="B24" s="274"/>
      <c r="C24" s="274"/>
      <c r="D24" s="274"/>
      <c r="E24" s="274"/>
      <c r="F24" s="274"/>
      <c r="G24" s="274"/>
      <c r="H24" s="274"/>
      <c r="I24" s="112">
        <v>19</v>
      </c>
      <c r="J24" s="110"/>
      <c r="K24" s="110"/>
    </row>
    <row r="25" spans="1:11" ht="30" customHeight="1">
      <c r="A25" s="275" t="s">
        <v>315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4" t="s">
        <v>321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2011-04-28T08:22:21Z</cp:lastPrinted>
  <dcterms:created xsi:type="dcterms:W3CDTF">2008-10-17T11:51:54Z</dcterms:created>
  <dcterms:modified xsi:type="dcterms:W3CDTF">2011-04-28T12:15:21Z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