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<sst xmlns="http://schemas.openxmlformats.org/spreadsheetml/2006/main" count="405" uniqueCount="353">
  <si>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</si>
  <si>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</si>
  <si>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</si>
  <si>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</si>
  <si>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</si>
  <si>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</si>
  <si>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</si>
  <si>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</si>
  <si>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</si>
  <si>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</si>
  <si>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</si>
  <si>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</si>
  <si>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</si>
  <si>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</si>
  <si>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</si>
  <si>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</si>
  <si>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</si>
  <si>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</si>
  <si>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</si>
  <si>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</si>
  <si>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</si>
  <si>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</si>
  <si>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</si>
  <si>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</si>
  <si>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</si>
  <si>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</si>
  <si>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</si>
  <si>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</si>
  <si>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</si>
  <si>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</si>
  <si>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</si>
  <si>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</si>
  <si>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</si>
  <si>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</si>
  <si>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</si>
  <si>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</si>
  <si>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</si>
  <si>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</si>
  <si>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</si>
  <si>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</si>
  <si>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</si>
  <si>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</si>
  <si>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</si>
  <si>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</si>
  <si>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</si>
  <si>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</si>
  <si>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</si>
  <si>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</si>
  <si>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</si>
  <si>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</si>
  <si>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</si>
  <si>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</si>
  <si>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</si>
  <si>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</si>
  <si>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</si>
  <si>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</si>
  <si>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</si>
  <si>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</si>
  <si>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</si>
  <si>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</si>
  <si>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</si>
  <si>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</si>
  <si>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</si>
  <si>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</si>
  <si>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</si>
  <si>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</si>
  <si>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</si>
  <si>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</si>
  <si>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</si>
  <si>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</si>
  <si>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</si>
  <si>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</si>
  <si>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</si>
  <si>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</si>
  <si>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</si>
  <si>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</si>
  <si>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</si>
  <si>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</si>
  <si>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</si>
  <si>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</si>
  <si>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</si>
  <si>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</si>
  <si>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</si>
  <si>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</si>
  <si>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</si>
  <si>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</si>
  <si>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</si>
  <si>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</si>
  <si>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</si>
  <si>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</si>
  <si>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</si>
  <si>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</si>
  <si>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</si>
  <si>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</si>
  <si>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</si>
  <si>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</si>
  <si>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</si>
  <si>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</si>
  <si>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</si>
  <si>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</si>
  <si>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</si>
  <si>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</si>
  <si>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</si>
  <si>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</si>
  <si>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</si>
  <si>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</si>
  <si>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</si>
  <si>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</si>
  <si>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</si>
  <si>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</si>
  <si>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</si>
  <si>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</si>
  <si>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</si>
  <si>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</si>
  <si>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</si>
  <si>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</si>
  <si>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</si>
  <si>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</si>
  <si>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</si>
  <si>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</si>
  <si>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</si>
  <si>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</si>
  <si>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</si>
  <si>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</si>
  <si>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</si>
  <si>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</si>
  <si>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</si>
  <si>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</si>
  <si>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</si>
  <si>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</si>
  <si>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</si>
  <si>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</si>
  <si>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</si>
  <si>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</si>
  <si>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</si>
  <si>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</si>
  <si>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</si>
  <si>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</si>
  <si>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</si>
  <si>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</si>
  <si>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</si>
  <si>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</si>
  <si>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</si>
  <si>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</si>
  <si>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</si>
  <si>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</si>
  <si>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</si>
  <si>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</si>
  <si>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</si>
  <si>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</si>
  <si>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</si>
  <si>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</si>
  <si>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</si>
  <si>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</si>
  <si>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</si>
  <si>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</si>
  <si>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</si>
  <si>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</si>
  <si>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</si>
  <si>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</si>
  <si>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</si>
  <si>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</si>
  <si>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</si>
  <si>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</si>
  <si>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</si>
  <si>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</si>
  <si>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</si>
  <si>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</si>
  <si>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</si>
  <si>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</si>
  <si>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</si>
  <si>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</si>
  <si>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</si>
  <si>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</si>
  <si>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</si>
  <si>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</si>
  <si>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</si>
  <si>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</si>
  <si>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</si>
  <si>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</si>
  <si>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</si>
  <si>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</si>
  <si>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</si>
  <si>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</si>
  <si>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</si>
  <si>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</si>
  <si>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</si>
  <si>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</si>
  <si>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</si>
  <si>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</si>
  <si>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</si>
  <si>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</si>
  <si>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</si>
  <si>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</si>
  <si>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</si>
  <si>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</si>
  <si>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</si>
  <si>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</si>
  <si>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</si>
  <si>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</si>
  <si>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</si>
  <si>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</si>
  <si>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</si>
  <si>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</si>
  <si>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</si>
  <si>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</si>
  <si>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</si>
  <si>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</si>
  <si>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</si>
  <si>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</si>
  <si>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</si>
  <si>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</si>
  <si>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</si>
  <si>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</si>
  <si>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</si>
  <si>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</si>
  <si>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</si>
  <si>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</si>
  <si>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</si>
  <si>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</si>
  <si>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</si>
  <si>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</si>
  <si>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</si>
  <si>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</si>
  <si>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</si>
  <si>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</si>
  <si>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</si>
  <si>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</si>
  <si>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</si>
  <si>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</si>
  <si>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</si>
  <si>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</si>
  <si>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</si>
  <si>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</si>
  <si>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</si>
  <si>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</si>
  <si>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</si>
  <si>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</si>
  <si>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</si>
  <si>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</si>
  <si>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</si>
  <si>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</si>
  <si>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</si>
  <si>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</si>
  <si>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</si>
  <si>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</si>
  <si>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</si>
  <si>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</si>
  <si>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</si>
  <si>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</si>
  <si>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</si>
  <si>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</si>
  <si>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</si>
  <si>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</si>
  <si>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</si>
  <si>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</si>
  <si>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</si>
  <si>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</si>
  <si>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</si>
  <si>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</si>
  <si>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</si>
  <si>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</si>
  <si>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</si>
  <si>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</si>
  <si>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</si>
  <si>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</si>
  <si>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</si>
  <si>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</si>
  <si>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</si>
  <si>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</si>
  <si>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</si>
  <si>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</si>
  <si>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</si>
  <si>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</si>
  <si>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</si>
  <si>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</si>
  <si>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</si>
  <si>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</si>
  <si>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</si>
  <si>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</si>
  <si>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</si>
  <si>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</si>
  <si>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</si>
  <si>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</si>
  <si>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</si>
  <si>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</si>
  <si>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</si>
  <si>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</si>
  <si>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</si>
  <si>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</si>
  <si>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</si>
  <si>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</si>
  <si>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</si>
  <si>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</si>
  <si>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</si>
  <si>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</si>
  <si>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</si>
  <si>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</si>
  <si>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</si>
  <si>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</si>
  <si>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</si>
  <si>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</si>
  <si>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</si>
  <si>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</si>
  <si>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</si>
  <si>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</si>
  <si>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</si>
  <si>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</si>
  <si>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</si>
  <si>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</si>
  <si>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</si>
  <si>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</si>
  <si>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</si>
  <si>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</si>
  <si>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</si>
  <si>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</si>
  <si>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</si>
  <si>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</si>
  <si>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</si>
  <si>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</si>
  <si>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</si>
  <si>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</si>
  <si>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</si>
  <si>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HOTELI "ŽIVOGOŠĆE" DD, Živogošće</t>
  </si>
  <si>
    <t>5510</t>
  </si>
  <si>
    <t>NE</t>
  </si>
  <si>
    <t>1.1.2014.</t>
  </si>
  <si>
    <t>31.03.2014.</t>
  </si>
  <si>
    <t>01.01.2014 - 31.03.2014.</t>
  </si>
  <si>
    <t>HOTELI "ŽIVOGOŠĆE" DD, ŽIVOGOŠĆE</t>
  </si>
  <si>
    <t>01.01.2014.</t>
  </si>
  <si>
    <t>03324869</t>
  </si>
  <si>
    <t>060008601</t>
  </si>
  <si>
    <t>88429213928</t>
  </si>
  <si>
    <t>Hoteli "Živogošće" d.d.</t>
  </si>
  <si>
    <t>Igrane</t>
  </si>
  <si>
    <t>Porat 136, Živogošće</t>
  </si>
  <si>
    <t>tajnik@hoteli-zivogosce.t-com.hr</t>
  </si>
  <si>
    <t>www.hoteli-zivogosce.hr</t>
  </si>
  <si>
    <t>Podgora</t>
  </si>
  <si>
    <t>SPLITSKO-DALMATINSKA ŽUPANIJA</t>
  </si>
  <si>
    <t>Toplak Ljiljana</t>
  </si>
  <si>
    <t>021/605-236</t>
  </si>
  <si>
    <t>021/627-179</t>
  </si>
  <si>
    <t>financije@hoteli-zivogosce.t-com.hr</t>
  </si>
  <si>
    <t>Grbić Hrvoje</t>
  </si>
  <si>
    <t>01.01.2014. - 31.03.2014.</t>
  </si>
  <si>
    <t>1. Nije bilo podjele dionica.</t>
  </si>
  <si>
    <t>2.Nije bilo promjene vlasničke strukture.</t>
  </si>
  <si>
    <t>3. Likvidnost je zadovoljavajuća.</t>
  </si>
  <si>
    <t>4.Nije bilo promjene računovodstvene politike.</t>
  </si>
  <si>
    <t>5.Nije bilo sporova.</t>
  </si>
  <si>
    <t>6.Gubitak za prvo tromjesečje iznosi 4.672.807 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</si>
</sst>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jnik@hoteli-zivogosce.t-com.hr" TargetMode="External" /><Relationship Id="rId2" Type="http://schemas.openxmlformats.org/officeDocument/2006/relationships/hyperlink" Target="http://www.hoteli-zivogosce.hr/" TargetMode="External" /><Relationship Id="rId3" Type="http://schemas.openxmlformats.org/officeDocument/2006/relationships/hyperlink" Target="mailto:financije@hoteli-zivogosce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330</v>
      </c>
      <c r="F2" s="12"/>
      <c r="G2" s="13" t="s">
        <v>250</v>
      </c>
      <c r="H2" s="120" t="s">
        <v>327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2" t="s">
        <v>331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2" t="s">
        <v>332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2" t="s">
        <v>333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8" t="s">
        <v>334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>
        <v>21329</v>
      </c>
      <c r="D14" s="180"/>
      <c r="E14" s="16"/>
      <c r="F14" s="158" t="s">
        <v>335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8" t="s">
        <v>336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2" t="s">
        <v>337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2" t="s">
        <v>338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339</v>
      </c>
      <c r="D22" s="158" t="s">
        <v>339</v>
      </c>
      <c r="E22" s="175"/>
      <c r="F22" s="176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17</v>
      </c>
      <c r="D24" s="158" t="s">
        <v>340</v>
      </c>
      <c r="E24" s="175"/>
      <c r="F24" s="175"/>
      <c r="G24" s="176"/>
      <c r="H24" s="51" t="s">
        <v>261</v>
      </c>
      <c r="I24" s="122">
        <v>80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325</v>
      </c>
      <c r="D26" s="25"/>
      <c r="E26" s="33"/>
      <c r="F26" s="24"/>
      <c r="G26" s="164" t="s">
        <v>263</v>
      </c>
      <c r="H26" s="137"/>
      <c r="I26" s="124" t="s">
        <v>324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50"/>
      <c r="C30" s="150"/>
      <c r="D30" s="151"/>
      <c r="E30" s="149"/>
      <c r="F30" s="150"/>
      <c r="G30" s="150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49"/>
      <c r="B32" s="150"/>
      <c r="C32" s="150"/>
      <c r="D32" s="151"/>
      <c r="E32" s="149"/>
      <c r="F32" s="150"/>
      <c r="G32" s="150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50"/>
      <c r="C34" s="150"/>
      <c r="D34" s="151"/>
      <c r="E34" s="149"/>
      <c r="F34" s="150"/>
      <c r="G34" s="150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50"/>
      <c r="C36" s="150"/>
      <c r="D36" s="151"/>
      <c r="E36" s="149"/>
      <c r="F36" s="150"/>
      <c r="G36" s="150"/>
      <c r="H36" s="152"/>
      <c r="I36" s="153"/>
      <c r="J36" s="10"/>
      <c r="K36" s="10"/>
      <c r="L36" s="10"/>
    </row>
    <row r="37" spans="1:12" ht="12.75">
      <c r="A37" s="103"/>
      <c r="B37" s="30"/>
      <c r="C37" s="147"/>
      <c r="D37" s="148"/>
      <c r="E37" s="16"/>
      <c r="F37" s="147"/>
      <c r="G37" s="148"/>
      <c r="H37" s="16"/>
      <c r="I37" s="95"/>
      <c r="J37" s="10"/>
      <c r="K37" s="10"/>
      <c r="L37" s="10"/>
    </row>
    <row r="38" spans="1:12" ht="12.75">
      <c r="A38" s="149"/>
      <c r="B38" s="150"/>
      <c r="C38" s="150"/>
      <c r="D38" s="151"/>
      <c r="E38" s="149"/>
      <c r="F38" s="150"/>
      <c r="G38" s="150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50"/>
      <c r="C40" s="150"/>
      <c r="D40" s="151"/>
      <c r="E40" s="149"/>
      <c r="F40" s="150"/>
      <c r="G40" s="150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2"/>
      <c r="D44" s="153"/>
      <c r="E44" s="26"/>
      <c r="F44" s="158"/>
      <c r="G44" s="150"/>
      <c r="H44" s="150"/>
      <c r="I44" s="151"/>
      <c r="J44" s="10"/>
      <c r="K44" s="10"/>
      <c r="L44" s="10"/>
    </row>
    <row r="45" spans="1:12" ht="12.75">
      <c r="A45" s="103"/>
      <c r="B45" s="30"/>
      <c r="C45" s="147"/>
      <c r="D45" s="148"/>
      <c r="E45" s="16"/>
      <c r="F45" s="147"/>
      <c r="G45" s="159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8" t="s">
        <v>341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342</v>
      </c>
      <c r="D48" s="134"/>
      <c r="E48" s="135"/>
      <c r="F48" s="16"/>
      <c r="G48" s="51" t="s">
        <v>271</v>
      </c>
      <c r="H48" s="138" t="s">
        <v>343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344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345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54" t="s">
        <v>273</v>
      </c>
      <c r="D53" s="154"/>
      <c r="E53" s="154"/>
      <c r="F53" s="154"/>
      <c r="G53" s="154"/>
      <c r="H53" s="15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5" t="s">
        <v>277</v>
      </c>
      <c r="H62" s="156"/>
      <c r="I62" s="15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tajnik@hoteli-zivogosce.t-com.hr"/>
    <hyperlink ref="C20" r:id="rId2" display="www.hoteli-zivogosce.hr"/>
    <hyperlink ref="C50" r:id="rId3" display="financije@hoteli-zivogosce.t-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7" sqref="K107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323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326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226047685</v>
      </c>
      <c r="K8" s="53">
        <f>K9+K16+K26+K35+K39</f>
        <v>223990165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153942</v>
      </c>
      <c r="K9" s="53">
        <f>SUM(K10:K15)</f>
        <v>223562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>
        <v>153942</v>
      </c>
      <c r="K10" s="7">
        <v>223562</v>
      </c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225782969</v>
      </c>
      <c r="K16" s="53">
        <f>SUM(K17:K25)</f>
        <v>223655829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104864406</v>
      </c>
      <c r="K17" s="7">
        <v>104864406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118191890</v>
      </c>
      <c r="K18" s="7">
        <v>116200566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2203178</v>
      </c>
      <c r="K19" s="7">
        <v>2094647</v>
      </c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415989</v>
      </c>
      <c r="K20" s="7">
        <v>389883</v>
      </c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/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>
        <v>107506</v>
      </c>
      <c r="K24" s="7">
        <v>106327</v>
      </c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f>SUM(J27:J34)</f>
        <v>110774</v>
      </c>
      <c r="K26" s="53">
        <f>SUM(K27:K34)</f>
        <v>110774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/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110774</v>
      </c>
      <c r="K29" s="7">
        <v>110774</v>
      </c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/>
      <c r="K33" s="7"/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3755691</v>
      </c>
      <c r="K40" s="53">
        <f>K41+K49+K56+K64</f>
        <v>3899147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f>SUM(J42:J48)</f>
        <v>334357</v>
      </c>
      <c r="K41" s="53">
        <f>SUM(K42:K48)</f>
        <v>401343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334357</v>
      </c>
      <c r="K42" s="7">
        <v>401343</v>
      </c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3032978</v>
      </c>
      <c r="K49" s="53">
        <f>SUM(K50:K55)</f>
        <v>1479354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/>
      <c r="K50" s="7"/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2035336</v>
      </c>
      <c r="K51" s="7">
        <v>837714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/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881188</v>
      </c>
      <c r="K54" s="7">
        <v>641640</v>
      </c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116454</v>
      </c>
      <c r="K55" s="7"/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/>
      <c r="K62" s="7"/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388356</v>
      </c>
      <c r="K64" s="7">
        <v>2018450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229803376</v>
      </c>
      <c r="K66" s="53">
        <f>K7+K8+K40+K65</f>
        <v>227889312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-31442944</v>
      </c>
      <c r="K69" s="54">
        <f>K70+K71+K72+K78+K79+K82+K85</f>
        <v>-36115752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112021200</v>
      </c>
      <c r="K70" s="7">
        <v>112021200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/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988000</v>
      </c>
      <c r="K73" s="7">
        <v>988000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/>
      <c r="K74" s="7"/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/>
      <c r="K77" s="7"/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>
        <v>115511992</v>
      </c>
      <c r="K78" s="7">
        <v>114721197</v>
      </c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-248873036</v>
      </c>
      <c r="K79" s="53">
        <f>K80-K81</f>
        <v>-259173342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248873036</v>
      </c>
      <c r="K81" s="7">
        <v>259173342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f>J83-J84</f>
        <v>-11091100</v>
      </c>
      <c r="K82" s="53">
        <f>K83-K84</f>
        <v>-4672807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/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11091100</v>
      </c>
      <c r="K84" s="7">
        <v>4672807</v>
      </c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/>
      <c r="K87" s="7"/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28866905</v>
      </c>
      <c r="K90" s="53">
        <f>SUM(K91:K99)</f>
        <v>28669207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/>
      <c r="K93" s="7"/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>
        <v>28866905</v>
      </c>
      <c r="K99" s="7">
        <v>28669207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232379415</v>
      </c>
      <c r="K100" s="53">
        <f>SUM(K101:K112)</f>
        <v>235335857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/>
      <c r="K101" s="7"/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229608979</v>
      </c>
      <c r="K103" s="7">
        <v>229556662</v>
      </c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1368342</v>
      </c>
      <c r="K104" s="7">
        <v>4367969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783900</v>
      </c>
      <c r="K105" s="7">
        <v>787628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376284</v>
      </c>
      <c r="K108" s="7">
        <v>381705</v>
      </c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220915</v>
      </c>
      <c r="K109" s="7">
        <v>216455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20995</v>
      </c>
      <c r="K112" s="7">
        <v>25438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229803376</v>
      </c>
      <c r="K114" s="53">
        <f>K69+K86+K90+K100+K113</f>
        <v>227889312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8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5" t="s">
        <v>346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0</v>
      </c>
      <c r="K7" s="54">
        <f>SUM(K8:K9)</f>
        <v>0</v>
      </c>
      <c r="L7" s="54">
        <f>SUM(L8:L9)</f>
        <v>20732</v>
      </c>
      <c r="M7" s="54">
        <f>SUM(M8:M9)</f>
        <v>20732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0</v>
      </c>
      <c r="K8" s="7"/>
      <c r="L8" s="7"/>
      <c r="M8" s="7"/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0</v>
      </c>
      <c r="K9" s="7"/>
      <c r="L9" s="7">
        <v>20732</v>
      </c>
      <c r="M9" s="7">
        <v>20732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4860108</v>
      </c>
      <c r="K10" s="53">
        <f>K11+K12+K16+K20+K21+K22+K25+K26</f>
        <v>4860108</v>
      </c>
      <c r="L10" s="53">
        <f>L11+L12+L16+L20+L21+L22+L25+L26</f>
        <v>4887224</v>
      </c>
      <c r="M10" s="53">
        <f>M11+M12+M16+M20+M21+M22+M25+M26</f>
        <v>4887224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599175</v>
      </c>
      <c r="K12" s="53">
        <f>SUM(K13:K15)</f>
        <v>599175</v>
      </c>
      <c r="L12" s="53">
        <f>SUM(L13:L15)</f>
        <v>809663</v>
      </c>
      <c r="M12" s="53">
        <f>SUM(M13:M15)</f>
        <v>809663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116497</v>
      </c>
      <c r="K13" s="7">
        <v>116497</v>
      </c>
      <c r="L13" s="7">
        <v>157800</v>
      </c>
      <c r="M13" s="7">
        <v>157800</v>
      </c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  <c r="L14" s="7"/>
      <c r="M14" s="7"/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482678</v>
      </c>
      <c r="K15" s="7">
        <v>482678</v>
      </c>
      <c r="L15" s="7">
        <v>651863</v>
      </c>
      <c r="M15" s="7">
        <v>651863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1699880</v>
      </c>
      <c r="K16" s="53">
        <f>SUM(K17:K19)</f>
        <v>1699880</v>
      </c>
      <c r="L16" s="53">
        <f>SUM(L17:L19)</f>
        <v>1716198</v>
      </c>
      <c r="M16" s="53">
        <f>SUM(M17:M19)</f>
        <v>1716198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1073328</v>
      </c>
      <c r="K17" s="7">
        <v>1073328</v>
      </c>
      <c r="L17" s="7">
        <v>1072681</v>
      </c>
      <c r="M17" s="7">
        <v>1072681</v>
      </c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402262</v>
      </c>
      <c r="K18" s="7">
        <v>402262</v>
      </c>
      <c r="L18" s="7">
        <v>416765</v>
      </c>
      <c r="M18" s="7">
        <v>416765</v>
      </c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224290</v>
      </c>
      <c r="K19" s="7">
        <v>224290</v>
      </c>
      <c r="L19" s="7">
        <v>226752</v>
      </c>
      <c r="M19" s="7">
        <v>226752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2199169</v>
      </c>
      <c r="K20" s="7">
        <v>2199169</v>
      </c>
      <c r="L20" s="7">
        <v>2205299</v>
      </c>
      <c r="M20" s="7">
        <v>2205299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361884</v>
      </c>
      <c r="K21" s="7">
        <v>361884</v>
      </c>
      <c r="L21" s="7">
        <v>156064</v>
      </c>
      <c r="M21" s="7">
        <v>156064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19399</v>
      </c>
      <c r="K27" s="53">
        <f>SUM(K28:K32)</f>
        <v>19399</v>
      </c>
      <c r="L27" s="53">
        <f>SUM(L28:L32)</f>
        <v>0</v>
      </c>
      <c r="M27" s="53">
        <f>SUM(M28:M32)</f>
        <v>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19399</v>
      </c>
      <c r="K29" s="7">
        <v>19399</v>
      </c>
      <c r="L29" s="7"/>
      <c r="M29" s="7"/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4405426</v>
      </c>
      <c r="K33" s="53">
        <f>SUM(K34:K37)</f>
        <v>4405426</v>
      </c>
      <c r="L33" s="53">
        <f>SUM(L34:L37)</f>
        <v>4014</v>
      </c>
      <c r="M33" s="53">
        <f>SUM(M34:M37)</f>
        <v>4014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4405426</v>
      </c>
      <c r="K35" s="7">
        <v>4405426</v>
      </c>
      <c r="L35" s="7">
        <v>4014</v>
      </c>
      <c r="M35" s="7">
        <v>4014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19399</v>
      </c>
      <c r="K42" s="53">
        <f>K7+K27+K38+K40</f>
        <v>19399</v>
      </c>
      <c r="L42" s="53">
        <f>L7+L27+L38+L40</f>
        <v>20732</v>
      </c>
      <c r="M42" s="53">
        <f>M7+M27+M38+M40</f>
        <v>20732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9265534</v>
      </c>
      <c r="K43" s="53">
        <f>K10+K33+K39+K41</f>
        <v>9265534</v>
      </c>
      <c r="L43" s="53">
        <f>L10+L33+L39+L41</f>
        <v>4891238</v>
      </c>
      <c r="M43" s="53">
        <f>M10+M33+M39+M41</f>
        <v>4891238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-9246135</v>
      </c>
      <c r="K44" s="53">
        <f>K42-K43</f>
        <v>-9246135</v>
      </c>
      <c r="L44" s="53">
        <f>L42-L43</f>
        <v>-4870506</v>
      </c>
      <c r="M44" s="53">
        <f>M42-M43</f>
        <v>-4870506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9246135</v>
      </c>
      <c r="K46" s="53">
        <f>IF(K43&gt;K42,K43-K42,0)</f>
        <v>9246135</v>
      </c>
      <c r="L46" s="53">
        <f>IF(L43&gt;L42,L43-L42,0)</f>
        <v>4870506</v>
      </c>
      <c r="M46" s="53">
        <f>IF(M43&gt;M42,M43-M42,0)</f>
        <v>4870506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-197699</v>
      </c>
      <c r="K47" s="7">
        <v>-197699</v>
      </c>
      <c r="L47" s="7">
        <v>-197699</v>
      </c>
      <c r="M47" s="7">
        <v>-197699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-9048436</v>
      </c>
      <c r="K48" s="53">
        <f>K44-K47</f>
        <v>-9048436</v>
      </c>
      <c r="L48" s="53">
        <f>L44-L47</f>
        <v>-4672807</v>
      </c>
      <c r="M48" s="53">
        <f>M44-M47</f>
        <v>-4672807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9048436</v>
      </c>
      <c r="K50" s="61">
        <f>IF(K48&lt;0,-K48,0)</f>
        <v>9048436</v>
      </c>
      <c r="L50" s="61">
        <f>IF(L48&lt;0,-L48,0)</f>
        <v>4672807</v>
      </c>
      <c r="M50" s="61">
        <f>IF(M48&lt;0,-M48,0)</f>
        <v>4672807</v>
      </c>
    </row>
    <row r="51" spans="1:13" ht="12.75" customHeight="1">
      <c r="A51" s="218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-9048436</v>
      </c>
      <c r="K56" s="6">
        <v>-9048436</v>
      </c>
      <c r="L56" s="6">
        <v>-4672807</v>
      </c>
      <c r="M56" s="6">
        <v>-4672807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-9048436</v>
      </c>
      <c r="K67" s="61">
        <f>K56+K66</f>
        <v>-9048436</v>
      </c>
      <c r="L67" s="61">
        <f>L56+L66</f>
        <v>-4672807</v>
      </c>
      <c r="M67" s="61">
        <f>M56+M66</f>
        <v>-4672807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329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-9246135</v>
      </c>
      <c r="K7" s="7">
        <v>-4870506</v>
      </c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v>2199169</v>
      </c>
      <c r="K8" s="7">
        <v>2205299</v>
      </c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>
        <v>9900549</v>
      </c>
      <c r="K9" s="7">
        <v>2956442</v>
      </c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>
        <v>785031</v>
      </c>
      <c r="K10" s="7">
        <v>1553624</v>
      </c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3638614</v>
      </c>
      <c r="K13" s="53">
        <f>SUM(K7:K12)</f>
        <v>1844859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>
        <v>1884684</v>
      </c>
      <c r="K14" s="7"/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>
        <v>107950</v>
      </c>
      <c r="K16" s="7">
        <v>66986</v>
      </c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114213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2106847</v>
      </c>
      <c r="K18" s="53">
        <f>SUM(K14:K17)</f>
        <v>66986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1531767</v>
      </c>
      <c r="K19" s="53">
        <f>IF(K13&gt;K18,K13-K18,0)</f>
        <v>1777873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201386</v>
      </c>
      <c r="K28" s="7">
        <v>147779</v>
      </c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201386</v>
      </c>
      <c r="K31" s="53">
        <f>SUM(K28:K30)</f>
        <v>147779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201386</v>
      </c>
      <c r="K33" s="53">
        <f>IF(K31&gt;K27,K31-K27,0)</f>
        <v>147779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>
        <v>122679</v>
      </c>
      <c r="K39" s="7"/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122679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122679</v>
      </c>
      <c r="K46" s="53">
        <f>IF(K44&gt;K38,K44-K38,0)</f>
        <v>0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IF(J19-J20+J32-J33+J45-J46&gt;0,J19-J20+J32-J33+J45-J46,0)</f>
        <v>1207702</v>
      </c>
      <c r="K47" s="53">
        <f>IF(K19-K20+K32-K33+K45-K46&gt;0,K19-K20+K32-K33+K45-K46,0)</f>
        <v>1630094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>
        <v>723367</v>
      </c>
      <c r="K49" s="7">
        <v>388356</v>
      </c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>
        <v>1207702</v>
      </c>
      <c r="K50" s="7">
        <v>1630094</v>
      </c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1931069</v>
      </c>
      <c r="K52" s="61">
        <f>K49+K50-K51</f>
        <v>2018450</v>
      </c>
    </row>
  </sheetData>
  <sheetProtection/>
  <mergeCells count="52"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  <mergeCell ref="A52:H52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3" sqref="J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140625" style="76" bestFit="1" customWidth="1"/>
    <col min="11" max="11" width="11.421875" style="76" bestFit="1" customWidth="1"/>
    <col min="12" max="16384" width="9.140625" style="76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282</v>
      </c>
      <c r="D2" s="285"/>
      <c r="E2" s="77" t="s">
        <v>330</v>
      </c>
      <c r="F2" s="43" t="s">
        <v>250</v>
      </c>
      <c r="G2" s="286" t="s">
        <v>327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112021200</v>
      </c>
      <c r="K5" s="45">
        <v>112021200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988000</v>
      </c>
      <c r="K7" s="46">
        <v>988000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-251245419</v>
      </c>
      <c r="K8" s="46">
        <v>-259173342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-9048436</v>
      </c>
      <c r="K9" s="46">
        <v>-4672807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117893750</v>
      </c>
      <c r="K10" s="46">
        <v>114721197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-29390905</v>
      </c>
      <c r="K14" s="79">
        <f>SUM(K5:K13)</f>
        <v>-36115752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7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28" t="s">
        <v>347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348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350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352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2014-04-30T09:55:29Z</cp:lastPrinted>
  <dcterms:created xsi:type="dcterms:W3CDTF">2008-10-17T11:51:54Z</dcterms:created>
  <dcterms:modified xsi:type="dcterms:W3CDTF">2014-04-30T09:56:00Z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