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<sst xmlns="http://schemas.openxmlformats.org/spreadsheetml/2006/main" count="397" uniqueCount="343">
  <si>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</si>
  <si>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</si>
  <si>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</si>
  <si>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</si>
  <si>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</si>
  <si>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</si>
  <si>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</si>
  <si>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</si>
  <si>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</si>
  <si>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</si>
  <si>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</si>
  <si>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</si>
  <si>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</si>
  <si>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</si>
  <si>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</si>
  <si>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</si>
  <si>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</si>
  <si>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</si>
  <si>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</si>
  <si>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</si>
  <si>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</si>
  <si>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</si>
  <si>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</si>
  <si>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</si>
  <si>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</si>
  <si>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</si>
  <si>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</si>
  <si>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</si>
  <si>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</si>
  <si>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</si>
  <si>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</si>
  <si>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</si>
  <si>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</si>
  <si>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</si>
  <si>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</si>
  <si>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</si>
  <si>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</si>
  <si>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</si>
  <si>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</si>
  <si>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</si>
  <si>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</si>
  <si>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</si>
  <si>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</si>
  <si>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</si>
  <si>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</si>
  <si>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</si>
  <si>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</si>
  <si>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</si>
  <si>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</si>
  <si>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</si>
  <si>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</si>
  <si>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</si>
  <si>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</si>
  <si>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</si>
  <si>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</si>
  <si>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</si>
  <si>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</si>
  <si>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</si>
  <si>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</si>
  <si>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</si>
  <si>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</si>
  <si>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</si>
  <si>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</si>
  <si>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</si>
  <si>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</si>
  <si>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</si>
  <si>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</si>
  <si>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</si>
  <si>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</si>
  <si>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</si>
  <si>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</si>
  <si>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</si>
  <si>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</si>
  <si>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</si>
  <si>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</si>
  <si>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</si>
  <si>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</si>
  <si>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</si>
  <si>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</si>
  <si>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</si>
  <si>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</si>
  <si>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</si>
  <si>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</si>
  <si>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</si>
  <si>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</si>
  <si>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</si>
  <si>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</si>
  <si>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</si>
  <si>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</si>
  <si>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</si>
  <si>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</si>
  <si>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</si>
  <si>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</si>
  <si>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</si>
  <si>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</si>
  <si>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</si>
  <si>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</si>
  <si>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</si>
  <si>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</si>
  <si>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</si>
  <si>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</si>
  <si>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</si>
  <si>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</si>
  <si>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</si>
  <si>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</si>
  <si>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</si>
  <si>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</si>
  <si>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</si>
  <si>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</si>
  <si>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</si>
  <si>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</si>
  <si>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</si>
  <si>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</si>
  <si>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</si>
  <si>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</si>
  <si>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</si>
  <si>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</si>
  <si>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</si>
  <si>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</si>
  <si>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</si>
  <si>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</si>
  <si>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</si>
  <si>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</si>
  <si>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</si>
  <si>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</si>
  <si>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</si>
  <si>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</si>
  <si>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</si>
  <si>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</si>
  <si>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</si>
  <si>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</si>
  <si>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</si>
  <si>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</si>
  <si>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</si>
  <si>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</si>
  <si>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</si>
  <si>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</si>
  <si>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</si>
  <si>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</si>
  <si>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</si>
  <si>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</si>
  <si>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</si>
  <si>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</si>
  <si>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</si>
  <si>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</si>
  <si>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</si>
  <si>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</si>
  <si>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</si>
  <si>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</si>
  <si>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</si>
  <si>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</si>
  <si>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</si>
  <si>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</si>
  <si>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</si>
  <si>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</si>
  <si>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</si>
  <si>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</si>
  <si>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</si>
  <si>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</si>
  <si>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</si>
  <si>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</si>
  <si>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</si>
  <si>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</si>
  <si>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</si>
  <si>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</si>
  <si>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</si>
  <si>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</si>
  <si>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</si>
  <si>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</si>
  <si>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</si>
  <si>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</si>
  <si>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</si>
  <si>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</si>
  <si>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</si>
  <si>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</si>
  <si>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</si>
  <si>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</si>
  <si>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</si>
  <si>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</si>
  <si>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</si>
  <si>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</si>
  <si>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</si>
  <si>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</si>
  <si>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</si>
  <si>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</si>
  <si>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</si>
  <si>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</si>
  <si>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</si>
  <si>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</si>
  <si>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</si>
  <si>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</si>
  <si>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</si>
  <si>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</si>
  <si>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</si>
  <si>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</si>
  <si>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</si>
  <si>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</si>
  <si>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</si>
  <si>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</si>
  <si>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</si>
  <si>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</si>
  <si>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</si>
  <si>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</si>
  <si>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</si>
  <si>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</si>
  <si>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</si>
  <si>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</si>
  <si>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</si>
  <si>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</si>
  <si>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</si>
  <si>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</si>
  <si>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</si>
  <si>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</si>
  <si>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</si>
  <si>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</si>
  <si>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</si>
  <si>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</si>
  <si>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</si>
  <si>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</si>
  <si>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</si>
  <si>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</si>
  <si>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</si>
  <si>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</si>
  <si>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</si>
  <si>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</si>
  <si>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</si>
  <si>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</si>
  <si>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</si>
  <si>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</si>
  <si>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</si>
  <si>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</si>
  <si>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</si>
  <si>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</si>
  <si>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</si>
  <si>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</si>
  <si>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</si>
  <si>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</si>
  <si>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</si>
  <si>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</si>
  <si>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</si>
  <si>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</si>
  <si>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</si>
  <si>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</si>
  <si>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</si>
  <si>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</si>
  <si>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</si>
  <si>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</si>
  <si>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</si>
  <si>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</si>
  <si>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</si>
  <si>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</si>
  <si>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</si>
  <si>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</si>
  <si>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</si>
  <si>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</si>
  <si>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</si>
  <si>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</si>
  <si>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</si>
  <si>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</si>
  <si>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</si>
  <si>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</si>
  <si>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</si>
  <si>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</si>
  <si>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</si>
  <si>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</si>
  <si>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</si>
  <si>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</si>
  <si>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</si>
  <si>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</si>
  <si>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</si>
  <si>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</si>
  <si>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</si>
  <si>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</si>
  <si>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</si>
  <si>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</si>
  <si>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</si>
  <si>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</si>
  <si>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</si>
  <si>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</si>
  <si>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</si>
  <si>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</si>
  <si>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</si>
  <si>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</si>
  <si>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</si>
  <si>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</si>
  <si>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</si>
  <si>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</si>
  <si>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</si>
  <si>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</si>
  <si>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</si>
  <si>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</si>
  <si>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</si>
  <si>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</si>
  <si>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</si>
  <si>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</si>
  <si>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</si>
  <si>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</si>
  <si>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</si>
  <si>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</si>
  <si>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</si>
  <si>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</si>
  <si>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</si>
  <si>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</si>
  <si>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>ŠETALIŠTE FRANA KRŠINIĆA 102</t>
  </si>
  <si>
    <t xml:space="preserve">zdadic@htp-korcula.hr </t>
  </si>
  <si>
    <t>www.rast.hr</t>
  </si>
  <si>
    <t>DUBROVAČKO NERETVANSKA</t>
  </si>
  <si>
    <t>5510</t>
  </si>
  <si>
    <t>ŠESTANOVIĆ NIKICA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</si>
  <si>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</si>
  <si>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</si>
  <si>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</si>
  <si>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</si>
  <si>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</si>
  <si>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</si>
  <si>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</si>
  <si>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</si>
  <si>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</si>
  <si>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</si>
  <si>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</si>
  <si>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</si>
  <si>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</si>
  <si>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</si>
  <si>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</si>
  <si>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</si>
  <si>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</si>
  <si>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</si>
  <si>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</si>
  <si>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</si>
  <si>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</si>
  <si>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</si>
  <si>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</si>
  <si>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</si>
  <si>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</si>
  <si>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</si>
  <si>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</si>
  <si>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NIKICA ŠESTANOVIĆ</t>
  </si>
  <si>
    <t>Obveznik: HTP KORČULA d.d.</t>
  </si>
  <si>
    <t>stanje na dan 31.12.2012.</t>
  </si>
  <si>
    <t>u razdoblju  01.01.2012. do 31.12.2012.</t>
  </si>
  <si>
    <t>u razdoblju 01.01.2012. do 31.12.2012.</t>
  </si>
  <si>
    <t>Skraćene bilješke uz financijske izvještaje  per. 31.12.2012</t>
  </si>
  <si>
    <t xml:space="preserve">Društvo HTP KORČULA d.d u odnosu na objavljene cjelokupne godišnje izvještaje za 2011.godinu u ovom razdoblju nije imalo značajnih promjena u financijskom položaju.
U okviru vlasničke strukture u ovom tromjesečju nije bilo značajnih promjena. 
U razdoblju od 01.01.-31.12.2012.godine Društvo je ostvarilo 189.129 noćenja i u odnosu na isto razdoblje 2011.godine kada
je ostvareno 173.236 noćenja povećanje je za 9,2%, a u odnosu na plan ostvareno je 12.871 noćenja manje ili za 6,4%.
Poslovni prihodi u ovom razdoblju su ostvareni u iznosu od 45.760.813 Kn ili 9,0% više u odnosu na isto razdoblje prošle godine, a u tromjesečju listopad-prosinac 2012.godine su manji za 12,3% u odnosu na isto tromjesečje u 2011.godini.
Poslovni rashodi u ovom izvještajnom razdoblju su ostvareni u iznosu od 44.766.504 Kn i  u odnosu na prošlu godinu su viši
za 3,4%, a u tromjesečju listopad-prosinac 2012.god. u odnosu na isto razdoblje 2011.god. manji su za 9,1%.
U okviru poslovnih rashoda materijalni troškovi su viši u odnosu na isto razdoblje prošle godine za 12,9%, troškovi osoblja su 
viši u odnosu na prošlu godinu za 0,4%, amortizacija je manja za 8,9%, a ostali vanjski troškovi poslovanja su manji u odnosu na prošlu godinu za 1,0%.
Financijski rashodi su ostvareni u iznosu od 8.740.234 Kn i u odnosu na prošlu godinu su manji za 0,2%, a u okviru istih je najznačajniji rast zateznih kamata usljed kašnjenja u podmirenju dospjelih obveza.
U ovom razdoblju je ostvaren gubitak iz poslovanja u iznosu od 8.249.841 Kn u odnosu na prošlu godinu kada je ostvaren gubitak u iznosu od 11.220.927 Kn ili za 2.971.086 Kn manji odnosno 26,5%.
U ovom izvještajnom razdoblju su povećane kratkoročne obveze u odnosu na 31.12.2011.godine i to za 13,8% ili za 9,2 mil.Kn a najveće povećanje je s osnova kratkoročnih kredita i zajmova, te otplata i kamata po kreditima.
Navedeni podaci u financijskim izvještajima su obzirom na rok izrade privremeni i nerevidirani i u konačnimfinancijskim izvještajima su moguća manja odstupanja.
Sukladno značajnijem rastu kratkoročnih obveza u odnosu na kratkotrajnu imovinu i iskazani nedostatak kratkoročnih likvidnih sredstava za podmiru dospjelih obveza, Društvo je od početka godine kontinuirano imalo likvidne teškoće i probleme u odvijanju poslovnog ciklusa. Unatoč navedenim problemima obzirom na razumjevanje većine vjerovnika nije bilo značajnijih blokada računa u dužem vremenskom razdoblju. Za saniranje navedenog stanja Društvo je izradilo Plan financijskog i operativnog restrukturiranja i Prijedlog za otvaranje postupka predstečajne nagodbe i uputilo u FINU, te je dokumentacija u obradi i postupak u tijeku.
Ostalih bitnijih promjena u financijskom položaju i stanju Društva u ovom izvještajnom razdoblju u odnosu na godišnji izvještaj nije bilo. 
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</si>
</sst>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5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6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17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14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1" applyFont="1" applyBorder="1" applyAlignment="1">
      <alignment/>
      <protection/>
    </xf>
    <xf numFmtId="0" fontId="3" fillId="0" borderId="23" xfId="51" applyFont="1" applyBorder="1" applyAlignment="1">
      <alignment/>
      <protection/>
    </xf>
    <xf numFmtId="0" fontId="3" fillId="0" borderId="24" xfId="51" applyFont="1" applyFill="1" applyBorder="1" applyAlignment="1" applyProtection="1">
      <alignment horizontal="left" vertical="center" wrapText="1"/>
      <protection hidden="1"/>
    </xf>
    <xf numFmtId="0" fontId="3" fillId="0" borderId="15" xfId="51" applyFont="1" applyFill="1" applyBorder="1" applyAlignment="1" applyProtection="1">
      <alignment vertical="center"/>
      <protection hidden="1"/>
    </xf>
    <xf numFmtId="0" fontId="3" fillId="0" borderId="24" xfId="51" applyFont="1" applyBorder="1" applyAlignment="1" applyProtection="1">
      <alignment horizontal="left" vertical="center" wrapText="1"/>
      <protection hidden="1"/>
    </xf>
    <xf numFmtId="0" fontId="3" fillId="0" borderId="15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4" xfId="51" applyFont="1" applyFill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0" fontId="2" fillId="0" borderId="24" xfId="51" applyFont="1" applyFill="1" applyBorder="1" applyAlignment="1" applyProtection="1">
      <alignment horizontal="right" vertical="center"/>
      <protection hidden="1" locked="0"/>
    </xf>
    <xf numFmtId="0" fontId="3" fillId="0" borderId="24" xfId="51" applyFont="1" applyBorder="1" applyAlignment="1" applyProtection="1">
      <alignment vertical="top"/>
      <protection hidden="1"/>
    </xf>
    <xf numFmtId="0" fontId="3" fillId="0" borderId="24" xfId="51" applyFont="1" applyBorder="1" applyAlignment="1" applyProtection="1">
      <alignment horizontal="left" vertical="top" wrapText="1"/>
      <protection hidden="1"/>
    </xf>
    <xf numFmtId="0" fontId="3" fillId="0" borderId="15" xfId="51" applyFont="1" applyBorder="1" applyAlignment="1">
      <alignment/>
      <protection/>
    </xf>
    <xf numFmtId="0" fontId="3" fillId="0" borderId="24" xfId="51" applyFont="1" applyBorder="1" applyAlignment="1" applyProtection="1">
      <alignment horizontal="left" vertical="top" indent="2"/>
      <protection hidden="1"/>
    </xf>
    <xf numFmtId="0" fontId="3" fillId="0" borderId="24" xfId="51" applyFont="1" applyBorder="1" applyAlignment="1" applyProtection="1">
      <alignment horizontal="left" vertical="top" wrapText="1" indent="2"/>
      <protection hidden="1"/>
    </xf>
    <xf numFmtId="0" fontId="3" fillId="0" borderId="15" xfId="51" applyFont="1" applyBorder="1" applyAlignment="1" applyProtection="1">
      <alignment horizontal="right" vertical="top"/>
      <protection hidden="1"/>
    </xf>
    <xf numFmtId="49" fontId="2" fillId="0" borderId="24" xfId="51" applyNumberFormat="1" applyFont="1" applyBorder="1" applyAlignment="1" applyProtection="1">
      <alignment horizontal="center" vertical="center"/>
      <protection hidden="1" locked="0"/>
    </xf>
    <xf numFmtId="0" fontId="3" fillId="0" borderId="15" xfId="51" applyFont="1" applyBorder="1" applyAlignment="1" applyProtection="1">
      <alignment horizontal="left" vertical="top"/>
      <protection hidden="1"/>
    </xf>
    <xf numFmtId="0" fontId="3" fillId="0" borderId="24" xfId="51" applyFont="1" applyBorder="1" applyAlignment="1" applyProtection="1">
      <alignment horizontal="left"/>
      <protection hidden="1"/>
    </xf>
    <xf numFmtId="0" fontId="3" fillId="0" borderId="23" xfId="51" applyFont="1" applyBorder="1" applyAlignment="1" applyProtection="1">
      <alignment/>
      <protection hidden="1"/>
    </xf>
    <xf numFmtId="0" fontId="3" fillId="0" borderId="15" xfId="51" applyFont="1" applyBorder="1" applyAlignment="1" applyProtection="1">
      <alignment horizontal="left"/>
      <protection hidden="1"/>
    </xf>
    <xf numFmtId="0" fontId="3" fillId="0" borderId="24" xfId="51" applyFont="1" applyFill="1" applyBorder="1" applyAlignment="1" applyProtection="1">
      <alignment vertical="center"/>
      <protection hidden="1"/>
    </xf>
    <xf numFmtId="0" fontId="14" fillId="0" borderId="24" xfId="56" applyFont="1" applyFill="1" applyBorder="1" applyAlignment="1" applyProtection="1">
      <alignment vertical="center"/>
      <protection hidden="1"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2" fillId="0" borderId="15" xfId="51" applyFont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26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7" xfId="51" applyFont="1" applyFill="1" applyBorder="1" applyAlignment="1" applyProtection="1">
      <alignment/>
      <protection hidden="1"/>
    </xf>
    <xf numFmtId="0" fontId="3" fillId="0" borderId="28" xfId="51" applyFont="1" applyFill="1" applyBorder="1" applyAlignment="1" applyProtection="1">
      <alignment/>
      <protection hidden="1"/>
    </xf>
    <xf numFmtId="49" fontId="2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6" applyFont="1">
      <alignment vertical="top"/>
      <protection/>
    </xf>
    <xf numFmtId="0" fontId="9" fillId="0" borderId="0" xfId="56" applyFont="1" applyAlignment="1">
      <alignment/>
      <protection/>
    </xf>
    <xf numFmtId="0" fontId="9" fillId="0" borderId="0" xfId="56" applyFont="1" applyFill="1" applyBorder="1" applyAlignment="1">
      <alignment/>
      <protection/>
    </xf>
    <xf numFmtId="0" fontId="9" fillId="0" borderId="0" xfId="56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1" applyFont="1" applyBorder="1" applyAlignment="1" applyProtection="1">
      <alignment wrapText="1"/>
      <protection hidden="1"/>
    </xf>
    <xf numFmtId="0" fontId="0" fillId="0" borderId="24" xfId="51" applyFont="1" applyBorder="1" applyAlignment="1" applyProtection="1">
      <alignment wrapText="1"/>
      <protection hidden="1"/>
    </xf>
    <xf numFmtId="0" fontId="0" fillId="0" borderId="0" xfId="51" applyFont="1" applyBorder="1" applyAlignment="1" applyProtection="1">
      <alignment/>
      <protection hidden="1"/>
    </xf>
    <xf numFmtId="0" fontId="0" fillId="0" borderId="24" xfId="51" applyFont="1" applyBorder="1" applyAlignment="1" applyProtection="1">
      <alignment/>
      <protection hidden="1"/>
    </xf>
    <xf numFmtId="0" fontId="0" fillId="0" borderId="0" xfId="51" applyFont="1" applyBorder="1" applyAlignment="1" applyProtection="1">
      <alignment horizontal="left"/>
      <protection hidden="1"/>
    </xf>
    <xf numFmtId="0" fontId="0" fillId="0" borderId="0" xfId="51" applyFont="1" applyFill="1" applyBorder="1" applyAlignment="1" applyProtection="1">
      <alignment/>
      <protection hidden="1"/>
    </xf>
    <xf numFmtId="0" fontId="7" fillId="0" borderId="0" xfId="51" applyFont="1" applyBorder="1" applyAlignment="1" applyProtection="1">
      <alignment/>
      <protection hidden="1"/>
    </xf>
    <xf numFmtId="1" fontId="7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1" applyFont="1" applyFill="1" applyBorder="1" applyAlignment="1" applyProtection="1">
      <alignment horizontal="center" vertical="center"/>
      <protection hidden="1" locked="0"/>
    </xf>
    <xf numFmtId="3" fontId="7" fillId="0" borderId="19" xfId="51" applyNumberFormat="1" applyFont="1" applyFill="1" applyBorder="1" applyAlignment="1" applyProtection="1">
      <alignment horizontal="right" vertical="center"/>
      <protection hidden="1" locked="0"/>
    </xf>
    <xf numFmtId="14" fontId="19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19" fillId="0" borderId="13" xfId="0" applyNumberFormat="1" applyFont="1" applyFill="1" applyBorder="1" applyAlignment="1" applyProtection="1">
      <alignment vertical="center"/>
      <protection hidden="1"/>
    </xf>
    <xf numFmtId="3" fontId="20" fillId="0" borderId="13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3" fontId="20" fillId="0" borderId="14" xfId="0" applyNumberFormat="1" applyFont="1" applyFill="1" applyBorder="1" applyAlignment="1" applyProtection="1">
      <alignment vertical="center"/>
      <protection locked="0"/>
    </xf>
    <xf numFmtId="3" fontId="20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20" fillId="0" borderId="12" xfId="0" applyNumberFormat="1" applyFont="1" applyFill="1" applyBorder="1" applyAlignment="1" applyProtection="1">
      <alignment vertical="center"/>
      <protection hidden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7" fontId="19" fillId="0" borderId="14" xfId="0" applyNumberFormat="1" applyFont="1" applyFill="1" applyBorder="1" applyAlignment="1">
      <alignment horizontal="center" vertical="center"/>
    </xf>
    <xf numFmtId="167" fontId="19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3" fillId="0" borderId="15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5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4" xfId="51" applyFont="1" applyFill="1" applyBorder="1" applyAlignment="1" applyProtection="1">
      <alignment horizontal="left" vertical="center" wrapText="1"/>
      <protection hidden="1"/>
    </xf>
    <xf numFmtId="0" fontId="11" fillId="0" borderId="15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4" xfId="51" applyFont="1" applyBorder="1" applyAlignment="1" applyProtection="1">
      <alignment horizontal="center" vertical="center" wrapText="1"/>
      <protection hidden="1"/>
    </xf>
    <xf numFmtId="0" fontId="3" fillId="0" borderId="15" xfId="51" applyFont="1" applyBorder="1" applyAlignment="1" applyProtection="1">
      <alignment horizontal="right" vertical="center"/>
      <protection hidden="1"/>
    </xf>
    <xf numFmtId="0" fontId="3" fillId="0" borderId="24" xfId="51" applyFont="1" applyBorder="1" applyAlignment="1" applyProtection="1">
      <alignment horizontal="right"/>
      <protection hidden="1"/>
    </xf>
    <xf numFmtId="0" fontId="1" fillId="0" borderId="15" xfId="51" applyFont="1" applyBorder="1" applyAlignment="1" applyProtection="1">
      <alignment horizontal="right" vertical="center" wrapText="1"/>
      <protection hidden="1"/>
    </xf>
    <xf numFmtId="0" fontId="1" fillId="0" borderId="24" xfId="51" applyFont="1" applyBorder="1" applyAlignment="1" applyProtection="1">
      <alignment horizontal="right" wrapText="1"/>
      <protection hidden="1"/>
    </xf>
    <xf numFmtId="0" fontId="7" fillId="0" borderId="26" xfId="51" applyFont="1" applyFill="1" applyBorder="1" applyAlignment="1" applyProtection="1">
      <alignment horizontal="left" vertical="center"/>
      <protection hidden="1" locked="0"/>
    </xf>
    <xf numFmtId="0" fontId="0" fillId="0" borderId="27" xfId="51" applyFont="1" applyFill="1" applyBorder="1" applyAlignment="1">
      <alignment horizontal="left" vertical="center"/>
      <protection/>
    </xf>
    <xf numFmtId="0" fontId="0" fillId="0" borderId="28" xfId="51" applyFont="1" applyFill="1" applyBorder="1" applyAlignment="1">
      <alignment horizontal="left" vertical="center"/>
      <protection/>
    </xf>
    <xf numFmtId="1" fontId="7" fillId="0" borderId="26" xfId="51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35" applyFill="1" applyBorder="1" applyAlignment="1" applyProtection="1">
      <alignment/>
      <protection hidden="1" locked="0"/>
    </xf>
    <xf numFmtId="0" fontId="2" fillId="0" borderId="27" xfId="51" applyFont="1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0" fillId="0" borderId="27" xfId="51" applyFont="1" applyFill="1" applyBorder="1" applyAlignment="1">
      <alignment horizontal="left"/>
      <protection/>
    </xf>
    <xf numFmtId="0" fontId="0" fillId="0" borderId="28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5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4" xfId="51" applyFont="1" applyBorder="1" applyAlignment="1">
      <alignment horizontal="center"/>
      <protection/>
    </xf>
    <xf numFmtId="0" fontId="2" fillId="0" borderId="26" xfId="51" applyFont="1" applyFill="1" applyBorder="1" applyAlignment="1" applyProtection="1">
      <alignment horizontal="right" vertical="center"/>
      <protection hidden="1" locked="0"/>
    </xf>
    <xf numFmtId="0" fontId="3" fillId="0" borderId="27" xfId="51" applyFont="1" applyFill="1" applyBorder="1" applyAlignment="1">
      <alignment/>
      <protection/>
    </xf>
    <xf numFmtId="0" fontId="3" fillId="0" borderId="28" xfId="51" applyFont="1" applyFill="1" applyBorder="1" applyAlignment="1">
      <alignment/>
      <protection/>
    </xf>
    <xf numFmtId="49" fontId="2" fillId="0" borderId="26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center"/>
      <protection hidden="1"/>
    </xf>
    <xf numFmtId="0" fontId="7" fillId="0" borderId="27" xfId="51" applyFont="1" applyFill="1" applyBorder="1" applyAlignment="1" applyProtection="1">
      <alignment horizontal="left" vertical="center"/>
      <protection hidden="1" locked="0"/>
    </xf>
    <xf numFmtId="0" fontId="7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4" xfId="51" applyFont="1" applyBorder="1" applyAlignment="1" applyProtection="1">
      <alignment horizontal="right" wrapText="1"/>
      <protection hidden="1"/>
    </xf>
    <xf numFmtId="49" fontId="7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7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1" applyFont="1" applyBorder="1" applyAlignment="1">
      <alignment/>
      <protection/>
    </xf>
    <xf numFmtId="0" fontId="10" fillId="0" borderId="16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2" fillId="0" borderId="26" xfId="51" applyFont="1" applyFill="1" applyBorder="1" applyAlignment="1" applyProtection="1">
      <alignment horizontal="left" vertical="center"/>
      <protection hidden="1" locked="0"/>
    </xf>
    <xf numFmtId="0" fontId="3" fillId="0" borderId="27" xfId="51" applyFont="1" applyFill="1" applyBorder="1" applyAlignment="1" applyProtection="1">
      <alignment horizontal="center" vertical="top"/>
      <protection hidden="1"/>
    </xf>
    <xf numFmtId="0" fontId="3" fillId="0" borderId="27" xfId="51" applyFont="1" applyFill="1" applyBorder="1" applyAlignment="1" applyProtection="1">
      <alignment horizontal="center"/>
      <protection hidden="1"/>
    </xf>
    <xf numFmtId="49" fontId="4" fillId="0" borderId="26" xfId="35" applyNumberFormat="1" applyFill="1" applyBorder="1" applyAlignment="1" applyProtection="1">
      <alignment horizontal="left" vertical="center"/>
      <protection hidden="1" locked="0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4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4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20" fillId="0" borderId="41" xfId="0" applyFont="1" applyFill="1" applyBorder="1" applyAlignment="1">
      <alignment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20" fillId="0" borderId="13" xfId="0" applyFont="1" applyFill="1" applyBorder="1" applyAlignment="1">
      <alignment horizontal="left" vertical="center" wrapText="1" indent="1"/>
    </xf>
    <xf numFmtId="0" fontId="20" fillId="0" borderId="30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19" fillId="0" borderId="4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 indent="1"/>
    </xf>
    <xf numFmtId="0" fontId="20" fillId="0" borderId="42" xfId="0" applyFont="1" applyFill="1" applyBorder="1" applyAlignment="1">
      <alignment horizontal="left" vertical="center" wrapText="1" indent="1"/>
    </xf>
    <xf numFmtId="0" fontId="20" fillId="0" borderId="43" xfId="0" applyFont="1" applyFill="1" applyBorder="1" applyAlignment="1">
      <alignment horizontal="left" vertical="center" wrapText="1" inden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19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vertical="center" wrapText="1"/>
    </xf>
    <xf numFmtId="0" fontId="18" fillId="0" borderId="0" xfId="56" applyFont="1" applyAlignment="1">
      <alignment wrapText="1"/>
      <protection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http://www.rast.hr/" TargetMode="External" /><Relationship Id="rId3" Type="http://schemas.openxmlformats.org/officeDocument/2006/relationships/hyperlink" Target="mailto:racun@htp-korcul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28125" style="9" bestFit="1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217" t="s">
        <v>226</v>
      </c>
      <c r="B1" s="218"/>
      <c r="C1" s="218"/>
      <c r="D1" s="74"/>
      <c r="E1" s="74"/>
      <c r="F1" s="74"/>
      <c r="G1" s="74"/>
      <c r="H1" s="74"/>
      <c r="I1" s="75"/>
      <c r="J1" s="8"/>
      <c r="K1" s="8"/>
      <c r="L1" s="8"/>
    </row>
    <row r="2" spans="1:12" ht="15">
      <c r="A2" s="170" t="s">
        <v>227</v>
      </c>
      <c r="B2" s="171"/>
      <c r="C2" s="171"/>
      <c r="D2" s="172"/>
      <c r="E2" s="140">
        <v>40909</v>
      </c>
      <c r="F2" s="10"/>
      <c r="G2" s="11" t="s">
        <v>228</v>
      </c>
      <c r="H2" s="140">
        <v>41274</v>
      </c>
      <c r="I2" s="76"/>
      <c r="J2" s="8"/>
      <c r="K2" s="8"/>
      <c r="L2" s="8"/>
    </row>
    <row r="3" spans="1:12" ht="12.75">
      <c r="A3" s="77"/>
      <c r="B3" s="12"/>
      <c r="C3" s="12"/>
      <c r="D3" s="12"/>
      <c r="E3" s="13"/>
      <c r="F3" s="13"/>
      <c r="G3" s="12"/>
      <c r="H3" s="12"/>
      <c r="I3" s="78"/>
      <c r="J3" s="8"/>
      <c r="K3" s="8"/>
      <c r="L3" s="8"/>
    </row>
    <row r="4" spans="1:12" ht="15">
      <c r="A4" s="173" t="s">
        <v>292</v>
      </c>
      <c r="B4" s="174"/>
      <c r="C4" s="174"/>
      <c r="D4" s="174"/>
      <c r="E4" s="174"/>
      <c r="F4" s="174"/>
      <c r="G4" s="174"/>
      <c r="H4" s="174"/>
      <c r="I4" s="175"/>
      <c r="J4" s="8"/>
      <c r="K4" s="8"/>
      <c r="L4" s="8"/>
    </row>
    <row r="5" spans="1:12" ht="12.75">
      <c r="A5" s="79"/>
      <c r="B5" s="14"/>
      <c r="C5" s="14"/>
      <c r="D5" s="14"/>
      <c r="E5" s="15"/>
      <c r="F5" s="80"/>
      <c r="G5" s="16"/>
      <c r="H5" s="17"/>
      <c r="I5" s="81"/>
      <c r="J5" s="8"/>
      <c r="K5" s="8"/>
      <c r="L5" s="8"/>
    </row>
    <row r="6" spans="1:12" ht="12.75">
      <c r="A6" s="176" t="s">
        <v>229</v>
      </c>
      <c r="B6" s="177"/>
      <c r="C6" s="168" t="s">
        <v>298</v>
      </c>
      <c r="D6" s="169"/>
      <c r="E6" s="130"/>
      <c r="F6" s="130"/>
      <c r="G6" s="130"/>
      <c r="H6" s="130"/>
      <c r="I6" s="131"/>
      <c r="J6" s="8"/>
      <c r="K6" s="8"/>
      <c r="L6" s="8"/>
    </row>
    <row r="7" spans="1:12" ht="12.75">
      <c r="A7" s="82"/>
      <c r="B7" s="20"/>
      <c r="C7" s="132"/>
      <c r="D7" s="132"/>
      <c r="E7" s="130"/>
      <c r="F7" s="130"/>
      <c r="G7" s="130"/>
      <c r="H7" s="130"/>
      <c r="I7" s="131"/>
      <c r="J7" s="8"/>
      <c r="K7" s="8"/>
      <c r="L7" s="8"/>
    </row>
    <row r="8" spans="1:12" ht="12.75">
      <c r="A8" s="178" t="s">
        <v>230</v>
      </c>
      <c r="B8" s="179"/>
      <c r="C8" s="168" t="s">
        <v>299</v>
      </c>
      <c r="D8" s="169"/>
      <c r="E8" s="130"/>
      <c r="F8" s="130"/>
      <c r="G8" s="130"/>
      <c r="H8" s="130"/>
      <c r="I8" s="133"/>
      <c r="J8" s="8"/>
      <c r="K8" s="8"/>
      <c r="L8" s="8"/>
    </row>
    <row r="9" spans="1:12" ht="12.75">
      <c r="A9" s="84"/>
      <c r="B9" s="42"/>
      <c r="C9" s="134"/>
      <c r="D9" s="135"/>
      <c r="E9" s="132"/>
      <c r="F9" s="132"/>
      <c r="G9" s="132"/>
      <c r="H9" s="132"/>
      <c r="I9" s="133"/>
      <c r="J9" s="8"/>
      <c r="K9" s="8"/>
      <c r="L9" s="8"/>
    </row>
    <row r="10" spans="1:12" ht="12.75">
      <c r="A10" s="165" t="s">
        <v>231</v>
      </c>
      <c r="B10" s="166"/>
      <c r="C10" s="168" t="s">
        <v>300</v>
      </c>
      <c r="D10" s="169"/>
      <c r="E10" s="132"/>
      <c r="F10" s="132"/>
      <c r="G10" s="132"/>
      <c r="H10" s="132"/>
      <c r="I10" s="133"/>
      <c r="J10" s="8"/>
      <c r="K10" s="8"/>
      <c r="L10" s="8"/>
    </row>
    <row r="11" spans="1:12" ht="12.75">
      <c r="A11" s="167"/>
      <c r="B11" s="166"/>
      <c r="C11" s="132"/>
      <c r="D11" s="132"/>
      <c r="E11" s="132"/>
      <c r="F11" s="132"/>
      <c r="G11" s="132"/>
      <c r="H11" s="132"/>
      <c r="I11" s="133"/>
      <c r="J11" s="8"/>
      <c r="K11" s="8"/>
      <c r="L11" s="8"/>
    </row>
    <row r="12" spans="1:12" ht="12.75">
      <c r="A12" s="176" t="s">
        <v>232</v>
      </c>
      <c r="B12" s="177"/>
      <c r="C12" s="180" t="s">
        <v>301</v>
      </c>
      <c r="D12" s="181"/>
      <c r="E12" s="181"/>
      <c r="F12" s="181"/>
      <c r="G12" s="181"/>
      <c r="H12" s="181"/>
      <c r="I12" s="182"/>
      <c r="J12" s="8"/>
      <c r="K12" s="8"/>
      <c r="L12" s="8"/>
    </row>
    <row r="13" spans="1:12" ht="12.75">
      <c r="A13" s="82"/>
      <c r="B13" s="20"/>
      <c r="C13" s="19"/>
      <c r="D13" s="14"/>
      <c r="E13" s="14"/>
      <c r="F13" s="14"/>
      <c r="G13" s="14"/>
      <c r="H13" s="14"/>
      <c r="I13" s="83"/>
      <c r="J13" s="8"/>
      <c r="K13" s="8"/>
      <c r="L13" s="8"/>
    </row>
    <row r="14" spans="1:12" ht="12.75">
      <c r="A14" s="176" t="s">
        <v>233</v>
      </c>
      <c r="B14" s="177"/>
      <c r="C14" s="183">
        <v>20260</v>
      </c>
      <c r="D14" s="184"/>
      <c r="E14" s="136"/>
      <c r="F14" s="180" t="s">
        <v>302</v>
      </c>
      <c r="G14" s="181"/>
      <c r="H14" s="181"/>
      <c r="I14" s="182"/>
      <c r="J14" s="8"/>
      <c r="K14" s="8"/>
      <c r="L14" s="8"/>
    </row>
    <row r="15" spans="1:12" ht="12.75">
      <c r="A15" s="82"/>
      <c r="B15" s="20"/>
      <c r="C15" s="14"/>
      <c r="D15" s="14"/>
      <c r="E15" s="14"/>
      <c r="F15" s="14"/>
      <c r="G15" s="14"/>
      <c r="H15" s="14"/>
      <c r="I15" s="83"/>
      <c r="J15" s="8"/>
      <c r="K15" s="8"/>
      <c r="L15" s="8"/>
    </row>
    <row r="16" spans="1:12" ht="12.75">
      <c r="A16" s="176" t="s">
        <v>234</v>
      </c>
      <c r="B16" s="177"/>
      <c r="C16" s="180" t="s">
        <v>303</v>
      </c>
      <c r="D16" s="181"/>
      <c r="E16" s="181"/>
      <c r="F16" s="181"/>
      <c r="G16" s="181"/>
      <c r="H16" s="181"/>
      <c r="I16" s="182"/>
      <c r="J16" s="8"/>
      <c r="K16" s="8"/>
      <c r="L16" s="8"/>
    </row>
    <row r="17" spans="1:12" ht="12.75">
      <c r="A17" s="82"/>
      <c r="B17" s="20"/>
      <c r="C17" s="14"/>
      <c r="D17" s="14"/>
      <c r="E17" s="14"/>
      <c r="F17" s="14"/>
      <c r="G17" s="14"/>
      <c r="H17" s="14"/>
      <c r="I17" s="83"/>
      <c r="J17" s="8"/>
      <c r="K17" s="8"/>
      <c r="L17" s="8"/>
    </row>
    <row r="18" spans="1:12" ht="12.75">
      <c r="A18" s="176" t="s">
        <v>235</v>
      </c>
      <c r="B18" s="177"/>
      <c r="C18" s="185" t="s">
        <v>304</v>
      </c>
      <c r="D18" s="186"/>
      <c r="E18" s="186"/>
      <c r="F18" s="186"/>
      <c r="G18" s="186"/>
      <c r="H18" s="186"/>
      <c r="I18" s="187"/>
      <c r="J18" s="8"/>
      <c r="K18" s="8"/>
      <c r="L18" s="8"/>
    </row>
    <row r="19" spans="1:12" ht="12.75">
      <c r="A19" s="82"/>
      <c r="B19" s="20"/>
      <c r="C19" s="19"/>
      <c r="D19" s="14"/>
      <c r="E19" s="14"/>
      <c r="F19" s="14"/>
      <c r="G19" s="14"/>
      <c r="H19" s="14"/>
      <c r="I19" s="83"/>
      <c r="J19" s="8"/>
      <c r="K19" s="8"/>
      <c r="L19" s="8"/>
    </row>
    <row r="20" spans="1:12" ht="12.75">
      <c r="A20" s="176" t="s">
        <v>236</v>
      </c>
      <c r="B20" s="177"/>
      <c r="C20" s="185" t="s">
        <v>305</v>
      </c>
      <c r="D20" s="186"/>
      <c r="E20" s="186"/>
      <c r="F20" s="186"/>
      <c r="G20" s="186"/>
      <c r="H20" s="186"/>
      <c r="I20" s="187"/>
      <c r="J20" s="8"/>
      <c r="K20" s="8"/>
      <c r="L20" s="8"/>
    </row>
    <row r="21" spans="1:12" ht="12.75">
      <c r="A21" s="82"/>
      <c r="B21" s="20"/>
      <c r="C21" s="19"/>
      <c r="D21" s="14"/>
      <c r="E21" s="14"/>
      <c r="F21" s="14"/>
      <c r="G21" s="14"/>
      <c r="H21" s="14"/>
      <c r="I21" s="83"/>
      <c r="J21" s="8"/>
      <c r="K21" s="8"/>
      <c r="L21" s="8"/>
    </row>
    <row r="22" spans="1:12" ht="12.75">
      <c r="A22" s="176" t="s">
        <v>237</v>
      </c>
      <c r="B22" s="177"/>
      <c r="C22" s="137">
        <v>204</v>
      </c>
      <c r="D22" s="180" t="s">
        <v>302</v>
      </c>
      <c r="E22" s="188"/>
      <c r="F22" s="189"/>
      <c r="G22" s="176"/>
      <c r="H22" s="190"/>
      <c r="I22" s="85"/>
      <c r="J22" s="8"/>
      <c r="K22" s="8"/>
      <c r="L22" s="8"/>
    </row>
    <row r="23" spans="1:12" ht="12.75">
      <c r="A23" s="82"/>
      <c r="B23" s="20"/>
      <c r="C23" s="14"/>
      <c r="D23" s="22"/>
      <c r="E23" s="22"/>
      <c r="F23" s="22"/>
      <c r="G23" s="22"/>
      <c r="H23" s="14"/>
      <c r="I23" s="83"/>
      <c r="J23" s="8"/>
      <c r="K23" s="8"/>
      <c r="L23" s="8"/>
    </row>
    <row r="24" spans="1:12" ht="12.75">
      <c r="A24" s="176" t="s">
        <v>238</v>
      </c>
      <c r="B24" s="177"/>
      <c r="C24" s="137">
        <v>19</v>
      </c>
      <c r="D24" s="180" t="s">
        <v>306</v>
      </c>
      <c r="E24" s="188"/>
      <c r="F24" s="188"/>
      <c r="G24" s="189"/>
      <c r="H24" s="43" t="s">
        <v>239</v>
      </c>
      <c r="I24" s="139">
        <v>143</v>
      </c>
      <c r="J24" s="8"/>
      <c r="K24" s="8"/>
      <c r="L24" s="8"/>
    </row>
    <row r="25" spans="1:12" ht="12.75">
      <c r="A25" s="82"/>
      <c r="B25" s="20"/>
      <c r="C25" s="14"/>
      <c r="D25" s="22"/>
      <c r="E25" s="22"/>
      <c r="F25" s="22"/>
      <c r="G25" s="20"/>
      <c r="H25" s="20" t="s">
        <v>293</v>
      </c>
      <c r="I25" s="86"/>
      <c r="J25" s="8"/>
      <c r="K25" s="8"/>
      <c r="L25" s="8"/>
    </row>
    <row r="26" spans="1:12" ht="12.75">
      <c r="A26" s="176" t="s">
        <v>240</v>
      </c>
      <c r="B26" s="177"/>
      <c r="C26" s="138" t="s">
        <v>312</v>
      </c>
      <c r="D26" s="23"/>
      <c r="E26" s="31"/>
      <c r="F26" s="22"/>
      <c r="G26" s="191" t="s">
        <v>241</v>
      </c>
      <c r="H26" s="177"/>
      <c r="I26" s="108" t="s">
        <v>307</v>
      </c>
      <c r="J26" s="8"/>
      <c r="K26" s="8"/>
      <c r="L26" s="8"/>
    </row>
    <row r="27" spans="1:12" ht="12.75">
      <c r="A27" s="82"/>
      <c r="B27" s="20"/>
      <c r="C27" s="14"/>
      <c r="D27" s="22"/>
      <c r="E27" s="22"/>
      <c r="F27" s="22"/>
      <c r="G27" s="22"/>
      <c r="H27" s="14"/>
      <c r="I27" s="87"/>
      <c r="J27" s="8"/>
      <c r="K27" s="8"/>
      <c r="L27" s="8"/>
    </row>
    <row r="28" spans="1:12" ht="12.75">
      <c r="A28" s="192" t="s">
        <v>242</v>
      </c>
      <c r="B28" s="193"/>
      <c r="C28" s="194"/>
      <c r="D28" s="194"/>
      <c r="E28" s="195" t="s">
        <v>243</v>
      </c>
      <c r="F28" s="196"/>
      <c r="G28" s="196"/>
      <c r="H28" s="197" t="s">
        <v>244</v>
      </c>
      <c r="I28" s="198"/>
      <c r="J28" s="8"/>
      <c r="K28" s="8"/>
      <c r="L28" s="8"/>
    </row>
    <row r="29" spans="1:12" ht="12.75">
      <c r="A29" s="88"/>
      <c r="B29" s="31"/>
      <c r="C29" s="31"/>
      <c r="D29" s="24"/>
      <c r="E29" s="14"/>
      <c r="F29" s="14"/>
      <c r="G29" s="14"/>
      <c r="H29" s="25"/>
      <c r="I29" s="87"/>
      <c r="J29" s="8"/>
      <c r="K29" s="8"/>
      <c r="L29" s="8"/>
    </row>
    <row r="30" spans="1:12" ht="12.75">
      <c r="A30" s="199"/>
      <c r="B30" s="200"/>
      <c r="C30" s="200"/>
      <c r="D30" s="201"/>
      <c r="E30" s="199"/>
      <c r="F30" s="200"/>
      <c r="G30" s="200"/>
      <c r="H30" s="202"/>
      <c r="I30" s="203"/>
      <c r="J30" s="8"/>
      <c r="K30" s="8"/>
      <c r="L30" s="8"/>
    </row>
    <row r="31" spans="1:12" ht="12.75">
      <c r="A31" s="82"/>
      <c r="B31" s="20"/>
      <c r="C31" s="19"/>
      <c r="D31" s="204"/>
      <c r="E31" s="204"/>
      <c r="F31" s="204"/>
      <c r="G31" s="205"/>
      <c r="H31" s="14"/>
      <c r="I31" s="89"/>
      <c r="J31" s="8"/>
      <c r="K31" s="8"/>
      <c r="L31" s="8"/>
    </row>
    <row r="32" spans="1:12" ht="12.75">
      <c r="A32" s="199"/>
      <c r="B32" s="200"/>
      <c r="C32" s="200"/>
      <c r="D32" s="201"/>
      <c r="E32" s="199"/>
      <c r="F32" s="200"/>
      <c r="G32" s="200"/>
      <c r="H32" s="202"/>
      <c r="I32" s="203"/>
      <c r="J32" s="8"/>
      <c r="K32" s="8"/>
      <c r="L32" s="8"/>
    </row>
    <row r="33" spans="1:12" ht="12.75">
      <c r="A33" s="82"/>
      <c r="B33" s="20"/>
      <c r="C33" s="19"/>
      <c r="D33" s="26"/>
      <c r="E33" s="26"/>
      <c r="F33" s="26"/>
      <c r="G33" s="27"/>
      <c r="H33" s="14"/>
      <c r="I33" s="90"/>
      <c r="J33" s="8"/>
      <c r="K33" s="8"/>
      <c r="L33" s="8"/>
    </row>
    <row r="34" spans="1:12" ht="12.75">
      <c r="A34" s="199"/>
      <c r="B34" s="200"/>
      <c r="C34" s="200"/>
      <c r="D34" s="201"/>
      <c r="E34" s="199"/>
      <c r="F34" s="200"/>
      <c r="G34" s="200"/>
      <c r="H34" s="202"/>
      <c r="I34" s="203"/>
      <c r="J34" s="8"/>
      <c r="K34" s="8"/>
      <c r="L34" s="8"/>
    </row>
    <row r="35" spans="1:12" ht="12.75">
      <c r="A35" s="82"/>
      <c r="B35" s="20"/>
      <c r="C35" s="19"/>
      <c r="D35" s="26"/>
      <c r="E35" s="26"/>
      <c r="F35" s="26"/>
      <c r="G35" s="27"/>
      <c r="H35" s="14"/>
      <c r="I35" s="90"/>
      <c r="J35" s="8"/>
      <c r="K35" s="8"/>
      <c r="L35" s="8"/>
    </row>
    <row r="36" spans="1:12" ht="12.75">
      <c r="A36" s="199"/>
      <c r="B36" s="200"/>
      <c r="C36" s="200"/>
      <c r="D36" s="201"/>
      <c r="E36" s="199"/>
      <c r="F36" s="200"/>
      <c r="G36" s="200"/>
      <c r="H36" s="202"/>
      <c r="I36" s="203"/>
      <c r="J36" s="8"/>
      <c r="K36" s="8"/>
      <c r="L36" s="8"/>
    </row>
    <row r="37" spans="1:12" ht="12.75">
      <c r="A37" s="91"/>
      <c r="B37" s="28"/>
      <c r="C37" s="206"/>
      <c r="D37" s="207"/>
      <c r="E37" s="14"/>
      <c r="F37" s="206"/>
      <c r="G37" s="207"/>
      <c r="H37" s="14"/>
      <c r="I37" s="83"/>
      <c r="J37" s="8"/>
      <c r="K37" s="8"/>
      <c r="L37" s="8"/>
    </row>
    <row r="38" spans="1:12" ht="12.75">
      <c r="A38" s="199"/>
      <c r="B38" s="200"/>
      <c r="C38" s="200"/>
      <c r="D38" s="201"/>
      <c r="E38" s="199"/>
      <c r="F38" s="200"/>
      <c r="G38" s="200"/>
      <c r="H38" s="202"/>
      <c r="I38" s="203"/>
      <c r="J38" s="8"/>
      <c r="K38" s="8"/>
      <c r="L38" s="8"/>
    </row>
    <row r="39" spans="1:12" ht="12.75">
      <c r="A39" s="91"/>
      <c r="B39" s="28"/>
      <c r="C39" s="29"/>
      <c r="D39" s="30"/>
      <c r="E39" s="14"/>
      <c r="F39" s="29"/>
      <c r="G39" s="30"/>
      <c r="H39" s="14"/>
      <c r="I39" s="83"/>
      <c r="J39" s="8"/>
      <c r="K39" s="8"/>
      <c r="L39" s="8"/>
    </row>
    <row r="40" spans="1:12" ht="12.75">
      <c r="A40" s="199"/>
      <c r="B40" s="200"/>
      <c r="C40" s="200"/>
      <c r="D40" s="201"/>
      <c r="E40" s="199"/>
      <c r="F40" s="200"/>
      <c r="G40" s="200"/>
      <c r="H40" s="202"/>
      <c r="I40" s="203"/>
      <c r="J40" s="8"/>
      <c r="K40" s="8"/>
      <c r="L40" s="8"/>
    </row>
    <row r="41" spans="1:12" ht="12.75">
      <c r="A41" s="109"/>
      <c r="B41" s="31"/>
      <c r="C41" s="31"/>
      <c r="D41" s="31"/>
      <c r="E41" s="21"/>
      <c r="F41" s="110"/>
      <c r="G41" s="110"/>
      <c r="H41" s="111"/>
      <c r="I41" s="92"/>
      <c r="J41" s="8"/>
      <c r="K41" s="8"/>
      <c r="L41" s="8"/>
    </row>
    <row r="42" spans="1:12" ht="12.75">
      <c r="A42" s="91"/>
      <c r="B42" s="28"/>
      <c r="C42" s="29"/>
      <c r="D42" s="30"/>
      <c r="E42" s="14"/>
      <c r="F42" s="29"/>
      <c r="G42" s="30"/>
      <c r="H42" s="14"/>
      <c r="I42" s="83"/>
      <c r="J42" s="8"/>
      <c r="K42" s="8"/>
      <c r="L42" s="8"/>
    </row>
    <row r="43" spans="1:12" ht="12.75">
      <c r="A43" s="93"/>
      <c r="B43" s="32"/>
      <c r="C43" s="32"/>
      <c r="D43" s="18"/>
      <c r="E43" s="18"/>
      <c r="F43" s="32"/>
      <c r="G43" s="18"/>
      <c r="H43" s="18"/>
      <c r="I43" s="94"/>
      <c r="J43" s="8"/>
      <c r="K43" s="8"/>
      <c r="L43" s="8"/>
    </row>
    <row r="44" spans="1:12" ht="12.75">
      <c r="A44" s="165" t="s">
        <v>245</v>
      </c>
      <c r="B44" s="211"/>
      <c r="C44" s="202"/>
      <c r="D44" s="203"/>
      <c r="E44" s="24"/>
      <c r="F44" s="223"/>
      <c r="G44" s="200"/>
      <c r="H44" s="200"/>
      <c r="I44" s="201"/>
      <c r="J44" s="8"/>
      <c r="K44" s="8"/>
      <c r="L44" s="8"/>
    </row>
    <row r="45" spans="1:12" ht="12.75">
      <c r="A45" s="91"/>
      <c r="B45" s="28"/>
      <c r="C45" s="206"/>
      <c r="D45" s="207"/>
      <c r="E45" s="14"/>
      <c r="F45" s="206"/>
      <c r="G45" s="208"/>
      <c r="H45" s="33"/>
      <c r="I45" s="95"/>
      <c r="J45" s="8"/>
      <c r="K45" s="8"/>
      <c r="L45" s="8"/>
    </row>
    <row r="46" spans="1:12" ht="12.75">
      <c r="A46" s="165" t="s">
        <v>246</v>
      </c>
      <c r="B46" s="211"/>
      <c r="C46" s="180" t="s">
        <v>308</v>
      </c>
      <c r="D46" s="209"/>
      <c r="E46" s="209"/>
      <c r="F46" s="209"/>
      <c r="G46" s="209"/>
      <c r="H46" s="209"/>
      <c r="I46" s="210"/>
      <c r="J46" s="8"/>
      <c r="K46" s="8"/>
      <c r="L46" s="8"/>
    </row>
    <row r="47" spans="1:12" ht="12.75">
      <c r="A47" s="82"/>
      <c r="B47" s="20"/>
      <c r="C47" s="19" t="s">
        <v>247</v>
      </c>
      <c r="D47" s="14"/>
      <c r="E47" s="14"/>
      <c r="F47" s="14"/>
      <c r="G47" s="14"/>
      <c r="H47" s="14"/>
      <c r="I47" s="83"/>
      <c r="J47" s="8"/>
      <c r="K47" s="8"/>
      <c r="L47" s="8"/>
    </row>
    <row r="48" spans="1:12" ht="12.75">
      <c r="A48" s="165" t="s">
        <v>248</v>
      </c>
      <c r="B48" s="211"/>
      <c r="C48" s="212" t="s">
        <v>309</v>
      </c>
      <c r="D48" s="213"/>
      <c r="E48" s="214"/>
      <c r="F48" s="14"/>
      <c r="G48" s="43" t="s">
        <v>249</v>
      </c>
      <c r="H48" s="215" t="s">
        <v>310</v>
      </c>
      <c r="I48" s="216"/>
      <c r="J48" s="8"/>
      <c r="K48" s="8"/>
      <c r="L48" s="8"/>
    </row>
    <row r="49" spans="1:12" ht="12.75">
      <c r="A49" s="82"/>
      <c r="B49" s="20"/>
      <c r="C49" s="19"/>
      <c r="D49" s="14"/>
      <c r="E49" s="14"/>
      <c r="F49" s="14"/>
      <c r="G49" s="14"/>
      <c r="H49" s="14"/>
      <c r="I49" s="83"/>
      <c r="J49" s="8"/>
      <c r="K49" s="8"/>
      <c r="L49" s="8"/>
    </row>
    <row r="50" spans="1:12" ht="12.75">
      <c r="A50" s="165" t="s">
        <v>235</v>
      </c>
      <c r="B50" s="211"/>
      <c r="C50" s="226" t="s">
        <v>311</v>
      </c>
      <c r="D50" s="227"/>
      <c r="E50" s="227"/>
      <c r="F50" s="227"/>
      <c r="G50" s="227"/>
      <c r="H50" s="227"/>
      <c r="I50" s="228"/>
      <c r="J50" s="8"/>
      <c r="K50" s="8"/>
      <c r="L50" s="8"/>
    </row>
    <row r="51" spans="1:12" ht="12.75">
      <c r="A51" s="82"/>
      <c r="B51" s="20"/>
      <c r="C51" s="14"/>
      <c r="D51" s="14"/>
      <c r="E51" s="14"/>
      <c r="F51" s="14"/>
      <c r="G51" s="14"/>
      <c r="H51" s="14"/>
      <c r="I51" s="83"/>
      <c r="J51" s="8"/>
      <c r="K51" s="8"/>
      <c r="L51" s="8"/>
    </row>
    <row r="52" spans="1:12" ht="12.75">
      <c r="A52" s="176" t="s">
        <v>250</v>
      </c>
      <c r="B52" s="177"/>
      <c r="C52" s="212" t="s">
        <v>336</v>
      </c>
      <c r="D52" s="213"/>
      <c r="E52" s="213"/>
      <c r="F52" s="213"/>
      <c r="G52" s="213"/>
      <c r="H52" s="213"/>
      <c r="I52" s="182"/>
      <c r="J52" s="8"/>
      <c r="K52" s="8"/>
      <c r="L52" s="8"/>
    </row>
    <row r="53" spans="1:12" ht="12.75">
      <c r="A53" s="96"/>
      <c r="B53" s="18"/>
      <c r="C53" s="219" t="s">
        <v>251</v>
      </c>
      <c r="D53" s="219"/>
      <c r="E53" s="219"/>
      <c r="F53" s="219"/>
      <c r="G53" s="219"/>
      <c r="H53" s="219"/>
      <c r="I53" s="97"/>
      <c r="J53" s="8"/>
      <c r="K53" s="8"/>
      <c r="L53" s="8"/>
    </row>
    <row r="54" spans="1:12" ht="12.75">
      <c r="A54" s="96"/>
      <c r="B54" s="18"/>
      <c r="C54" s="34"/>
      <c r="D54" s="34"/>
      <c r="E54" s="34"/>
      <c r="F54" s="34"/>
      <c r="G54" s="34"/>
      <c r="H54" s="34"/>
      <c r="I54" s="97"/>
      <c r="J54" s="8"/>
      <c r="K54" s="8"/>
      <c r="L54" s="8"/>
    </row>
    <row r="55" spans="1:12" ht="12.75">
      <c r="A55" s="96"/>
      <c r="B55" s="229" t="s">
        <v>252</v>
      </c>
      <c r="C55" s="230"/>
      <c r="D55" s="230"/>
      <c r="E55" s="230"/>
      <c r="F55" s="41"/>
      <c r="G55" s="41"/>
      <c r="H55" s="41"/>
      <c r="I55" s="98"/>
      <c r="J55" s="8"/>
      <c r="K55" s="8"/>
      <c r="L55" s="8"/>
    </row>
    <row r="56" spans="1:12" ht="12.75">
      <c r="A56" s="96"/>
      <c r="B56" s="231" t="s">
        <v>283</v>
      </c>
      <c r="C56" s="232"/>
      <c r="D56" s="232"/>
      <c r="E56" s="232"/>
      <c r="F56" s="232"/>
      <c r="G56" s="232"/>
      <c r="H56" s="232"/>
      <c r="I56" s="233"/>
      <c r="J56" s="8"/>
      <c r="K56" s="8"/>
      <c r="L56" s="8"/>
    </row>
    <row r="57" spans="1:12" ht="12.75">
      <c r="A57" s="96"/>
      <c r="B57" s="231" t="s">
        <v>284</v>
      </c>
      <c r="C57" s="232"/>
      <c r="D57" s="232"/>
      <c r="E57" s="232"/>
      <c r="F57" s="232"/>
      <c r="G57" s="232"/>
      <c r="H57" s="232"/>
      <c r="I57" s="98"/>
      <c r="J57" s="8"/>
      <c r="K57" s="8"/>
      <c r="L57" s="8"/>
    </row>
    <row r="58" spans="1:12" ht="12.75">
      <c r="A58" s="96"/>
      <c r="B58" s="231" t="s">
        <v>285</v>
      </c>
      <c r="C58" s="232"/>
      <c r="D58" s="232"/>
      <c r="E58" s="232"/>
      <c r="F58" s="232"/>
      <c r="G58" s="232"/>
      <c r="H58" s="232"/>
      <c r="I58" s="233"/>
      <c r="J58" s="8"/>
      <c r="K58" s="8"/>
      <c r="L58" s="8"/>
    </row>
    <row r="59" spans="1:12" ht="12.75">
      <c r="A59" s="96"/>
      <c r="B59" s="231" t="s">
        <v>286</v>
      </c>
      <c r="C59" s="232"/>
      <c r="D59" s="232"/>
      <c r="E59" s="232"/>
      <c r="F59" s="232"/>
      <c r="G59" s="232"/>
      <c r="H59" s="232"/>
      <c r="I59" s="233"/>
      <c r="J59" s="8"/>
      <c r="K59" s="8"/>
      <c r="L59" s="8"/>
    </row>
    <row r="60" spans="1:12" ht="12.75">
      <c r="A60" s="96"/>
      <c r="B60" s="99"/>
      <c r="C60" s="100"/>
      <c r="D60" s="100"/>
      <c r="E60" s="100"/>
      <c r="F60" s="100"/>
      <c r="G60" s="100"/>
      <c r="H60" s="100"/>
      <c r="I60" s="101"/>
      <c r="J60" s="8"/>
      <c r="K60" s="8"/>
      <c r="L60" s="8"/>
    </row>
    <row r="61" spans="1:12" ht="13.5" thickBot="1">
      <c r="A61" s="102" t="s">
        <v>253</v>
      </c>
      <c r="B61" s="14"/>
      <c r="C61" s="14"/>
      <c r="D61" s="14"/>
      <c r="E61" s="14"/>
      <c r="F61" s="14"/>
      <c r="G61" s="35"/>
      <c r="H61" s="36"/>
      <c r="I61" s="103"/>
      <c r="J61" s="8"/>
      <c r="K61" s="8"/>
      <c r="L61" s="8"/>
    </row>
    <row r="62" spans="1:12" ht="12.75">
      <c r="A62" s="79"/>
      <c r="B62" s="14"/>
      <c r="C62" s="14"/>
      <c r="D62" s="14"/>
      <c r="E62" s="18" t="s">
        <v>254</v>
      </c>
      <c r="F62" s="31"/>
      <c r="G62" s="220" t="s">
        <v>255</v>
      </c>
      <c r="H62" s="221"/>
      <c r="I62" s="222"/>
      <c r="J62" s="8"/>
      <c r="K62" s="8"/>
      <c r="L62" s="8"/>
    </row>
    <row r="63" spans="1:12" ht="12.75">
      <c r="A63" s="104"/>
      <c r="B63" s="105"/>
      <c r="C63" s="106"/>
      <c r="D63" s="106"/>
      <c r="E63" s="106"/>
      <c r="F63" s="106"/>
      <c r="G63" s="224"/>
      <c r="H63" s="225"/>
      <c r="I63" s="107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20" r:id="rId2" display="www.rast.hr"/>
    <hyperlink ref="C50" r:id="rId3" display="racun@htp-korcul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100">
      <selection activeCell="K125" sqref="K125"/>
    </sheetView>
  </sheetViews>
  <sheetFormatPr defaultColWidth="9.140625" defaultRowHeight="12.75"/>
  <cols>
    <col min="1" max="7" width="9.140625" style="44" customWidth="1"/>
    <col min="8" max="8" width="6.28125" style="44" customWidth="1"/>
    <col min="9" max="9" width="9.140625" style="44" customWidth="1"/>
    <col min="10" max="11" width="12.421875" style="44" bestFit="1" customWidth="1"/>
    <col min="12" max="16384" width="9.140625" style="44" customWidth="1"/>
  </cols>
  <sheetData>
    <row r="2" spans="1:11" ht="27" customHeight="1">
      <c r="A2" s="271" t="s">
        <v>143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7.25" customHeight="1">
      <c r="A3" s="272" t="s">
        <v>338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27" customHeight="1">
      <c r="A4" s="273" t="s">
        <v>337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22.5">
      <c r="A5" s="276" t="s">
        <v>49</v>
      </c>
      <c r="B5" s="277"/>
      <c r="C5" s="277"/>
      <c r="D5" s="277"/>
      <c r="E5" s="277"/>
      <c r="F5" s="277"/>
      <c r="G5" s="277"/>
      <c r="H5" s="278"/>
      <c r="I5" s="49" t="s">
        <v>256</v>
      </c>
      <c r="J5" s="50" t="s">
        <v>294</v>
      </c>
      <c r="K5" s="51" t="s">
        <v>295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48">
        <v>2</v>
      </c>
      <c r="J6" s="47">
        <v>3</v>
      </c>
      <c r="K6" s="47">
        <v>4</v>
      </c>
    </row>
    <row r="7" spans="1:11" ht="12.75">
      <c r="A7" s="268"/>
      <c r="B7" s="269"/>
      <c r="C7" s="269"/>
      <c r="D7" s="269"/>
      <c r="E7" s="269"/>
      <c r="F7" s="269"/>
      <c r="G7" s="269"/>
      <c r="H7" s="269"/>
      <c r="I7" s="269"/>
      <c r="J7" s="269"/>
      <c r="K7" s="270"/>
    </row>
    <row r="8" spans="1:11" ht="15">
      <c r="A8" s="243" t="s">
        <v>50</v>
      </c>
      <c r="B8" s="244"/>
      <c r="C8" s="244"/>
      <c r="D8" s="244"/>
      <c r="E8" s="244"/>
      <c r="F8" s="244"/>
      <c r="G8" s="244"/>
      <c r="H8" s="261"/>
      <c r="I8" s="116">
        <v>1</v>
      </c>
      <c r="J8" s="117"/>
      <c r="K8" s="117"/>
    </row>
    <row r="9" spans="1:11" ht="15">
      <c r="A9" s="250" t="s">
        <v>327</v>
      </c>
      <c r="B9" s="251"/>
      <c r="C9" s="251"/>
      <c r="D9" s="251"/>
      <c r="E9" s="251"/>
      <c r="F9" s="251"/>
      <c r="G9" s="251"/>
      <c r="H9" s="252"/>
      <c r="I9" s="118">
        <v>2</v>
      </c>
      <c r="J9" s="141">
        <f>J10+J17+J27+J36+J40</f>
        <v>200779475</v>
      </c>
      <c r="K9" s="141">
        <f>K10+K17+K27+K36+K40</f>
        <v>195222524</v>
      </c>
    </row>
    <row r="10" spans="1:11" ht="15">
      <c r="A10" s="247" t="s">
        <v>193</v>
      </c>
      <c r="B10" s="248"/>
      <c r="C10" s="248"/>
      <c r="D10" s="248"/>
      <c r="E10" s="248"/>
      <c r="F10" s="248"/>
      <c r="G10" s="248"/>
      <c r="H10" s="249"/>
      <c r="I10" s="118">
        <v>3</v>
      </c>
      <c r="J10" s="141">
        <f>SUM(J11:J16)</f>
        <v>116046</v>
      </c>
      <c r="K10" s="141">
        <f>SUM(K11:K16)</f>
        <v>4273</v>
      </c>
    </row>
    <row r="11" spans="1:11" ht="14.25">
      <c r="A11" s="247" t="s">
        <v>102</v>
      </c>
      <c r="B11" s="248"/>
      <c r="C11" s="248"/>
      <c r="D11" s="248"/>
      <c r="E11" s="248"/>
      <c r="F11" s="248"/>
      <c r="G11" s="248"/>
      <c r="H11" s="249"/>
      <c r="I11" s="118">
        <v>4</v>
      </c>
      <c r="J11" s="142"/>
      <c r="K11" s="142"/>
    </row>
    <row r="12" spans="1:11" ht="14.25">
      <c r="A12" s="247" t="s">
        <v>12</v>
      </c>
      <c r="B12" s="248"/>
      <c r="C12" s="248"/>
      <c r="D12" s="248"/>
      <c r="E12" s="248"/>
      <c r="F12" s="248"/>
      <c r="G12" s="248"/>
      <c r="H12" s="249"/>
      <c r="I12" s="118">
        <v>5</v>
      </c>
      <c r="J12" s="142"/>
      <c r="K12" s="142"/>
    </row>
    <row r="13" spans="1:11" ht="14.25">
      <c r="A13" s="247" t="s">
        <v>103</v>
      </c>
      <c r="B13" s="248"/>
      <c r="C13" s="248"/>
      <c r="D13" s="248"/>
      <c r="E13" s="248"/>
      <c r="F13" s="248"/>
      <c r="G13" s="248"/>
      <c r="H13" s="249"/>
      <c r="I13" s="118">
        <v>6</v>
      </c>
      <c r="J13" s="142"/>
      <c r="K13" s="142"/>
    </row>
    <row r="14" spans="1:11" ht="14.25">
      <c r="A14" s="247" t="s">
        <v>196</v>
      </c>
      <c r="B14" s="248"/>
      <c r="C14" s="248"/>
      <c r="D14" s="248"/>
      <c r="E14" s="248"/>
      <c r="F14" s="248"/>
      <c r="G14" s="248"/>
      <c r="H14" s="249"/>
      <c r="I14" s="118">
        <v>7</v>
      </c>
      <c r="J14" s="142"/>
      <c r="K14" s="142"/>
    </row>
    <row r="15" spans="1:11" ht="14.25">
      <c r="A15" s="247" t="s">
        <v>197</v>
      </c>
      <c r="B15" s="248"/>
      <c r="C15" s="248"/>
      <c r="D15" s="248"/>
      <c r="E15" s="248"/>
      <c r="F15" s="248"/>
      <c r="G15" s="248"/>
      <c r="H15" s="249"/>
      <c r="I15" s="118">
        <v>8</v>
      </c>
      <c r="J15" s="142"/>
      <c r="K15" s="142"/>
    </row>
    <row r="16" spans="1:11" ht="14.25">
      <c r="A16" s="247" t="s">
        <v>198</v>
      </c>
      <c r="B16" s="248"/>
      <c r="C16" s="248"/>
      <c r="D16" s="248"/>
      <c r="E16" s="248"/>
      <c r="F16" s="248"/>
      <c r="G16" s="248"/>
      <c r="H16" s="249"/>
      <c r="I16" s="118">
        <v>9</v>
      </c>
      <c r="J16" s="142">
        <v>116046</v>
      </c>
      <c r="K16" s="142">
        <v>4273</v>
      </c>
    </row>
    <row r="17" spans="1:11" ht="15">
      <c r="A17" s="247" t="s">
        <v>194</v>
      </c>
      <c r="B17" s="248"/>
      <c r="C17" s="248"/>
      <c r="D17" s="248"/>
      <c r="E17" s="248"/>
      <c r="F17" s="248"/>
      <c r="G17" s="248"/>
      <c r="H17" s="249"/>
      <c r="I17" s="118">
        <v>10</v>
      </c>
      <c r="J17" s="141">
        <f>SUM(J18:J26)</f>
        <v>200663429</v>
      </c>
      <c r="K17" s="141">
        <f>SUM(K18:K26)</f>
        <v>195218251</v>
      </c>
    </row>
    <row r="18" spans="1:11" ht="14.25">
      <c r="A18" s="247" t="s">
        <v>199</v>
      </c>
      <c r="B18" s="248"/>
      <c r="C18" s="248"/>
      <c r="D18" s="248"/>
      <c r="E18" s="248"/>
      <c r="F18" s="248"/>
      <c r="G18" s="248"/>
      <c r="H18" s="249"/>
      <c r="I18" s="118">
        <v>11</v>
      </c>
      <c r="J18" s="142">
        <v>64830436</v>
      </c>
      <c r="K18" s="142">
        <v>64830436</v>
      </c>
    </row>
    <row r="19" spans="1:11" ht="14.25">
      <c r="A19" s="247" t="s">
        <v>225</v>
      </c>
      <c r="B19" s="248"/>
      <c r="C19" s="248"/>
      <c r="D19" s="248"/>
      <c r="E19" s="248"/>
      <c r="F19" s="248"/>
      <c r="G19" s="248"/>
      <c r="H19" s="249"/>
      <c r="I19" s="118">
        <v>12</v>
      </c>
      <c r="J19" s="142">
        <v>118767831</v>
      </c>
      <c r="K19" s="142">
        <v>115820043</v>
      </c>
    </row>
    <row r="20" spans="1:11" ht="14.25">
      <c r="A20" s="247" t="s">
        <v>200</v>
      </c>
      <c r="B20" s="248"/>
      <c r="C20" s="248"/>
      <c r="D20" s="248"/>
      <c r="E20" s="248"/>
      <c r="F20" s="248"/>
      <c r="G20" s="248"/>
      <c r="H20" s="249"/>
      <c r="I20" s="118">
        <v>13</v>
      </c>
      <c r="J20" s="142">
        <v>11702780</v>
      </c>
      <c r="K20" s="142">
        <v>10133692</v>
      </c>
    </row>
    <row r="21" spans="1:11" ht="14.25">
      <c r="A21" s="247" t="s">
        <v>17</v>
      </c>
      <c r="B21" s="248"/>
      <c r="C21" s="248"/>
      <c r="D21" s="248"/>
      <c r="E21" s="248"/>
      <c r="F21" s="248"/>
      <c r="G21" s="248"/>
      <c r="H21" s="249"/>
      <c r="I21" s="118">
        <v>14</v>
      </c>
      <c r="J21" s="142">
        <v>5344750</v>
      </c>
      <c r="K21" s="142">
        <v>4434080</v>
      </c>
    </row>
    <row r="22" spans="1:11" ht="14.25">
      <c r="A22" s="247" t="s">
        <v>18</v>
      </c>
      <c r="B22" s="248"/>
      <c r="C22" s="248"/>
      <c r="D22" s="248"/>
      <c r="E22" s="248"/>
      <c r="F22" s="248"/>
      <c r="G22" s="248"/>
      <c r="H22" s="249"/>
      <c r="I22" s="118">
        <v>15</v>
      </c>
      <c r="J22" s="142"/>
      <c r="K22" s="142"/>
    </row>
    <row r="23" spans="1:11" ht="14.25">
      <c r="A23" s="247" t="s">
        <v>62</v>
      </c>
      <c r="B23" s="248"/>
      <c r="C23" s="248"/>
      <c r="D23" s="248"/>
      <c r="E23" s="248"/>
      <c r="F23" s="248"/>
      <c r="G23" s="248"/>
      <c r="H23" s="249"/>
      <c r="I23" s="118">
        <v>16</v>
      </c>
      <c r="J23" s="142"/>
      <c r="K23" s="142"/>
    </row>
    <row r="24" spans="1:11" ht="14.25">
      <c r="A24" s="247" t="s">
        <v>63</v>
      </c>
      <c r="B24" s="248"/>
      <c r="C24" s="248"/>
      <c r="D24" s="248"/>
      <c r="E24" s="248"/>
      <c r="F24" s="248"/>
      <c r="G24" s="248"/>
      <c r="H24" s="249"/>
      <c r="I24" s="118">
        <v>17</v>
      </c>
      <c r="J24" s="142"/>
      <c r="K24" s="142"/>
    </row>
    <row r="25" spans="1:11" ht="14.25">
      <c r="A25" s="247" t="s">
        <v>64</v>
      </c>
      <c r="B25" s="248"/>
      <c r="C25" s="248"/>
      <c r="D25" s="248"/>
      <c r="E25" s="248"/>
      <c r="F25" s="248"/>
      <c r="G25" s="248"/>
      <c r="H25" s="249"/>
      <c r="I25" s="118">
        <v>18</v>
      </c>
      <c r="J25" s="142">
        <v>17632</v>
      </c>
      <c r="K25" s="142"/>
    </row>
    <row r="26" spans="1:11" ht="14.25">
      <c r="A26" s="247" t="s">
        <v>65</v>
      </c>
      <c r="B26" s="248"/>
      <c r="C26" s="248"/>
      <c r="D26" s="248"/>
      <c r="E26" s="248"/>
      <c r="F26" s="248"/>
      <c r="G26" s="248"/>
      <c r="H26" s="249"/>
      <c r="I26" s="118">
        <v>19</v>
      </c>
      <c r="J26" s="142"/>
      <c r="K26" s="142"/>
    </row>
    <row r="27" spans="1:11" ht="15">
      <c r="A27" s="247" t="s">
        <v>180</v>
      </c>
      <c r="B27" s="248"/>
      <c r="C27" s="248"/>
      <c r="D27" s="248"/>
      <c r="E27" s="248"/>
      <c r="F27" s="248"/>
      <c r="G27" s="248"/>
      <c r="H27" s="249"/>
      <c r="I27" s="118">
        <v>20</v>
      </c>
      <c r="J27" s="141">
        <f>SUM(J28:J35)</f>
        <v>0</v>
      </c>
      <c r="K27" s="141">
        <f>SUM(K28:K35)</f>
        <v>0</v>
      </c>
    </row>
    <row r="28" spans="1:11" ht="14.25">
      <c r="A28" s="247" t="s">
        <v>66</v>
      </c>
      <c r="B28" s="248"/>
      <c r="C28" s="248"/>
      <c r="D28" s="248"/>
      <c r="E28" s="248"/>
      <c r="F28" s="248"/>
      <c r="G28" s="248"/>
      <c r="H28" s="249"/>
      <c r="I28" s="118">
        <v>21</v>
      </c>
      <c r="J28" s="142"/>
      <c r="K28" s="142"/>
    </row>
    <row r="29" spans="1:11" ht="14.25">
      <c r="A29" s="247" t="s">
        <v>67</v>
      </c>
      <c r="B29" s="248"/>
      <c r="C29" s="248"/>
      <c r="D29" s="248"/>
      <c r="E29" s="248"/>
      <c r="F29" s="248"/>
      <c r="G29" s="248"/>
      <c r="H29" s="249"/>
      <c r="I29" s="118">
        <v>22</v>
      </c>
      <c r="J29" s="142"/>
      <c r="K29" s="142"/>
    </row>
    <row r="30" spans="1:11" ht="14.25">
      <c r="A30" s="247" t="s">
        <v>68</v>
      </c>
      <c r="B30" s="248"/>
      <c r="C30" s="248"/>
      <c r="D30" s="248"/>
      <c r="E30" s="248"/>
      <c r="F30" s="248"/>
      <c r="G30" s="248"/>
      <c r="H30" s="249"/>
      <c r="I30" s="118">
        <v>23</v>
      </c>
      <c r="J30" s="142"/>
      <c r="K30" s="142"/>
    </row>
    <row r="31" spans="1:11" ht="14.25">
      <c r="A31" s="247" t="s">
        <v>73</v>
      </c>
      <c r="B31" s="248"/>
      <c r="C31" s="248"/>
      <c r="D31" s="248"/>
      <c r="E31" s="248"/>
      <c r="F31" s="248"/>
      <c r="G31" s="248"/>
      <c r="H31" s="249"/>
      <c r="I31" s="118">
        <v>24</v>
      </c>
      <c r="J31" s="142"/>
      <c r="K31" s="142"/>
    </row>
    <row r="32" spans="1:11" ht="14.25">
      <c r="A32" s="247" t="s">
        <v>74</v>
      </c>
      <c r="B32" s="248"/>
      <c r="C32" s="248"/>
      <c r="D32" s="248"/>
      <c r="E32" s="248"/>
      <c r="F32" s="248"/>
      <c r="G32" s="248"/>
      <c r="H32" s="249"/>
      <c r="I32" s="118">
        <v>25</v>
      </c>
      <c r="J32" s="142"/>
      <c r="K32" s="142"/>
    </row>
    <row r="33" spans="1:11" ht="14.25">
      <c r="A33" s="247" t="s">
        <v>75</v>
      </c>
      <c r="B33" s="248"/>
      <c r="C33" s="248"/>
      <c r="D33" s="248"/>
      <c r="E33" s="248"/>
      <c r="F33" s="248"/>
      <c r="G33" s="248"/>
      <c r="H33" s="249"/>
      <c r="I33" s="118">
        <v>26</v>
      </c>
      <c r="J33" s="142"/>
      <c r="K33" s="142"/>
    </row>
    <row r="34" spans="1:11" ht="14.25">
      <c r="A34" s="247" t="s">
        <v>69</v>
      </c>
      <c r="B34" s="248"/>
      <c r="C34" s="248"/>
      <c r="D34" s="248"/>
      <c r="E34" s="248"/>
      <c r="F34" s="248"/>
      <c r="G34" s="248"/>
      <c r="H34" s="249"/>
      <c r="I34" s="118">
        <v>27</v>
      </c>
      <c r="J34" s="142"/>
      <c r="K34" s="142"/>
    </row>
    <row r="35" spans="1:11" ht="14.25">
      <c r="A35" s="247" t="s">
        <v>173</v>
      </c>
      <c r="B35" s="248"/>
      <c r="C35" s="248"/>
      <c r="D35" s="248"/>
      <c r="E35" s="248"/>
      <c r="F35" s="248"/>
      <c r="G35" s="248"/>
      <c r="H35" s="249"/>
      <c r="I35" s="118">
        <v>28</v>
      </c>
      <c r="J35" s="142"/>
      <c r="K35" s="142"/>
    </row>
    <row r="36" spans="1:11" ht="15">
      <c r="A36" s="247" t="s">
        <v>174</v>
      </c>
      <c r="B36" s="248"/>
      <c r="C36" s="248"/>
      <c r="D36" s="248"/>
      <c r="E36" s="248"/>
      <c r="F36" s="248"/>
      <c r="G36" s="248"/>
      <c r="H36" s="249"/>
      <c r="I36" s="118">
        <v>29</v>
      </c>
      <c r="J36" s="141">
        <f>SUM(J37:J39)</f>
        <v>0</v>
      </c>
      <c r="K36" s="141">
        <f>SUM(K37:K39)</f>
        <v>0</v>
      </c>
    </row>
    <row r="37" spans="1:11" ht="14.25">
      <c r="A37" s="247" t="s">
        <v>70</v>
      </c>
      <c r="B37" s="248"/>
      <c r="C37" s="248"/>
      <c r="D37" s="248"/>
      <c r="E37" s="248"/>
      <c r="F37" s="248"/>
      <c r="G37" s="248"/>
      <c r="H37" s="249"/>
      <c r="I37" s="118">
        <v>30</v>
      </c>
      <c r="J37" s="142"/>
      <c r="K37" s="142"/>
    </row>
    <row r="38" spans="1:11" ht="14.25">
      <c r="A38" s="247" t="s">
        <v>71</v>
      </c>
      <c r="B38" s="248"/>
      <c r="C38" s="248"/>
      <c r="D38" s="248"/>
      <c r="E38" s="248"/>
      <c r="F38" s="248"/>
      <c r="G38" s="248"/>
      <c r="H38" s="249"/>
      <c r="I38" s="118">
        <v>31</v>
      </c>
      <c r="J38" s="142"/>
      <c r="K38" s="142"/>
    </row>
    <row r="39" spans="1:11" ht="14.25">
      <c r="A39" s="247" t="s">
        <v>72</v>
      </c>
      <c r="B39" s="248"/>
      <c r="C39" s="248"/>
      <c r="D39" s="248"/>
      <c r="E39" s="248"/>
      <c r="F39" s="248"/>
      <c r="G39" s="248"/>
      <c r="H39" s="249"/>
      <c r="I39" s="118">
        <v>32</v>
      </c>
      <c r="J39" s="142"/>
      <c r="K39" s="142"/>
    </row>
    <row r="40" spans="1:11" ht="14.25">
      <c r="A40" s="247" t="s">
        <v>175</v>
      </c>
      <c r="B40" s="248"/>
      <c r="C40" s="248"/>
      <c r="D40" s="248"/>
      <c r="E40" s="248"/>
      <c r="F40" s="248"/>
      <c r="G40" s="248"/>
      <c r="H40" s="249"/>
      <c r="I40" s="118">
        <v>33</v>
      </c>
      <c r="J40" s="142"/>
      <c r="K40" s="142"/>
    </row>
    <row r="41" spans="1:11" ht="15">
      <c r="A41" s="250" t="s">
        <v>328</v>
      </c>
      <c r="B41" s="251"/>
      <c r="C41" s="251"/>
      <c r="D41" s="251"/>
      <c r="E41" s="251"/>
      <c r="F41" s="251"/>
      <c r="G41" s="251"/>
      <c r="H41" s="252"/>
      <c r="I41" s="118">
        <v>34</v>
      </c>
      <c r="J41" s="141">
        <f>J42+J50+J57+J65</f>
        <v>7099205</v>
      </c>
      <c r="K41" s="141">
        <f>K42+K50+K57+K65</f>
        <v>9586732</v>
      </c>
    </row>
    <row r="42" spans="1:11" ht="15">
      <c r="A42" s="247" t="s">
        <v>90</v>
      </c>
      <c r="B42" s="248"/>
      <c r="C42" s="248"/>
      <c r="D42" s="248"/>
      <c r="E42" s="248"/>
      <c r="F42" s="248"/>
      <c r="G42" s="248"/>
      <c r="H42" s="249"/>
      <c r="I42" s="118">
        <v>35</v>
      </c>
      <c r="J42" s="141">
        <f>SUM(J43:J49)</f>
        <v>3105582</v>
      </c>
      <c r="K42" s="141">
        <f>SUM(K43:K49)</f>
        <v>3001926</v>
      </c>
    </row>
    <row r="43" spans="1:11" ht="14.25">
      <c r="A43" s="247" t="s">
        <v>107</v>
      </c>
      <c r="B43" s="248"/>
      <c r="C43" s="248"/>
      <c r="D43" s="248"/>
      <c r="E43" s="248"/>
      <c r="F43" s="248"/>
      <c r="G43" s="248"/>
      <c r="H43" s="249"/>
      <c r="I43" s="118">
        <v>36</v>
      </c>
      <c r="J43" s="142">
        <v>2843348</v>
      </c>
      <c r="K43" s="142">
        <v>2739692</v>
      </c>
    </row>
    <row r="44" spans="1:11" ht="14.25">
      <c r="A44" s="247" t="s">
        <v>108</v>
      </c>
      <c r="B44" s="248"/>
      <c r="C44" s="248"/>
      <c r="D44" s="248"/>
      <c r="E44" s="248"/>
      <c r="F44" s="248"/>
      <c r="G44" s="248"/>
      <c r="H44" s="249"/>
      <c r="I44" s="118">
        <v>37</v>
      </c>
      <c r="J44" s="142"/>
      <c r="K44" s="142"/>
    </row>
    <row r="45" spans="1:11" ht="14.25">
      <c r="A45" s="247" t="s">
        <v>76</v>
      </c>
      <c r="B45" s="248"/>
      <c r="C45" s="248"/>
      <c r="D45" s="248"/>
      <c r="E45" s="248"/>
      <c r="F45" s="248"/>
      <c r="G45" s="248"/>
      <c r="H45" s="249"/>
      <c r="I45" s="118">
        <v>38</v>
      </c>
      <c r="J45" s="142"/>
      <c r="K45" s="142"/>
    </row>
    <row r="46" spans="1:11" ht="14.25">
      <c r="A46" s="247" t="s">
        <v>77</v>
      </c>
      <c r="B46" s="248"/>
      <c r="C46" s="248"/>
      <c r="D46" s="248"/>
      <c r="E46" s="248"/>
      <c r="F46" s="248"/>
      <c r="G46" s="248"/>
      <c r="H46" s="249"/>
      <c r="I46" s="118">
        <v>39</v>
      </c>
      <c r="J46" s="142">
        <v>250545</v>
      </c>
      <c r="K46" s="142">
        <v>250545</v>
      </c>
    </row>
    <row r="47" spans="1:11" ht="14.25">
      <c r="A47" s="247" t="s">
        <v>78</v>
      </c>
      <c r="B47" s="248"/>
      <c r="C47" s="248"/>
      <c r="D47" s="248"/>
      <c r="E47" s="248"/>
      <c r="F47" s="248"/>
      <c r="G47" s="248"/>
      <c r="H47" s="249"/>
      <c r="I47" s="118">
        <v>40</v>
      </c>
      <c r="J47" s="142">
        <v>11689</v>
      </c>
      <c r="K47" s="142">
        <v>11689</v>
      </c>
    </row>
    <row r="48" spans="1:11" ht="14.25">
      <c r="A48" s="247" t="s">
        <v>79</v>
      </c>
      <c r="B48" s="248"/>
      <c r="C48" s="248"/>
      <c r="D48" s="248"/>
      <c r="E48" s="248"/>
      <c r="F48" s="248"/>
      <c r="G48" s="248"/>
      <c r="H48" s="249"/>
      <c r="I48" s="118">
        <v>41</v>
      </c>
      <c r="J48" s="142"/>
      <c r="K48" s="142"/>
    </row>
    <row r="49" spans="1:11" ht="14.25">
      <c r="A49" s="247" t="s">
        <v>80</v>
      </c>
      <c r="B49" s="248"/>
      <c r="C49" s="248"/>
      <c r="D49" s="248"/>
      <c r="E49" s="248"/>
      <c r="F49" s="248"/>
      <c r="G49" s="248"/>
      <c r="H49" s="249"/>
      <c r="I49" s="118">
        <v>42</v>
      </c>
      <c r="J49" s="142"/>
      <c r="K49" s="142"/>
    </row>
    <row r="50" spans="1:11" ht="15">
      <c r="A50" s="247" t="s">
        <v>91</v>
      </c>
      <c r="B50" s="248"/>
      <c r="C50" s="248"/>
      <c r="D50" s="248"/>
      <c r="E50" s="248"/>
      <c r="F50" s="248"/>
      <c r="G50" s="248"/>
      <c r="H50" s="249"/>
      <c r="I50" s="118">
        <v>43</v>
      </c>
      <c r="J50" s="141">
        <f>SUM(J51:J56)</f>
        <v>3808188</v>
      </c>
      <c r="K50" s="141">
        <f>SUM(K51:K56)</f>
        <v>6423711</v>
      </c>
    </row>
    <row r="51" spans="1:11" ht="14.25">
      <c r="A51" s="247" t="s">
        <v>188</v>
      </c>
      <c r="B51" s="248"/>
      <c r="C51" s="248"/>
      <c r="D51" s="248"/>
      <c r="E51" s="248"/>
      <c r="F51" s="248"/>
      <c r="G51" s="248"/>
      <c r="H51" s="249"/>
      <c r="I51" s="118">
        <v>44</v>
      </c>
      <c r="J51" s="142"/>
      <c r="K51" s="142"/>
    </row>
    <row r="52" spans="1:11" ht="14.25">
      <c r="A52" s="247" t="s">
        <v>189</v>
      </c>
      <c r="B52" s="248"/>
      <c r="C52" s="248"/>
      <c r="D52" s="248"/>
      <c r="E52" s="248"/>
      <c r="F52" s="248"/>
      <c r="G52" s="248"/>
      <c r="H52" s="249"/>
      <c r="I52" s="118">
        <v>45</v>
      </c>
      <c r="J52" s="142">
        <v>3708771</v>
      </c>
      <c r="K52" s="142">
        <v>2845633</v>
      </c>
    </row>
    <row r="53" spans="1:11" ht="14.25">
      <c r="A53" s="247" t="s">
        <v>190</v>
      </c>
      <c r="B53" s="248"/>
      <c r="C53" s="248"/>
      <c r="D53" s="248"/>
      <c r="E53" s="248"/>
      <c r="F53" s="248"/>
      <c r="G53" s="248"/>
      <c r="H53" s="249"/>
      <c r="I53" s="118">
        <v>46</v>
      </c>
      <c r="J53" s="142"/>
      <c r="K53" s="142"/>
    </row>
    <row r="54" spans="1:11" ht="14.25">
      <c r="A54" s="247" t="s">
        <v>191</v>
      </c>
      <c r="B54" s="248"/>
      <c r="C54" s="248"/>
      <c r="D54" s="248"/>
      <c r="E54" s="248"/>
      <c r="F54" s="248"/>
      <c r="G54" s="248"/>
      <c r="H54" s="249"/>
      <c r="I54" s="118">
        <v>47</v>
      </c>
      <c r="J54" s="142">
        <v>16946</v>
      </c>
      <c r="K54" s="142">
        <v>22381</v>
      </c>
    </row>
    <row r="55" spans="1:11" ht="14.25">
      <c r="A55" s="247" t="s">
        <v>10</v>
      </c>
      <c r="B55" s="248"/>
      <c r="C55" s="248"/>
      <c r="D55" s="248"/>
      <c r="E55" s="248"/>
      <c r="F55" s="248"/>
      <c r="G55" s="248"/>
      <c r="H55" s="249"/>
      <c r="I55" s="118">
        <v>48</v>
      </c>
      <c r="J55" s="142">
        <v>82471</v>
      </c>
      <c r="K55" s="142">
        <v>255697</v>
      </c>
    </row>
    <row r="56" spans="1:11" ht="14.25">
      <c r="A56" s="247" t="s">
        <v>11</v>
      </c>
      <c r="B56" s="248"/>
      <c r="C56" s="248"/>
      <c r="D56" s="248"/>
      <c r="E56" s="248"/>
      <c r="F56" s="248"/>
      <c r="G56" s="248"/>
      <c r="H56" s="249"/>
      <c r="I56" s="118">
        <v>49</v>
      </c>
      <c r="J56" s="142"/>
      <c r="K56" s="142">
        <v>3300000</v>
      </c>
    </row>
    <row r="57" spans="1:11" ht="14.25">
      <c r="A57" s="247" t="s">
        <v>92</v>
      </c>
      <c r="B57" s="248"/>
      <c r="C57" s="248"/>
      <c r="D57" s="248"/>
      <c r="E57" s="248"/>
      <c r="F57" s="248"/>
      <c r="G57" s="248"/>
      <c r="H57" s="249"/>
      <c r="I57" s="118">
        <v>50</v>
      </c>
      <c r="J57" s="143">
        <f>SUM(J58:J64)</f>
        <v>0</v>
      </c>
      <c r="K57" s="143">
        <f>SUM(K58:K64)</f>
        <v>0</v>
      </c>
    </row>
    <row r="58" spans="1:11" ht="14.25">
      <c r="A58" s="247" t="s">
        <v>66</v>
      </c>
      <c r="B58" s="248"/>
      <c r="C58" s="248"/>
      <c r="D58" s="248"/>
      <c r="E58" s="248"/>
      <c r="F58" s="248"/>
      <c r="G58" s="248"/>
      <c r="H58" s="249"/>
      <c r="I58" s="118">
        <v>51</v>
      </c>
      <c r="J58" s="142"/>
      <c r="K58" s="142"/>
    </row>
    <row r="59" spans="1:11" ht="14.25">
      <c r="A59" s="247" t="s">
        <v>67</v>
      </c>
      <c r="B59" s="248"/>
      <c r="C59" s="248"/>
      <c r="D59" s="248"/>
      <c r="E59" s="248"/>
      <c r="F59" s="248"/>
      <c r="G59" s="248"/>
      <c r="H59" s="249"/>
      <c r="I59" s="118">
        <v>52</v>
      </c>
      <c r="J59" s="142"/>
      <c r="K59" s="142"/>
    </row>
    <row r="60" spans="1:11" ht="14.25">
      <c r="A60" s="247" t="s">
        <v>220</v>
      </c>
      <c r="B60" s="248"/>
      <c r="C60" s="248"/>
      <c r="D60" s="248"/>
      <c r="E60" s="248"/>
      <c r="F60" s="248"/>
      <c r="G60" s="248"/>
      <c r="H60" s="249"/>
      <c r="I60" s="118">
        <v>53</v>
      </c>
      <c r="J60" s="142"/>
      <c r="K60" s="142"/>
    </row>
    <row r="61" spans="1:11" ht="14.25">
      <c r="A61" s="247" t="s">
        <v>73</v>
      </c>
      <c r="B61" s="248"/>
      <c r="C61" s="248"/>
      <c r="D61" s="248"/>
      <c r="E61" s="248"/>
      <c r="F61" s="248"/>
      <c r="G61" s="248"/>
      <c r="H61" s="249"/>
      <c r="I61" s="118">
        <v>54</v>
      </c>
      <c r="J61" s="142"/>
      <c r="K61" s="142"/>
    </row>
    <row r="62" spans="1:11" ht="14.25">
      <c r="A62" s="247" t="s">
        <v>74</v>
      </c>
      <c r="B62" s="248"/>
      <c r="C62" s="248"/>
      <c r="D62" s="248"/>
      <c r="E62" s="248"/>
      <c r="F62" s="248"/>
      <c r="G62" s="248"/>
      <c r="H62" s="249"/>
      <c r="I62" s="118">
        <v>55</v>
      </c>
      <c r="J62" s="142"/>
      <c r="K62" s="142"/>
    </row>
    <row r="63" spans="1:11" ht="14.25">
      <c r="A63" s="247" t="s">
        <v>75</v>
      </c>
      <c r="B63" s="248"/>
      <c r="C63" s="248"/>
      <c r="D63" s="248"/>
      <c r="E63" s="248"/>
      <c r="F63" s="248"/>
      <c r="G63" s="248"/>
      <c r="H63" s="249"/>
      <c r="I63" s="118">
        <v>56</v>
      </c>
      <c r="J63" s="142"/>
      <c r="K63" s="142"/>
    </row>
    <row r="64" spans="1:11" ht="14.25">
      <c r="A64" s="247" t="s">
        <v>36</v>
      </c>
      <c r="B64" s="248"/>
      <c r="C64" s="248"/>
      <c r="D64" s="248"/>
      <c r="E64" s="248"/>
      <c r="F64" s="248"/>
      <c r="G64" s="248"/>
      <c r="H64" s="249"/>
      <c r="I64" s="118">
        <v>57</v>
      </c>
      <c r="J64" s="142"/>
      <c r="K64" s="142"/>
    </row>
    <row r="65" spans="1:11" ht="14.25">
      <c r="A65" s="247" t="s">
        <v>195</v>
      </c>
      <c r="B65" s="248"/>
      <c r="C65" s="248"/>
      <c r="D65" s="248"/>
      <c r="E65" s="248"/>
      <c r="F65" s="248"/>
      <c r="G65" s="248"/>
      <c r="H65" s="249"/>
      <c r="I65" s="118">
        <v>58</v>
      </c>
      <c r="J65" s="142">
        <v>185435</v>
      </c>
      <c r="K65" s="142">
        <v>161095</v>
      </c>
    </row>
    <row r="66" spans="1:11" ht="15">
      <c r="A66" s="250" t="s">
        <v>46</v>
      </c>
      <c r="B66" s="251"/>
      <c r="C66" s="251"/>
      <c r="D66" s="251"/>
      <c r="E66" s="251"/>
      <c r="F66" s="251"/>
      <c r="G66" s="251"/>
      <c r="H66" s="252"/>
      <c r="I66" s="118">
        <v>59</v>
      </c>
      <c r="J66" s="142">
        <v>119932</v>
      </c>
      <c r="K66" s="142">
        <v>3145</v>
      </c>
    </row>
    <row r="67" spans="1:11" ht="15">
      <c r="A67" s="250" t="s">
        <v>329</v>
      </c>
      <c r="B67" s="251"/>
      <c r="C67" s="251"/>
      <c r="D67" s="251"/>
      <c r="E67" s="251"/>
      <c r="F67" s="251"/>
      <c r="G67" s="251"/>
      <c r="H67" s="252"/>
      <c r="I67" s="118">
        <v>60</v>
      </c>
      <c r="J67" s="141">
        <f>J8+J9+J41+J66</f>
        <v>207998612</v>
      </c>
      <c r="K67" s="141">
        <f>K8+K9+K41+K66</f>
        <v>204812401</v>
      </c>
    </row>
    <row r="68" spans="1:11" ht="15">
      <c r="A68" s="262" t="s">
        <v>81</v>
      </c>
      <c r="B68" s="263"/>
      <c r="C68" s="263"/>
      <c r="D68" s="263"/>
      <c r="E68" s="263"/>
      <c r="F68" s="263"/>
      <c r="G68" s="263"/>
      <c r="H68" s="264"/>
      <c r="I68" s="119">
        <v>61</v>
      </c>
      <c r="J68" s="120"/>
      <c r="K68" s="120"/>
    </row>
    <row r="69" spans="1:11" ht="12.75">
      <c r="A69" s="122"/>
      <c r="B69" s="123"/>
      <c r="C69" s="123"/>
      <c r="D69" s="123"/>
      <c r="E69" s="123"/>
      <c r="F69" s="123"/>
      <c r="G69" s="123"/>
      <c r="H69" s="123"/>
      <c r="I69" s="124"/>
      <c r="J69" s="125"/>
      <c r="K69" s="126"/>
    </row>
    <row r="70" spans="1:11" ht="14.25">
      <c r="A70" s="239" t="s">
        <v>48</v>
      </c>
      <c r="B70" s="265"/>
      <c r="C70" s="265"/>
      <c r="D70" s="265"/>
      <c r="E70" s="265"/>
      <c r="F70" s="265"/>
      <c r="G70" s="265"/>
      <c r="H70" s="265"/>
      <c r="I70" s="265"/>
      <c r="J70" s="265"/>
      <c r="K70" s="266"/>
    </row>
    <row r="71" spans="1:11" ht="15">
      <c r="A71" s="243" t="s">
        <v>330</v>
      </c>
      <c r="B71" s="244"/>
      <c r="C71" s="244"/>
      <c r="D71" s="244"/>
      <c r="E71" s="244"/>
      <c r="F71" s="244"/>
      <c r="G71" s="244"/>
      <c r="H71" s="261"/>
      <c r="I71" s="116">
        <v>62</v>
      </c>
      <c r="J71" s="144">
        <f>J72+J73+J74+J81+J82+J85+J88</f>
        <v>86595733</v>
      </c>
      <c r="K71" s="144">
        <f>K72+K73+K74+K81+K82+K85+K88</f>
        <v>78345892</v>
      </c>
    </row>
    <row r="72" spans="1:11" ht="14.25">
      <c r="A72" s="247" t="s">
        <v>131</v>
      </c>
      <c r="B72" s="248"/>
      <c r="C72" s="248"/>
      <c r="D72" s="248"/>
      <c r="E72" s="248"/>
      <c r="F72" s="248"/>
      <c r="G72" s="248"/>
      <c r="H72" s="249"/>
      <c r="I72" s="118">
        <v>63</v>
      </c>
      <c r="J72" s="142">
        <v>128229300</v>
      </c>
      <c r="K72" s="142">
        <v>128229300</v>
      </c>
    </row>
    <row r="73" spans="1:11" ht="14.25">
      <c r="A73" s="247" t="s">
        <v>132</v>
      </c>
      <c r="B73" s="248"/>
      <c r="C73" s="248"/>
      <c r="D73" s="248"/>
      <c r="E73" s="248"/>
      <c r="F73" s="248"/>
      <c r="G73" s="248"/>
      <c r="H73" s="249"/>
      <c r="I73" s="118">
        <v>64</v>
      </c>
      <c r="J73" s="142"/>
      <c r="K73" s="142"/>
    </row>
    <row r="74" spans="1:11" ht="15">
      <c r="A74" s="247" t="s">
        <v>133</v>
      </c>
      <c r="B74" s="248"/>
      <c r="C74" s="248"/>
      <c r="D74" s="248"/>
      <c r="E74" s="248"/>
      <c r="F74" s="248"/>
      <c r="G74" s="248"/>
      <c r="H74" s="249"/>
      <c r="I74" s="118">
        <v>65</v>
      </c>
      <c r="J74" s="141">
        <f>J76+J77-J78+J79+J80</f>
        <v>4668</v>
      </c>
      <c r="K74" s="141">
        <f>K76+K77-K78+K79+K80</f>
        <v>4668</v>
      </c>
    </row>
    <row r="75" spans="1:11" ht="15">
      <c r="A75" s="156"/>
      <c r="B75" s="157"/>
      <c r="C75" s="157"/>
      <c r="D75" s="157"/>
      <c r="E75" s="157"/>
      <c r="F75" s="157"/>
      <c r="G75" s="157"/>
      <c r="H75" s="158"/>
      <c r="I75" s="118"/>
      <c r="J75" s="141"/>
      <c r="K75" s="141"/>
    </row>
    <row r="76" spans="1:11" ht="14.25">
      <c r="A76" s="247" t="s">
        <v>134</v>
      </c>
      <c r="B76" s="248"/>
      <c r="C76" s="248"/>
      <c r="D76" s="248"/>
      <c r="E76" s="248"/>
      <c r="F76" s="248"/>
      <c r="G76" s="248"/>
      <c r="H76" s="249"/>
      <c r="I76" s="118">
        <v>66</v>
      </c>
      <c r="J76" s="142"/>
      <c r="K76" s="142"/>
    </row>
    <row r="77" spans="1:11" ht="14.25">
      <c r="A77" s="247" t="s">
        <v>135</v>
      </c>
      <c r="B77" s="248"/>
      <c r="C77" s="248"/>
      <c r="D77" s="248"/>
      <c r="E77" s="248"/>
      <c r="F77" s="248"/>
      <c r="G77" s="248"/>
      <c r="H77" s="249"/>
      <c r="I77" s="118">
        <v>67</v>
      </c>
      <c r="J77" s="142"/>
      <c r="K77" s="142"/>
    </row>
    <row r="78" spans="1:11" ht="14.25">
      <c r="A78" s="247" t="s">
        <v>123</v>
      </c>
      <c r="B78" s="248"/>
      <c r="C78" s="248"/>
      <c r="D78" s="248"/>
      <c r="E78" s="248"/>
      <c r="F78" s="248"/>
      <c r="G78" s="248"/>
      <c r="H78" s="249"/>
      <c r="I78" s="118">
        <v>68</v>
      </c>
      <c r="J78" s="142"/>
      <c r="K78" s="142"/>
    </row>
    <row r="79" spans="1:11" ht="14.25">
      <c r="A79" s="247" t="s">
        <v>124</v>
      </c>
      <c r="B79" s="248"/>
      <c r="C79" s="248"/>
      <c r="D79" s="248"/>
      <c r="E79" s="248"/>
      <c r="F79" s="248"/>
      <c r="G79" s="248"/>
      <c r="H79" s="249"/>
      <c r="I79" s="118">
        <v>69</v>
      </c>
      <c r="J79" s="142"/>
      <c r="K79" s="142"/>
    </row>
    <row r="80" spans="1:11" ht="14.25">
      <c r="A80" s="247" t="s">
        <v>125</v>
      </c>
      <c r="B80" s="248"/>
      <c r="C80" s="248"/>
      <c r="D80" s="248"/>
      <c r="E80" s="248"/>
      <c r="F80" s="248"/>
      <c r="G80" s="248"/>
      <c r="H80" s="249"/>
      <c r="I80" s="118">
        <v>70</v>
      </c>
      <c r="J80" s="142">
        <v>4668</v>
      </c>
      <c r="K80" s="142">
        <v>4668</v>
      </c>
    </row>
    <row r="81" spans="1:11" ht="14.25">
      <c r="A81" s="247" t="s">
        <v>126</v>
      </c>
      <c r="B81" s="248"/>
      <c r="C81" s="248"/>
      <c r="D81" s="248"/>
      <c r="E81" s="248"/>
      <c r="F81" s="248"/>
      <c r="G81" s="248"/>
      <c r="H81" s="249"/>
      <c r="I81" s="118">
        <v>71</v>
      </c>
      <c r="J81" s="142"/>
      <c r="K81" s="142"/>
    </row>
    <row r="82" spans="1:11" ht="15">
      <c r="A82" s="247" t="s">
        <v>218</v>
      </c>
      <c r="B82" s="248"/>
      <c r="C82" s="248"/>
      <c r="D82" s="248"/>
      <c r="E82" s="248"/>
      <c r="F82" s="248"/>
      <c r="G82" s="248"/>
      <c r="H82" s="249"/>
      <c r="I82" s="118">
        <v>72</v>
      </c>
      <c r="J82" s="141">
        <f>J83-J84</f>
        <v>-30417308</v>
      </c>
      <c r="K82" s="141">
        <f>K83-K84</f>
        <v>-41638235</v>
      </c>
    </row>
    <row r="83" spans="1:11" ht="14.25">
      <c r="A83" s="258" t="s">
        <v>159</v>
      </c>
      <c r="B83" s="259"/>
      <c r="C83" s="259"/>
      <c r="D83" s="259"/>
      <c r="E83" s="259"/>
      <c r="F83" s="259"/>
      <c r="G83" s="259"/>
      <c r="H83" s="260"/>
      <c r="I83" s="118">
        <v>73</v>
      </c>
      <c r="J83" s="142">
        <v>580423</v>
      </c>
      <c r="K83" s="142">
        <v>580423</v>
      </c>
    </row>
    <row r="84" spans="1:11" ht="14.25">
      <c r="A84" s="258" t="s">
        <v>160</v>
      </c>
      <c r="B84" s="259"/>
      <c r="C84" s="259"/>
      <c r="D84" s="259"/>
      <c r="E84" s="259"/>
      <c r="F84" s="259"/>
      <c r="G84" s="259"/>
      <c r="H84" s="260"/>
      <c r="I84" s="118">
        <v>74</v>
      </c>
      <c r="J84" s="142">
        <v>30997731</v>
      </c>
      <c r="K84" s="142">
        <v>42218658</v>
      </c>
    </row>
    <row r="85" spans="1:11" ht="15">
      <c r="A85" s="247" t="s">
        <v>219</v>
      </c>
      <c r="B85" s="248"/>
      <c r="C85" s="248"/>
      <c r="D85" s="248"/>
      <c r="E85" s="248"/>
      <c r="F85" s="248"/>
      <c r="G85" s="248"/>
      <c r="H85" s="249"/>
      <c r="I85" s="118">
        <v>75</v>
      </c>
      <c r="J85" s="141">
        <f>J86-J87</f>
        <v>-11220927</v>
      </c>
      <c r="K85" s="141">
        <f>K86-K87</f>
        <v>-8249841</v>
      </c>
    </row>
    <row r="86" spans="1:11" ht="14.25">
      <c r="A86" s="258" t="s">
        <v>161</v>
      </c>
      <c r="B86" s="259"/>
      <c r="C86" s="259"/>
      <c r="D86" s="259"/>
      <c r="E86" s="259"/>
      <c r="F86" s="259"/>
      <c r="G86" s="259"/>
      <c r="H86" s="260"/>
      <c r="I86" s="118">
        <v>76</v>
      </c>
      <c r="J86" s="142"/>
      <c r="K86" s="142"/>
    </row>
    <row r="87" spans="1:11" ht="14.25">
      <c r="A87" s="258" t="s">
        <v>162</v>
      </c>
      <c r="B87" s="259"/>
      <c r="C87" s="259"/>
      <c r="D87" s="259"/>
      <c r="E87" s="259"/>
      <c r="F87" s="259"/>
      <c r="G87" s="259"/>
      <c r="H87" s="260"/>
      <c r="I87" s="118">
        <v>77</v>
      </c>
      <c r="J87" s="142">
        <v>11220927</v>
      </c>
      <c r="K87" s="142">
        <v>8249841</v>
      </c>
    </row>
    <row r="88" spans="1:11" ht="14.25">
      <c r="A88" s="247" t="s">
        <v>163</v>
      </c>
      <c r="B88" s="248"/>
      <c r="C88" s="248"/>
      <c r="D88" s="248"/>
      <c r="E88" s="248"/>
      <c r="F88" s="248"/>
      <c r="G88" s="248"/>
      <c r="H88" s="249"/>
      <c r="I88" s="118">
        <v>78</v>
      </c>
      <c r="J88" s="142"/>
      <c r="K88" s="142"/>
    </row>
    <row r="89" spans="1:11" ht="15">
      <c r="A89" s="250" t="s">
        <v>331</v>
      </c>
      <c r="B89" s="251"/>
      <c r="C89" s="251"/>
      <c r="D89" s="251"/>
      <c r="E89" s="251"/>
      <c r="F89" s="251"/>
      <c r="G89" s="251"/>
      <c r="H89" s="252"/>
      <c r="I89" s="118">
        <v>79</v>
      </c>
      <c r="J89" s="141">
        <f>SUM(J90:J92)</f>
        <v>0</v>
      </c>
      <c r="K89" s="141">
        <f>SUM(K90:K92)</f>
        <v>0</v>
      </c>
    </row>
    <row r="90" spans="1:11" ht="14.25">
      <c r="A90" s="247" t="s">
        <v>119</v>
      </c>
      <c r="B90" s="248"/>
      <c r="C90" s="248"/>
      <c r="D90" s="248"/>
      <c r="E90" s="248"/>
      <c r="F90" s="248"/>
      <c r="G90" s="248"/>
      <c r="H90" s="249"/>
      <c r="I90" s="118">
        <v>80</v>
      </c>
      <c r="J90" s="142"/>
      <c r="K90" s="142"/>
    </row>
    <row r="91" spans="1:11" ht="14.25">
      <c r="A91" s="247" t="s">
        <v>120</v>
      </c>
      <c r="B91" s="248"/>
      <c r="C91" s="248"/>
      <c r="D91" s="248"/>
      <c r="E91" s="248"/>
      <c r="F91" s="248"/>
      <c r="G91" s="248"/>
      <c r="H91" s="249"/>
      <c r="I91" s="118">
        <v>81</v>
      </c>
      <c r="J91" s="142"/>
      <c r="K91" s="142"/>
    </row>
    <row r="92" spans="1:11" ht="14.25">
      <c r="A92" s="247" t="s">
        <v>121</v>
      </c>
      <c r="B92" s="248"/>
      <c r="C92" s="248"/>
      <c r="D92" s="248"/>
      <c r="E92" s="248"/>
      <c r="F92" s="248"/>
      <c r="G92" s="248"/>
      <c r="H92" s="249"/>
      <c r="I92" s="118">
        <v>82</v>
      </c>
      <c r="J92" s="142"/>
      <c r="K92" s="142"/>
    </row>
    <row r="93" spans="1:11" ht="15">
      <c r="A93" s="250" t="s">
        <v>332</v>
      </c>
      <c r="B93" s="251"/>
      <c r="C93" s="251"/>
      <c r="D93" s="251"/>
      <c r="E93" s="251"/>
      <c r="F93" s="251"/>
      <c r="G93" s="251"/>
      <c r="H93" s="252"/>
      <c r="I93" s="118">
        <v>83</v>
      </c>
      <c r="J93" s="141">
        <f>SUM(J94:J102)</f>
        <v>54342568</v>
      </c>
      <c r="K93" s="141">
        <f>SUM(K94:K102)</f>
        <v>50278287</v>
      </c>
    </row>
    <row r="94" spans="1:11" ht="14.25">
      <c r="A94" s="247" t="s">
        <v>122</v>
      </c>
      <c r="B94" s="248"/>
      <c r="C94" s="248"/>
      <c r="D94" s="248"/>
      <c r="E94" s="248"/>
      <c r="F94" s="248"/>
      <c r="G94" s="248"/>
      <c r="H94" s="249"/>
      <c r="I94" s="118">
        <v>84</v>
      </c>
      <c r="J94" s="142"/>
      <c r="K94" s="142"/>
    </row>
    <row r="95" spans="1:11" ht="14.25">
      <c r="A95" s="247" t="s">
        <v>221</v>
      </c>
      <c r="B95" s="248"/>
      <c r="C95" s="248"/>
      <c r="D95" s="248"/>
      <c r="E95" s="248"/>
      <c r="F95" s="248"/>
      <c r="G95" s="248"/>
      <c r="H95" s="249"/>
      <c r="I95" s="118">
        <v>85</v>
      </c>
      <c r="J95" s="142"/>
      <c r="K95" s="142"/>
    </row>
    <row r="96" spans="1:11" ht="14.25">
      <c r="A96" s="247" t="s">
        <v>0</v>
      </c>
      <c r="B96" s="248"/>
      <c r="C96" s="248"/>
      <c r="D96" s="248"/>
      <c r="E96" s="248"/>
      <c r="F96" s="248"/>
      <c r="G96" s="248"/>
      <c r="H96" s="249"/>
      <c r="I96" s="118">
        <v>86</v>
      </c>
      <c r="J96" s="142">
        <v>50241114</v>
      </c>
      <c r="K96" s="142">
        <v>41978804</v>
      </c>
    </row>
    <row r="97" spans="1:11" ht="14.25">
      <c r="A97" s="247" t="s">
        <v>222</v>
      </c>
      <c r="B97" s="248"/>
      <c r="C97" s="248"/>
      <c r="D97" s="248"/>
      <c r="E97" s="248"/>
      <c r="F97" s="248"/>
      <c r="G97" s="248"/>
      <c r="H97" s="249"/>
      <c r="I97" s="118">
        <v>87</v>
      </c>
      <c r="J97" s="142"/>
      <c r="K97" s="142"/>
    </row>
    <row r="98" spans="1:11" ht="14.25">
      <c r="A98" s="247" t="s">
        <v>223</v>
      </c>
      <c r="B98" s="248"/>
      <c r="C98" s="248"/>
      <c r="D98" s="248"/>
      <c r="E98" s="248"/>
      <c r="F98" s="248"/>
      <c r="G98" s="248"/>
      <c r="H98" s="249"/>
      <c r="I98" s="118">
        <v>88</v>
      </c>
      <c r="J98" s="142"/>
      <c r="K98" s="142"/>
    </row>
    <row r="99" spans="1:11" ht="14.25">
      <c r="A99" s="247" t="s">
        <v>224</v>
      </c>
      <c r="B99" s="248"/>
      <c r="C99" s="248"/>
      <c r="D99" s="248"/>
      <c r="E99" s="248"/>
      <c r="F99" s="248"/>
      <c r="G99" s="248"/>
      <c r="H99" s="249"/>
      <c r="I99" s="118">
        <v>89</v>
      </c>
      <c r="J99" s="142"/>
      <c r="K99" s="142"/>
    </row>
    <row r="100" spans="1:11" ht="14.25">
      <c r="A100" s="247" t="s">
        <v>84</v>
      </c>
      <c r="B100" s="248"/>
      <c r="C100" s="248"/>
      <c r="D100" s="248"/>
      <c r="E100" s="248"/>
      <c r="F100" s="248"/>
      <c r="G100" s="248"/>
      <c r="H100" s="249"/>
      <c r="I100" s="118">
        <v>90</v>
      </c>
      <c r="J100" s="142"/>
      <c r="K100" s="142"/>
    </row>
    <row r="101" spans="1:11" ht="14.25">
      <c r="A101" s="247" t="s">
        <v>82</v>
      </c>
      <c r="B101" s="248"/>
      <c r="C101" s="248"/>
      <c r="D101" s="248"/>
      <c r="E101" s="248"/>
      <c r="F101" s="248"/>
      <c r="G101" s="248"/>
      <c r="H101" s="249"/>
      <c r="I101" s="118">
        <v>91</v>
      </c>
      <c r="J101" s="142">
        <v>4101454</v>
      </c>
      <c r="K101" s="142">
        <v>8299483</v>
      </c>
    </row>
    <row r="102" spans="1:11" ht="14.25">
      <c r="A102" s="247" t="s">
        <v>83</v>
      </c>
      <c r="B102" s="248"/>
      <c r="C102" s="248"/>
      <c r="D102" s="248"/>
      <c r="E102" s="248"/>
      <c r="F102" s="248"/>
      <c r="G102" s="248"/>
      <c r="H102" s="249"/>
      <c r="I102" s="118">
        <v>92</v>
      </c>
      <c r="J102" s="142"/>
      <c r="K102" s="142"/>
    </row>
    <row r="103" spans="1:11" ht="15">
      <c r="A103" s="250" t="s">
        <v>333</v>
      </c>
      <c r="B103" s="251"/>
      <c r="C103" s="251"/>
      <c r="D103" s="251"/>
      <c r="E103" s="251"/>
      <c r="F103" s="251"/>
      <c r="G103" s="251"/>
      <c r="H103" s="252"/>
      <c r="I103" s="118">
        <v>93</v>
      </c>
      <c r="J103" s="141">
        <f>SUM(J104:J115)</f>
        <v>66935167</v>
      </c>
      <c r="K103" s="141">
        <f>SUM(K104:K115)</f>
        <v>76183743</v>
      </c>
    </row>
    <row r="104" spans="1:11" ht="14.25">
      <c r="A104" s="247" t="s">
        <v>122</v>
      </c>
      <c r="B104" s="248"/>
      <c r="C104" s="248"/>
      <c r="D104" s="248"/>
      <c r="E104" s="248"/>
      <c r="F104" s="248"/>
      <c r="G104" s="248"/>
      <c r="H104" s="249"/>
      <c r="I104" s="118">
        <v>94</v>
      </c>
      <c r="J104" s="142"/>
      <c r="K104" s="142"/>
    </row>
    <row r="105" spans="1:11" ht="14.25">
      <c r="A105" s="247" t="s">
        <v>221</v>
      </c>
      <c r="B105" s="248"/>
      <c r="C105" s="248"/>
      <c r="D105" s="248"/>
      <c r="E105" s="248"/>
      <c r="F105" s="248"/>
      <c r="G105" s="248"/>
      <c r="H105" s="249"/>
      <c r="I105" s="118">
        <v>95</v>
      </c>
      <c r="J105" s="142">
        <v>4674242</v>
      </c>
      <c r="K105" s="142">
        <v>19948984</v>
      </c>
    </row>
    <row r="106" spans="1:11" ht="14.25">
      <c r="A106" s="247" t="s">
        <v>0</v>
      </c>
      <c r="B106" s="248"/>
      <c r="C106" s="248"/>
      <c r="D106" s="248"/>
      <c r="E106" s="248"/>
      <c r="F106" s="248"/>
      <c r="G106" s="248"/>
      <c r="H106" s="249"/>
      <c r="I106" s="118">
        <v>96</v>
      </c>
      <c r="J106" s="142">
        <v>29894660</v>
      </c>
      <c r="K106" s="142">
        <v>20998637</v>
      </c>
    </row>
    <row r="107" spans="1:11" ht="14.25">
      <c r="A107" s="247" t="s">
        <v>222</v>
      </c>
      <c r="B107" s="248"/>
      <c r="C107" s="248"/>
      <c r="D107" s="248"/>
      <c r="E107" s="248"/>
      <c r="F107" s="248"/>
      <c r="G107" s="248"/>
      <c r="H107" s="249"/>
      <c r="I107" s="118">
        <v>97</v>
      </c>
      <c r="J107" s="142">
        <v>119932</v>
      </c>
      <c r="K107" s="142">
        <v>3145</v>
      </c>
    </row>
    <row r="108" spans="1:11" ht="14.25">
      <c r="A108" s="247" t="s">
        <v>223</v>
      </c>
      <c r="B108" s="248"/>
      <c r="C108" s="248"/>
      <c r="D108" s="248"/>
      <c r="E108" s="248"/>
      <c r="F108" s="248"/>
      <c r="G108" s="248"/>
      <c r="H108" s="249"/>
      <c r="I108" s="118">
        <v>98</v>
      </c>
      <c r="J108" s="142">
        <v>15356340</v>
      </c>
      <c r="K108" s="142">
        <v>13941656</v>
      </c>
    </row>
    <row r="109" spans="1:11" ht="14.25">
      <c r="A109" s="247" t="s">
        <v>224</v>
      </c>
      <c r="B109" s="248"/>
      <c r="C109" s="248"/>
      <c r="D109" s="248"/>
      <c r="E109" s="248"/>
      <c r="F109" s="248"/>
      <c r="G109" s="248"/>
      <c r="H109" s="249"/>
      <c r="I109" s="118">
        <v>99</v>
      </c>
      <c r="J109" s="142"/>
      <c r="K109" s="142"/>
    </row>
    <row r="110" spans="1:11" ht="14.25">
      <c r="A110" s="247" t="s">
        <v>84</v>
      </c>
      <c r="B110" s="248"/>
      <c r="C110" s="248"/>
      <c r="D110" s="248"/>
      <c r="E110" s="248"/>
      <c r="F110" s="248"/>
      <c r="G110" s="248"/>
      <c r="H110" s="249"/>
      <c r="I110" s="118">
        <v>100</v>
      </c>
      <c r="J110" s="142"/>
      <c r="K110" s="142"/>
    </row>
    <row r="111" spans="1:11" ht="14.25">
      <c r="A111" s="247" t="s">
        <v>85</v>
      </c>
      <c r="B111" s="248"/>
      <c r="C111" s="248"/>
      <c r="D111" s="248"/>
      <c r="E111" s="248"/>
      <c r="F111" s="248"/>
      <c r="G111" s="248"/>
      <c r="H111" s="249"/>
      <c r="I111" s="118">
        <v>101</v>
      </c>
      <c r="J111" s="142">
        <v>2424703</v>
      </c>
      <c r="K111" s="142">
        <v>1568766</v>
      </c>
    </row>
    <row r="112" spans="1:11" ht="14.25">
      <c r="A112" s="247" t="s">
        <v>86</v>
      </c>
      <c r="B112" s="248"/>
      <c r="C112" s="248"/>
      <c r="D112" s="248"/>
      <c r="E112" s="248"/>
      <c r="F112" s="248"/>
      <c r="G112" s="248"/>
      <c r="H112" s="249"/>
      <c r="I112" s="118">
        <v>102</v>
      </c>
      <c r="J112" s="142">
        <v>5359142</v>
      </c>
      <c r="K112" s="142">
        <v>2459484</v>
      </c>
    </row>
    <row r="113" spans="1:11" ht="14.25">
      <c r="A113" s="247" t="s">
        <v>89</v>
      </c>
      <c r="B113" s="248"/>
      <c r="C113" s="248"/>
      <c r="D113" s="248"/>
      <c r="E113" s="248"/>
      <c r="F113" s="248"/>
      <c r="G113" s="248"/>
      <c r="H113" s="249"/>
      <c r="I113" s="118">
        <v>103</v>
      </c>
      <c r="J113" s="142"/>
      <c r="K113" s="142"/>
    </row>
    <row r="114" spans="1:11" ht="14.25">
      <c r="A114" s="247" t="s">
        <v>87</v>
      </c>
      <c r="B114" s="248"/>
      <c r="C114" s="248"/>
      <c r="D114" s="248"/>
      <c r="E114" s="248"/>
      <c r="F114" s="248"/>
      <c r="G114" s="248"/>
      <c r="H114" s="249"/>
      <c r="I114" s="118">
        <v>104</v>
      </c>
      <c r="J114" s="142"/>
      <c r="K114" s="142"/>
    </row>
    <row r="115" spans="1:11" ht="14.25">
      <c r="A115" s="247" t="s">
        <v>88</v>
      </c>
      <c r="B115" s="248"/>
      <c r="C115" s="248"/>
      <c r="D115" s="248"/>
      <c r="E115" s="248"/>
      <c r="F115" s="248"/>
      <c r="G115" s="248"/>
      <c r="H115" s="249"/>
      <c r="I115" s="118">
        <v>105</v>
      </c>
      <c r="J115" s="142">
        <v>9106148</v>
      </c>
      <c r="K115" s="142">
        <v>17263071</v>
      </c>
    </row>
    <row r="116" spans="1:11" ht="15">
      <c r="A116" s="250" t="s">
        <v>1</v>
      </c>
      <c r="B116" s="251"/>
      <c r="C116" s="251"/>
      <c r="D116" s="251"/>
      <c r="E116" s="251"/>
      <c r="F116" s="251"/>
      <c r="G116" s="251"/>
      <c r="H116" s="252"/>
      <c r="I116" s="118">
        <v>106</v>
      </c>
      <c r="J116" s="142">
        <v>125144</v>
      </c>
      <c r="K116" s="142">
        <v>4479</v>
      </c>
    </row>
    <row r="117" spans="1:11" ht="15">
      <c r="A117" s="250" t="s">
        <v>334</v>
      </c>
      <c r="B117" s="251"/>
      <c r="C117" s="251"/>
      <c r="D117" s="251"/>
      <c r="E117" s="251"/>
      <c r="F117" s="251"/>
      <c r="G117" s="251"/>
      <c r="H117" s="252"/>
      <c r="I117" s="118">
        <v>107</v>
      </c>
      <c r="J117" s="141">
        <f>J71+J89+J93+J103+J116</f>
        <v>207998612</v>
      </c>
      <c r="K117" s="141">
        <f>K71+K89+K93+K103+K116</f>
        <v>204812401</v>
      </c>
    </row>
    <row r="118" spans="1:11" ht="15">
      <c r="A118" s="236" t="s">
        <v>47</v>
      </c>
      <c r="B118" s="237"/>
      <c r="C118" s="237"/>
      <c r="D118" s="237"/>
      <c r="E118" s="237"/>
      <c r="F118" s="237"/>
      <c r="G118" s="237"/>
      <c r="H118" s="238"/>
      <c r="I118" s="121">
        <v>108</v>
      </c>
      <c r="J118" s="145"/>
      <c r="K118" s="145"/>
    </row>
    <row r="119" spans="1:11" ht="15">
      <c r="A119" s="239" t="s">
        <v>313</v>
      </c>
      <c r="B119" s="240"/>
      <c r="C119" s="240"/>
      <c r="D119" s="240"/>
      <c r="E119" s="240"/>
      <c r="F119" s="240"/>
      <c r="G119" s="240"/>
      <c r="H119" s="240"/>
      <c r="I119" s="241"/>
      <c r="J119" s="241"/>
      <c r="K119" s="242"/>
    </row>
    <row r="120" spans="1:11" ht="15">
      <c r="A120" s="243" t="s">
        <v>176</v>
      </c>
      <c r="B120" s="244"/>
      <c r="C120" s="244"/>
      <c r="D120" s="244"/>
      <c r="E120" s="244"/>
      <c r="F120" s="244"/>
      <c r="G120" s="244"/>
      <c r="H120" s="244"/>
      <c r="I120" s="245"/>
      <c r="J120" s="245"/>
      <c r="K120" s="246"/>
    </row>
    <row r="121" spans="1:11" ht="15">
      <c r="A121" s="247" t="s">
        <v>8</v>
      </c>
      <c r="B121" s="248"/>
      <c r="C121" s="248"/>
      <c r="D121" s="248"/>
      <c r="E121" s="248"/>
      <c r="F121" s="248"/>
      <c r="G121" s="248"/>
      <c r="H121" s="249"/>
      <c r="I121" s="159">
        <v>109</v>
      </c>
      <c r="J121" s="142"/>
      <c r="K121" s="142"/>
    </row>
    <row r="122" spans="1:11" ht="15">
      <c r="A122" s="253" t="s">
        <v>9</v>
      </c>
      <c r="B122" s="254"/>
      <c r="C122" s="254"/>
      <c r="D122" s="254"/>
      <c r="E122" s="254"/>
      <c r="F122" s="254"/>
      <c r="G122" s="254"/>
      <c r="H122" s="255"/>
      <c r="I122" s="160">
        <v>110</v>
      </c>
      <c r="J122" s="145"/>
      <c r="K122" s="145"/>
    </row>
    <row r="123" spans="1:11" ht="12.75">
      <c r="A123" s="256" t="s">
        <v>287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</row>
    <row r="124" spans="1:11" ht="12.75">
      <c r="A124" s="234"/>
      <c r="B124" s="235"/>
      <c r="C124" s="235"/>
      <c r="D124" s="235"/>
      <c r="E124" s="235"/>
      <c r="F124" s="235"/>
      <c r="G124" s="235"/>
      <c r="H124" s="235"/>
      <c r="I124" s="235"/>
      <c r="J124" s="235"/>
      <c r="K124" s="235"/>
    </row>
  </sheetData>
  <sheetProtection/>
  <mergeCells count="121">
    <mergeCell ref="A6:H6"/>
    <mergeCell ref="A7:K7"/>
    <mergeCell ref="A8:H8"/>
    <mergeCell ref="A9:H9"/>
    <mergeCell ref="A2:K2"/>
    <mergeCell ref="A3:K3"/>
    <mergeCell ref="A4:K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1:H71"/>
    <mergeCell ref="A72:H72"/>
    <mergeCell ref="A73:H73"/>
    <mergeCell ref="A74:H74"/>
    <mergeCell ref="A66:H66"/>
    <mergeCell ref="A67:H67"/>
    <mergeCell ref="A68:H68"/>
    <mergeCell ref="A70:K70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4:K124"/>
    <mergeCell ref="A118:H118"/>
    <mergeCell ref="A119:K119"/>
    <mergeCell ref="A120:K120"/>
    <mergeCell ref="A121:H121"/>
    <mergeCell ref="A116:H116"/>
    <mergeCell ref="A117:H117"/>
    <mergeCell ref="A122:H122"/>
    <mergeCell ref="A123:K123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2 J74:K80 J89:K118 J82:K87 J8:K69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M75"/>
  <sheetViews>
    <sheetView zoomScaleSheetLayoutView="110" zoomScalePageLayoutView="0" workbookViewId="0" topLeftCell="A58">
      <selection activeCell="M77" sqref="M77"/>
    </sheetView>
  </sheetViews>
  <sheetFormatPr defaultColWidth="9.140625" defaultRowHeight="12.75"/>
  <cols>
    <col min="1" max="4" width="9.140625" style="44" customWidth="1"/>
    <col min="5" max="5" width="9.57421875" style="44" customWidth="1"/>
    <col min="6" max="8" width="9.140625" style="44" customWidth="1"/>
    <col min="9" max="9" width="9.28125" style="44" bestFit="1" customWidth="1"/>
    <col min="10" max="11" width="14.7109375" style="44" customWidth="1"/>
    <col min="12" max="12" width="13.28125" style="44" customWidth="1"/>
    <col min="13" max="13" width="12.00390625" style="44" customWidth="1"/>
    <col min="14" max="16384" width="9.140625" style="44" customWidth="1"/>
  </cols>
  <sheetData>
    <row r="2" spans="1:13" ht="18.75" customHeight="1">
      <c r="A2" s="271" t="s">
        <v>144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3" ht="18.75" customHeight="1">
      <c r="A3" s="279" t="s">
        <v>339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15" customHeight="1">
      <c r="A4" s="303" t="s">
        <v>337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23.25">
      <c r="A5" s="304" t="s">
        <v>49</v>
      </c>
      <c r="B5" s="304"/>
      <c r="C5" s="304"/>
      <c r="D5" s="304"/>
      <c r="E5" s="304"/>
      <c r="F5" s="304"/>
      <c r="G5" s="304"/>
      <c r="H5" s="304"/>
      <c r="I5" s="49" t="s">
        <v>257</v>
      </c>
      <c r="J5" s="305" t="s">
        <v>294</v>
      </c>
      <c r="K5" s="305"/>
      <c r="L5" s="305" t="s">
        <v>295</v>
      </c>
      <c r="M5" s="305"/>
    </row>
    <row r="6" spans="1:13" ht="12.75">
      <c r="A6" s="304"/>
      <c r="B6" s="304"/>
      <c r="C6" s="304"/>
      <c r="D6" s="304"/>
      <c r="E6" s="304"/>
      <c r="F6" s="304"/>
      <c r="G6" s="304"/>
      <c r="H6" s="304"/>
      <c r="I6" s="49"/>
      <c r="J6" s="51" t="s">
        <v>290</v>
      </c>
      <c r="K6" s="51" t="s">
        <v>291</v>
      </c>
      <c r="L6" s="51" t="s">
        <v>290</v>
      </c>
      <c r="M6" s="51" t="s">
        <v>291</v>
      </c>
    </row>
    <row r="7" spans="1:13" ht="12.75">
      <c r="A7" s="305">
        <v>1</v>
      </c>
      <c r="B7" s="305"/>
      <c r="C7" s="305"/>
      <c r="D7" s="305"/>
      <c r="E7" s="305"/>
      <c r="F7" s="305"/>
      <c r="G7" s="305"/>
      <c r="H7" s="305"/>
      <c r="I7" s="54">
        <v>2</v>
      </c>
      <c r="J7" s="51">
        <v>3</v>
      </c>
      <c r="K7" s="51">
        <v>4</v>
      </c>
      <c r="L7" s="51">
        <v>5</v>
      </c>
      <c r="M7" s="51">
        <v>6</v>
      </c>
    </row>
    <row r="8" spans="1:13" ht="15">
      <c r="A8" s="243" t="s">
        <v>314</v>
      </c>
      <c r="B8" s="244"/>
      <c r="C8" s="244"/>
      <c r="D8" s="244"/>
      <c r="E8" s="244"/>
      <c r="F8" s="244"/>
      <c r="G8" s="244"/>
      <c r="H8" s="261"/>
      <c r="I8" s="2">
        <v>111</v>
      </c>
      <c r="J8" s="144">
        <f>SUM(J9:J10)</f>
        <v>41984606</v>
      </c>
      <c r="K8" s="144">
        <f>SUM(K9:K10)</f>
        <v>3568789</v>
      </c>
      <c r="L8" s="144">
        <f>SUM(L9:L10)</f>
        <v>45760813</v>
      </c>
      <c r="M8" s="144">
        <f>SUM(M9:M10)</f>
        <v>3130275</v>
      </c>
    </row>
    <row r="9" spans="1:13" ht="15">
      <c r="A9" s="250" t="s">
        <v>142</v>
      </c>
      <c r="B9" s="251"/>
      <c r="C9" s="251"/>
      <c r="D9" s="251"/>
      <c r="E9" s="251"/>
      <c r="F9" s="251"/>
      <c r="G9" s="251"/>
      <c r="H9" s="252"/>
      <c r="I9" s="1">
        <v>112</v>
      </c>
      <c r="J9" s="142">
        <v>41249711</v>
      </c>
      <c r="K9" s="142">
        <v>2833894</v>
      </c>
      <c r="L9" s="142">
        <v>45155177</v>
      </c>
      <c r="M9" s="142">
        <v>2524639</v>
      </c>
    </row>
    <row r="10" spans="1:13" ht="15">
      <c r="A10" s="250" t="s">
        <v>93</v>
      </c>
      <c r="B10" s="251"/>
      <c r="C10" s="251"/>
      <c r="D10" s="251"/>
      <c r="E10" s="251"/>
      <c r="F10" s="251"/>
      <c r="G10" s="251"/>
      <c r="H10" s="252"/>
      <c r="I10" s="1">
        <v>113</v>
      </c>
      <c r="J10" s="142">
        <v>734895</v>
      </c>
      <c r="K10" s="142">
        <v>734895</v>
      </c>
      <c r="L10" s="142">
        <v>605636</v>
      </c>
      <c r="M10" s="142">
        <v>605636</v>
      </c>
    </row>
    <row r="11" spans="1:13" ht="15">
      <c r="A11" s="250" t="s">
        <v>315</v>
      </c>
      <c r="B11" s="251"/>
      <c r="C11" s="251"/>
      <c r="D11" s="251"/>
      <c r="E11" s="251"/>
      <c r="F11" s="251"/>
      <c r="G11" s="251"/>
      <c r="H11" s="252"/>
      <c r="I11" s="1">
        <v>114</v>
      </c>
      <c r="J11" s="141">
        <f>J12+J13+J17+J21+J22+J23+J26+J27</f>
        <v>43302371</v>
      </c>
      <c r="K11" s="141">
        <f>K12+K13+K17+K21+K22+K23+K26+K27</f>
        <v>8827666</v>
      </c>
      <c r="L11" s="141">
        <f>L12+L13+L17+L21+L22+L23+L26+L27</f>
        <v>44766504</v>
      </c>
      <c r="M11" s="141">
        <f>M12+M13+M17+M21+M22+M23+M26+M27</f>
        <v>8555812</v>
      </c>
    </row>
    <row r="12" spans="1:13" ht="15">
      <c r="A12" s="250" t="s">
        <v>94</v>
      </c>
      <c r="B12" s="251"/>
      <c r="C12" s="251"/>
      <c r="D12" s="251"/>
      <c r="E12" s="251"/>
      <c r="F12" s="251"/>
      <c r="G12" s="251"/>
      <c r="H12" s="252"/>
      <c r="I12" s="1">
        <v>115</v>
      </c>
      <c r="J12" s="142"/>
      <c r="K12" s="142"/>
      <c r="L12" s="142"/>
      <c r="M12" s="142"/>
    </row>
    <row r="13" spans="1:13" ht="15">
      <c r="A13" s="250" t="s">
        <v>316</v>
      </c>
      <c r="B13" s="251"/>
      <c r="C13" s="251"/>
      <c r="D13" s="251"/>
      <c r="E13" s="251"/>
      <c r="F13" s="251"/>
      <c r="G13" s="251"/>
      <c r="H13" s="252"/>
      <c r="I13" s="1">
        <v>116</v>
      </c>
      <c r="J13" s="141">
        <f>SUM(J14:J16)</f>
        <v>15533299</v>
      </c>
      <c r="K13" s="141">
        <f>SUM(K14:K16)</f>
        <v>2484838</v>
      </c>
      <c r="L13" s="141">
        <f>SUM(L14:L16)</f>
        <v>17538690</v>
      </c>
      <c r="M13" s="141">
        <f>SUM(M14:M16)</f>
        <v>2462972</v>
      </c>
    </row>
    <row r="14" spans="1:13" ht="14.25">
      <c r="A14" s="247" t="s">
        <v>136</v>
      </c>
      <c r="B14" s="248"/>
      <c r="C14" s="248"/>
      <c r="D14" s="248"/>
      <c r="E14" s="248"/>
      <c r="F14" s="248"/>
      <c r="G14" s="248"/>
      <c r="H14" s="249"/>
      <c r="I14" s="1">
        <v>117</v>
      </c>
      <c r="J14" s="142">
        <v>12161324</v>
      </c>
      <c r="K14" s="142">
        <v>1481549</v>
      </c>
      <c r="L14" s="142">
        <v>13799506</v>
      </c>
      <c r="M14" s="142">
        <v>1759579</v>
      </c>
    </row>
    <row r="15" spans="1:13" ht="14.25">
      <c r="A15" s="247" t="s">
        <v>137</v>
      </c>
      <c r="B15" s="248"/>
      <c r="C15" s="248"/>
      <c r="D15" s="248"/>
      <c r="E15" s="248"/>
      <c r="F15" s="248"/>
      <c r="G15" s="248"/>
      <c r="H15" s="249"/>
      <c r="I15" s="1">
        <v>118</v>
      </c>
      <c r="J15" s="142">
        <v>5368</v>
      </c>
      <c r="K15" s="142">
        <v>2166</v>
      </c>
      <c r="L15" s="142">
        <v>3642</v>
      </c>
      <c r="M15" s="142">
        <v>0</v>
      </c>
    </row>
    <row r="16" spans="1:13" ht="14.25">
      <c r="A16" s="247" t="s">
        <v>51</v>
      </c>
      <c r="B16" s="248"/>
      <c r="C16" s="248"/>
      <c r="D16" s="248"/>
      <c r="E16" s="248"/>
      <c r="F16" s="248"/>
      <c r="G16" s="248"/>
      <c r="H16" s="249"/>
      <c r="I16" s="1">
        <v>119</v>
      </c>
      <c r="J16" s="142">
        <v>3366607</v>
      </c>
      <c r="K16" s="142">
        <v>1001123</v>
      </c>
      <c r="L16" s="142">
        <v>3735542</v>
      </c>
      <c r="M16" s="142">
        <v>703393</v>
      </c>
    </row>
    <row r="17" spans="1:13" ht="15">
      <c r="A17" s="250" t="s">
        <v>317</v>
      </c>
      <c r="B17" s="251"/>
      <c r="C17" s="251"/>
      <c r="D17" s="251"/>
      <c r="E17" s="251"/>
      <c r="F17" s="251"/>
      <c r="G17" s="251"/>
      <c r="H17" s="252"/>
      <c r="I17" s="1">
        <v>120</v>
      </c>
      <c r="J17" s="141">
        <f>SUM(J18:J20)</f>
        <v>18026540</v>
      </c>
      <c r="K17" s="141">
        <f>SUM(K18:K20)</f>
        <v>3625186</v>
      </c>
      <c r="L17" s="141">
        <f>SUM(L18:L20)</f>
        <v>18098657</v>
      </c>
      <c r="M17" s="141">
        <f>SUM(M18:M20)</f>
        <v>3632707</v>
      </c>
    </row>
    <row r="18" spans="1:13" ht="14.25">
      <c r="A18" s="247" t="s">
        <v>52</v>
      </c>
      <c r="B18" s="248"/>
      <c r="C18" s="248"/>
      <c r="D18" s="248"/>
      <c r="E18" s="248"/>
      <c r="F18" s="248"/>
      <c r="G18" s="248"/>
      <c r="H18" s="249"/>
      <c r="I18" s="1">
        <v>121</v>
      </c>
      <c r="J18" s="142">
        <v>11406520</v>
      </c>
      <c r="K18" s="142">
        <v>2321433</v>
      </c>
      <c r="L18" s="142">
        <v>11630153</v>
      </c>
      <c r="M18" s="142">
        <v>2380483</v>
      </c>
    </row>
    <row r="19" spans="1:13" ht="14.25">
      <c r="A19" s="247" t="s">
        <v>53</v>
      </c>
      <c r="B19" s="248"/>
      <c r="C19" s="248"/>
      <c r="D19" s="248"/>
      <c r="E19" s="248"/>
      <c r="F19" s="248"/>
      <c r="G19" s="248"/>
      <c r="H19" s="249"/>
      <c r="I19" s="1">
        <v>122</v>
      </c>
      <c r="J19" s="142">
        <v>3974198</v>
      </c>
      <c r="K19" s="142">
        <v>771439</v>
      </c>
      <c r="L19" s="142">
        <v>4021990</v>
      </c>
      <c r="M19" s="142">
        <v>772793</v>
      </c>
    </row>
    <row r="20" spans="1:13" ht="14.25">
      <c r="A20" s="247" t="s">
        <v>54</v>
      </c>
      <c r="B20" s="248"/>
      <c r="C20" s="248"/>
      <c r="D20" s="248"/>
      <c r="E20" s="248"/>
      <c r="F20" s="248"/>
      <c r="G20" s="248"/>
      <c r="H20" s="249"/>
      <c r="I20" s="1">
        <v>123</v>
      </c>
      <c r="J20" s="142">
        <v>2645822</v>
      </c>
      <c r="K20" s="142">
        <v>532314</v>
      </c>
      <c r="L20" s="142">
        <v>2446514</v>
      </c>
      <c r="M20" s="142">
        <v>479431</v>
      </c>
    </row>
    <row r="21" spans="1:13" ht="15">
      <c r="A21" s="250" t="s">
        <v>95</v>
      </c>
      <c r="B21" s="251"/>
      <c r="C21" s="251"/>
      <c r="D21" s="251"/>
      <c r="E21" s="251"/>
      <c r="F21" s="251"/>
      <c r="G21" s="251"/>
      <c r="H21" s="252"/>
      <c r="I21" s="1">
        <v>124</v>
      </c>
      <c r="J21" s="142">
        <v>6525960</v>
      </c>
      <c r="K21" s="142">
        <v>1485960</v>
      </c>
      <c r="L21" s="142">
        <v>5943317</v>
      </c>
      <c r="M21" s="142">
        <v>1342517</v>
      </c>
    </row>
    <row r="22" spans="1:13" ht="15">
      <c r="A22" s="250" t="s">
        <v>96</v>
      </c>
      <c r="B22" s="251"/>
      <c r="C22" s="251"/>
      <c r="D22" s="251"/>
      <c r="E22" s="251"/>
      <c r="F22" s="251"/>
      <c r="G22" s="251"/>
      <c r="H22" s="252"/>
      <c r="I22" s="1">
        <v>125</v>
      </c>
      <c r="J22" s="142">
        <v>3216572</v>
      </c>
      <c r="K22" s="142">
        <v>1231682</v>
      </c>
      <c r="L22" s="142">
        <v>3185840</v>
      </c>
      <c r="M22" s="142">
        <v>1117616</v>
      </c>
    </row>
    <row r="23" spans="1:13" ht="15">
      <c r="A23" s="250" t="s">
        <v>318</v>
      </c>
      <c r="B23" s="251"/>
      <c r="C23" s="251"/>
      <c r="D23" s="251"/>
      <c r="E23" s="251"/>
      <c r="F23" s="251"/>
      <c r="G23" s="251"/>
      <c r="H23" s="252"/>
      <c r="I23" s="1">
        <v>126</v>
      </c>
      <c r="J23" s="141">
        <f>SUM(J24:J25)</f>
        <v>0</v>
      </c>
      <c r="K23" s="141">
        <f>SUM(K24:K25)</f>
        <v>0</v>
      </c>
      <c r="L23" s="141">
        <f>SUM(L24:L25)</f>
        <v>0</v>
      </c>
      <c r="M23" s="141">
        <f>SUM(M24:M25)</f>
        <v>0</v>
      </c>
    </row>
    <row r="24" spans="1:13" ht="14.25">
      <c r="A24" s="247" t="s">
        <v>127</v>
      </c>
      <c r="B24" s="248"/>
      <c r="C24" s="248"/>
      <c r="D24" s="248"/>
      <c r="E24" s="248"/>
      <c r="F24" s="248"/>
      <c r="G24" s="248"/>
      <c r="H24" s="249"/>
      <c r="I24" s="1">
        <v>127</v>
      </c>
      <c r="J24" s="142"/>
      <c r="K24" s="142"/>
      <c r="L24" s="142"/>
      <c r="M24" s="142"/>
    </row>
    <row r="25" spans="1:13" ht="14.25">
      <c r="A25" s="247" t="s">
        <v>128</v>
      </c>
      <c r="B25" s="248"/>
      <c r="C25" s="248"/>
      <c r="D25" s="248"/>
      <c r="E25" s="248"/>
      <c r="F25" s="248"/>
      <c r="G25" s="248"/>
      <c r="H25" s="249"/>
      <c r="I25" s="1">
        <v>128</v>
      </c>
      <c r="J25" s="142"/>
      <c r="K25" s="142"/>
      <c r="L25" s="142"/>
      <c r="M25" s="142"/>
    </row>
    <row r="26" spans="1:13" ht="15">
      <c r="A26" s="250" t="s">
        <v>97</v>
      </c>
      <c r="B26" s="251"/>
      <c r="C26" s="251"/>
      <c r="D26" s="251"/>
      <c r="E26" s="251"/>
      <c r="F26" s="251"/>
      <c r="G26" s="251"/>
      <c r="H26" s="252"/>
      <c r="I26" s="1">
        <v>129</v>
      </c>
      <c r="J26" s="142"/>
      <c r="K26" s="142"/>
      <c r="L26" s="142"/>
      <c r="M26" s="142"/>
    </row>
    <row r="27" spans="1:13" ht="15">
      <c r="A27" s="250" t="s">
        <v>40</v>
      </c>
      <c r="B27" s="251"/>
      <c r="C27" s="251"/>
      <c r="D27" s="251"/>
      <c r="E27" s="251"/>
      <c r="F27" s="251"/>
      <c r="G27" s="251"/>
      <c r="H27" s="252"/>
      <c r="I27" s="1">
        <v>130</v>
      </c>
      <c r="J27" s="142"/>
      <c r="K27" s="142"/>
      <c r="L27" s="142"/>
      <c r="M27" s="142"/>
    </row>
    <row r="28" spans="1:13" ht="15">
      <c r="A28" s="250" t="s">
        <v>319</v>
      </c>
      <c r="B28" s="251"/>
      <c r="C28" s="251"/>
      <c r="D28" s="251"/>
      <c r="E28" s="251"/>
      <c r="F28" s="251"/>
      <c r="G28" s="251"/>
      <c r="H28" s="252"/>
      <c r="I28" s="1">
        <v>131</v>
      </c>
      <c r="J28" s="141">
        <f>SUM(J29:J33)</f>
        <v>194342</v>
      </c>
      <c r="K28" s="141">
        <f>SUM(K29:K33)</f>
        <v>137594</v>
      </c>
      <c r="L28" s="141">
        <f>SUM(L29:L33)</f>
        <v>243969</v>
      </c>
      <c r="M28" s="141">
        <f>SUM(M29:M33)</f>
        <v>224679</v>
      </c>
    </row>
    <row r="29" spans="1:13" ht="15">
      <c r="A29" s="250" t="s">
        <v>210</v>
      </c>
      <c r="B29" s="251"/>
      <c r="C29" s="251"/>
      <c r="D29" s="251"/>
      <c r="E29" s="251"/>
      <c r="F29" s="251"/>
      <c r="G29" s="251"/>
      <c r="H29" s="252"/>
      <c r="I29" s="1">
        <v>132</v>
      </c>
      <c r="J29" s="142"/>
      <c r="K29" s="142"/>
      <c r="L29" s="142"/>
      <c r="M29" s="142"/>
    </row>
    <row r="30" spans="1:13" ht="15">
      <c r="A30" s="250" t="s">
        <v>145</v>
      </c>
      <c r="B30" s="251"/>
      <c r="C30" s="251"/>
      <c r="D30" s="251"/>
      <c r="E30" s="251"/>
      <c r="F30" s="251"/>
      <c r="G30" s="251"/>
      <c r="H30" s="252"/>
      <c r="I30" s="1">
        <v>133</v>
      </c>
      <c r="J30" s="142">
        <v>194342</v>
      </c>
      <c r="K30" s="142">
        <v>137594</v>
      </c>
      <c r="L30" s="142">
        <v>243969</v>
      </c>
      <c r="M30" s="142">
        <v>224679</v>
      </c>
    </row>
    <row r="31" spans="1:13" ht="15">
      <c r="A31" s="250" t="s">
        <v>129</v>
      </c>
      <c r="B31" s="251"/>
      <c r="C31" s="251"/>
      <c r="D31" s="251"/>
      <c r="E31" s="251"/>
      <c r="F31" s="251"/>
      <c r="G31" s="251"/>
      <c r="H31" s="252"/>
      <c r="I31" s="1">
        <v>134</v>
      </c>
      <c r="J31" s="142"/>
      <c r="K31" s="142"/>
      <c r="L31" s="142"/>
      <c r="M31" s="142"/>
    </row>
    <row r="32" spans="1:13" ht="15">
      <c r="A32" s="250" t="s">
        <v>206</v>
      </c>
      <c r="B32" s="251"/>
      <c r="C32" s="251"/>
      <c r="D32" s="251"/>
      <c r="E32" s="251"/>
      <c r="F32" s="251"/>
      <c r="G32" s="251"/>
      <c r="H32" s="252"/>
      <c r="I32" s="1">
        <v>135</v>
      </c>
      <c r="J32" s="142"/>
      <c r="K32" s="142"/>
      <c r="L32" s="142"/>
      <c r="M32" s="142"/>
    </row>
    <row r="33" spans="1:13" ht="15">
      <c r="A33" s="250" t="s">
        <v>130</v>
      </c>
      <c r="B33" s="251"/>
      <c r="C33" s="251"/>
      <c r="D33" s="251"/>
      <c r="E33" s="251"/>
      <c r="F33" s="251"/>
      <c r="G33" s="251"/>
      <c r="H33" s="252"/>
      <c r="I33" s="1">
        <v>136</v>
      </c>
      <c r="J33" s="142"/>
      <c r="K33" s="142"/>
      <c r="L33" s="142"/>
      <c r="M33" s="142"/>
    </row>
    <row r="34" spans="1:13" ht="15">
      <c r="A34" s="250" t="s">
        <v>320</v>
      </c>
      <c r="B34" s="251"/>
      <c r="C34" s="251"/>
      <c r="D34" s="251"/>
      <c r="E34" s="251"/>
      <c r="F34" s="251"/>
      <c r="G34" s="251"/>
      <c r="H34" s="252"/>
      <c r="I34" s="1">
        <v>137</v>
      </c>
      <c r="J34" s="141">
        <f>SUM(J35:J38)</f>
        <v>8758112</v>
      </c>
      <c r="K34" s="141">
        <f>SUM(K35:K38)</f>
        <v>4875995</v>
      </c>
      <c r="L34" s="141">
        <f>SUM(L35:L38)</f>
        <v>8740234</v>
      </c>
      <c r="M34" s="141">
        <f>SUM(M35:M38)</f>
        <v>3672382</v>
      </c>
    </row>
    <row r="35" spans="1:13" ht="15">
      <c r="A35" s="250" t="s">
        <v>56</v>
      </c>
      <c r="B35" s="251"/>
      <c r="C35" s="251"/>
      <c r="D35" s="251"/>
      <c r="E35" s="251"/>
      <c r="F35" s="251"/>
      <c r="G35" s="251"/>
      <c r="H35" s="252"/>
      <c r="I35" s="1">
        <v>138</v>
      </c>
      <c r="J35" s="142"/>
      <c r="K35" s="142"/>
      <c r="L35" s="142"/>
      <c r="M35" s="142"/>
    </row>
    <row r="36" spans="1:13" ht="15">
      <c r="A36" s="250" t="s">
        <v>55</v>
      </c>
      <c r="B36" s="251"/>
      <c r="C36" s="251"/>
      <c r="D36" s="251"/>
      <c r="E36" s="251"/>
      <c r="F36" s="251"/>
      <c r="G36" s="251"/>
      <c r="H36" s="252"/>
      <c r="I36" s="1">
        <v>139</v>
      </c>
      <c r="J36" s="142">
        <v>8758112</v>
      </c>
      <c r="K36" s="142">
        <v>4875995</v>
      </c>
      <c r="L36" s="142">
        <v>8740234</v>
      </c>
      <c r="M36" s="142">
        <v>3672382</v>
      </c>
    </row>
    <row r="37" spans="1:13" ht="15">
      <c r="A37" s="250" t="s">
        <v>207</v>
      </c>
      <c r="B37" s="251"/>
      <c r="C37" s="251"/>
      <c r="D37" s="251"/>
      <c r="E37" s="251"/>
      <c r="F37" s="251"/>
      <c r="G37" s="251"/>
      <c r="H37" s="252"/>
      <c r="I37" s="1">
        <v>140</v>
      </c>
      <c r="J37" s="142"/>
      <c r="K37" s="142"/>
      <c r="L37" s="142"/>
      <c r="M37" s="142"/>
    </row>
    <row r="38" spans="1:13" ht="15">
      <c r="A38" s="250" t="s">
        <v>57</v>
      </c>
      <c r="B38" s="251"/>
      <c r="C38" s="251"/>
      <c r="D38" s="251"/>
      <c r="E38" s="251"/>
      <c r="F38" s="251"/>
      <c r="G38" s="251"/>
      <c r="H38" s="252"/>
      <c r="I38" s="1">
        <v>141</v>
      </c>
      <c r="J38" s="142"/>
      <c r="K38" s="142"/>
      <c r="L38" s="142"/>
      <c r="M38" s="142"/>
    </row>
    <row r="39" spans="1:13" ht="15">
      <c r="A39" s="250" t="s">
        <v>183</v>
      </c>
      <c r="B39" s="251"/>
      <c r="C39" s="251"/>
      <c r="D39" s="251"/>
      <c r="E39" s="251"/>
      <c r="F39" s="251"/>
      <c r="G39" s="251"/>
      <c r="H39" s="252"/>
      <c r="I39" s="1">
        <v>142</v>
      </c>
      <c r="J39" s="142"/>
      <c r="K39" s="142"/>
      <c r="L39" s="142"/>
      <c r="M39" s="142"/>
    </row>
    <row r="40" spans="1:13" ht="15">
      <c r="A40" s="250" t="s">
        <v>184</v>
      </c>
      <c r="B40" s="251"/>
      <c r="C40" s="251"/>
      <c r="D40" s="251"/>
      <c r="E40" s="251"/>
      <c r="F40" s="251"/>
      <c r="G40" s="251"/>
      <c r="H40" s="252"/>
      <c r="I40" s="1">
        <v>143</v>
      </c>
      <c r="J40" s="142"/>
      <c r="K40" s="142"/>
      <c r="L40" s="142"/>
      <c r="M40" s="142"/>
    </row>
    <row r="41" spans="1:13" ht="15">
      <c r="A41" s="250" t="s">
        <v>208</v>
      </c>
      <c r="B41" s="251"/>
      <c r="C41" s="251"/>
      <c r="D41" s="251"/>
      <c r="E41" s="251"/>
      <c r="F41" s="251"/>
      <c r="G41" s="251"/>
      <c r="H41" s="252"/>
      <c r="I41" s="1">
        <v>144</v>
      </c>
      <c r="J41" s="142">
        <v>100389</v>
      </c>
      <c r="K41" s="142">
        <v>-316100</v>
      </c>
      <c r="L41" s="142">
        <v>248695</v>
      </c>
      <c r="M41" s="142">
        <v>17862</v>
      </c>
    </row>
    <row r="42" spans="1:13" ht="15">
      <c r="A42" s="250" t="s">
        <v>209</v>
      </c>
      <c r="B42" s="251"/>
      <c r="C42" s="251"/>
      <c r="D42" s="251"/>
      <c r="E42" s="251"/>
      <c r="F42" s="251"/>
      <c r="G42" s="251"/>
      <c r="H42" s="252"/>
      <c r="I42" s="1">
        <v>145</v>
      </c>
      <c r="J42" s="142">
        <v>1439781</v>
      </c>
      <c r="K42" s="142">
        <v>1176330</v>
      </c>
      <c r="L42" s="142">
        <v>996580</v>
      </c>
      <c r="M42" s="142">
        <v>577808</v>
      </c>
    </row>
    <row r="43" spans="1:13" ht="15">
      <c r="A43" s="250" t="s">
        <v>321</v>
      </c>
      <c r="B43" s="251"/>
      <c r="C43" s="251"/>
      <c r="D43" s="251"/>
      <c r="E43" s="251"/>
      <c r="F43" s="251"/>
      <c r="G43" s="251"/>
      <c r="H43" s="252"/>
      <c r="I43" s="1">
        <v>146</v>
      </c>
      <c r="J43" s="141">
        <f>J8+J28+J39+J41</f>
        <v>42279337</v>
      </c>
      <c r="K43" s="141">
        <f>K8+K28+K39+K41</f>
        <v>3390283</v>
      </c>
      <c r="L43" s="141">
        <f>L8+L28+L39+L41</f>
        <v>46253477</v>
      </c>
      <c r="M43" s="141">
        <f>M8+M28+M39+M41</f>
        <v>3372816</v>
      </c>
    </row>
    <row r="44" spans="1:13" ht="15">
      <c r="A44" s="250" t="s">
        <v>322</v>
      </c>
      <c r="B44" s="251"/>
      <c r="C44" s="251"/>
      <c r="D44" s="251"/>
      <c r="E44" s="251"/>
      <c r="F44" s="251"/>
      <c r="G44" s="251"/>
      <c r="H44" s="252"/>
      <c r="I44" s="1">
        <v>147</v>
      </c>
      <c r="J44" s="141">
        <f>J11+J34+J40+J42</f>
        <v>53500264</v>
      </c>
      <c r="K44" s="141">
        <f>K11+K34+K40+K42</f>
        <v>14879991</v>
      </c>
      <c r="L44" s="141">
        <f>L11+L34+L40+L42</f>
        <v>54503318</v>
      </c>
      <c r="M44" s="141">
        <f>M11+M34+M40+M42</f>
        <v>12806002</v>
      </c>
    </row>
    <row r="45" spans="1:13" ht="15">
      <c r="A45" s="250" t="s">
        <v>323</v>
      </c>
      <c r="B45" s="251"/>
      <c r="C45" s="251"/>
      <c r="D45" s="251"/>
      <c r="E45" s="251"/>
      <c r="F45" s="251"/>
      <c r="G45" s="251"/>
      <c r="H45" s="252"/>
      <c r="I45" s="1">
        <v>148</v>
      </c>
      <c r="J45" s="141">
        <f>J43-J44</f>
        <v>-11220927</v>
      </c>
      <c r="K45" s="141">
        <f>K43-K44</f>
        <v>-11489708</v>
      </c>
      <c r="L45" s="141">
        <f>L43-L44</f>
        <v>-8249841</v>
      </c>
      <c r="M45" s="141">
        <f>M43-M44</f>
        <v>-9433186</v>
      </c>
    </row>
    <row r="46" spans="1:13" ht="15">
      <c r="A46" s="258" t="s">
        <v>202</v>
      </c>
      <c r="B46" s="259"/>
      <c r="C46" s="259"/>
      <c r="D46" s="259"/>
      <c r="E46" s="259"/>
      <c r="F46" s="259"/>
      <c r="G46" s="259"/>
      <c r="H46" s="260"/>
      <c r="I46" s="1">
        <v>149</v>
      </c>
      <c r="J46" s="141">
        <f>IF(J43&gt;J44,J43-J44,0)</f>
        <v>0</v>
      </c>
      <c r="K46" s="141">
        <f>IF(K43&gt;K44,K43-K44,0)</f>
        <v>0</v>
      </c>
      <c r="L46" s="141">
        <f>IF(L43&gt;L44,L43-L44,0)</f>
        <v>0</v>
      </c>
      <c r="M46" s="141">
        <f>IF(M43&gt;M44,M43-M44,0)</f>
        <v>0</v>
      </c>
    </row>
    <row r="47" spans="1:13" ht="15">
      <c r="A47" s="258" t="s">
        <v>203</v>
      </c>
      <c r="B47" s="259"/>
      <c r="C47" s="259"/>
      <c r="D47" s="259"/>
      <c r="E47" s="259"/>
      <c r="F47" s="259"/>
      <c r="G47" s="259"/>
      <c r="H47" s="260"/>
      <c r="I47" s="1">
        <v>150</v>
      </c>
      <c r="J47" s="141">
        <f>IF(J44&gt;J43,J44-J43,0)</f>
        <v>11220927</v>
      </c>
      <c r="K47" s="141">
        <f>IF(K44&gt;K43,K44-K43,0)</f>
        <v>11489708</v>
      </c>
      <c r="L47" s="141">
        <f>IF(L44&gt;L43,L44-L43,0)</f>
        <v>8249841</v>
      </c>
      <c r="M47" s="141">
        <f>IF(M44&gt;M43,M44-M43,0)</f>
        <v>9433186</v>
      </c>
    </row>
    <row r="48" spans="1:13" ht="15">
      <c r="A48" s="250" t="s">
        <v>201</v>
      </c>
      <c r="B48" s="251"/>
      <c r="C48" s="251"/>
      <c r="D48" s="251"/>
      <c r="E48" s="251"/>
      <c r="F48" s="251"/>
      <c r="G48" s="251"/>
      <c r="H48" s="252"/>
      <c r="I48" s="1">
        <v>151</v>
      </c>
      <c r="J48" s="142"/>
      <c r="K48" s="142"/>
      <c r="L48" s="142"/>
      <c r="M48" s="142"/>
    </row>
    <row r="49" spans="1:13" ht="15">
      <c r="A49" s="250" t="s">
        <v>324</v>
      </c>
      <c r="B49" s="251"/>
      <c r="C49" s="251"/>
      <c r="D49" s="251"/>
      <c r="E49" s="251"/>
      <c r="F49" s="251"/>
      <c r="G49" s="251"/>
      <c r="H49" s="252"/>
      <c r="I49" s="1">
        <v>152</v>
      </c>
      <c r="J49" s="141">
        <f>J45-J48</f>
        <v>-11220927</v>
      </c>
      <c r="K49" s="141">
        <f>K45-K48</f>
        <v>-11489708</v>
      </c>
      <c r="L49" s="141">
        <f>L45-L48</f>
        <v>-8249841</v>
      </c>
      <c r="M49" s="141">
        <f>M45-M48</f>
        <v>-9433186</v>
      </c>
    </row>
    <row r="50" spans="1:13" ht="14.25">
      <c r="A50" s="258" t="s">
        <v>181</v>
      </c>
      <c r="B50" s="259"/>
      <c r="C50" s="259"/>
      <c r="D50" s="259"/>
      <c r="E50" s="259"/>
      <c r="F50" s="259"/>
      <c r="G50" s="259"/>
      <c r="H50" s="260"/>
      <c r="I50" s="1">
        <v>153</v>
      </c>
      <c r="J50" s="143">
        <f>IF(J49&gt;0,J49,0)</f>
        <v>0</v>
      </c>
      <c r="K50" s="143">
        <f>IF(K49&gt;0,K49,0)</f>
        <v>0</v>
      </c>
      <c r="L50" s="143">
        <f>IF(L49&gt;0,L49,0)</f>
        <v>0</v>
      </c>
      <c r="M50" s="143">
        <f>IF(M49&gt;0,M49,0)</f>
        <v>0</v>
      </c>
    </row>
    <row r="51" spans="1:13" ht="12" customHeight="1">
      <c r="A51" s="298" t="s">
        <v>204</v>
      </c>
      <c r="B51" s="299"/>
      <c r="C51" s="299"/>
      <c r="D51" s="299"/>
      <c r="E51" s="299"/>
      <c r="F51" s="299"/>
      <c r="G51" s="299"/>
      <c r="H51" s="300"/>
      <c r="I51" s="3">
        <v>154</v>
      </c>
      <c r="J51" s="146">
        <f>IF(J49&lt;0,-J49,0)</f>
        <v>11220927</v>
      </c>
      <c r="K51" s="146">
        <f>IF(K49&lt;0,-K49,0)</f>
        <v>11489708</v>
      </c>
      <c r="L51" s="146">
        <f>IF(L49&lt;0,-L49,0)</f>
        <v>8249841</v>
      </c>
      <c r="M51" s="146">
        <f>IF(M49&lt;0,-M49,0)</f>
        <v>9433186</v>
      </c>
    </row>
    <row r="52" spans="1:13" ht="12.75">
      <c r="A52" s="127"/>
      <c r="B52" s="127"/>
      <c r="C52" s="127"/>
      <c r="D52" s="127"/>
      <c r="E52" s="127"/>
      <c r="F52" s="127"/>
      <c r="G52" s="127"/>
      <c r="H52" s="127"/>
      <c r="I52" s="128"/>
      <c r="J52" s="164"/>
      <c r="K52" s="164"/>
      <c r="L52" s="164"/>
      <c r="M52" s="164"/>
    </row>
    <row r="53" spans="1:13" ht="12.7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</row>
    <row r="54" spans="1:13" ht="12.7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</row>
    <row r="55" spans="1:13" ht="12.75" customHeight="1">
      <c r="A55" s="301" t="s">
        <v>288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</row>
    <row r="56" spans="1:13" ht="12.75" customHeight="1">
      <c r="A56" s="243" t="s">
        <v>177</v>
      </c>
      <c r="B56" s="244"/>
      <c r="C56" s="244"/>
      <c r="D56" s="244"/>
      <c r="E56" s="244"/>
      <c r="F56" s="244"/>
      <c r="G56" s="244"/>
      <c r="H56" s="244"/>
      <c r="I56" s="46"/>
      <c r="J56" s="46"/>
      <c r="K56" s="46"/>
      <c r="L56" s="46"/>
      <c r="M56" s="53"/>
    </row>
    <row r="57" spans="1:13" ht="15">
      <c r="A57" s="293" t="s">
        <v>216</v>
      </c>
      <c r="B57" s="294"/>
      <c r="C57" s="294"/>
      <c r="D57" s="294"/>
      <c r="E57" s="294"/>
      <c r="F57" s="294"/>
      <c r="G57" s="294"/>
      <c r="H57" s="295"/>
      <c r="I57" s="1">
        <v>155</v>
      </c>
      <c r="J57" s="5"/>
      <c r="K57" s="5"/>
      <c r="L57" s="5"/>
      <c r="M57" s="5"/>
    </row>
    <row r="58" spans="1:13" ht="15">
      <c r="A58" s="293" t="s">
        <v>217</v>
      </c>
      <c r="B58" s="294"/>
      <c r="C58" s="294"/>
      <c r="D58" s="294"/>
      <c r="E58" s="294"/>
      <c r="F58" s="294"/>
      <c r="G58" s="294"/>
      <c r="H58" s="295"/>
      <c r="I58" s="1">
        <v>156</v>
      </c>
      <c r="J58" s="6"/>
      <c r="K58" s="6"/>
      <c r="L58" s="6"/>
      <c r="M58" s="6"/>
    </row>
    <row r="59" spans="1:13" ht="12.75" customHeight="1">
      <c r="A59" s="296" t="s">
        <v>179</v>
      </c>
      <c r="B59" s="297"/>
      <c r="C59" s="297"/>
      <c r="D59" s="297"/>
      <c r="E59" s="297"/>
      <c r="F59" s="297"/>
      <c r="G59" s="297"/>
      <c r="H59" s="297"/>
      <c r="I59" s="297"/>
      <c r="J59" s="297"/>
      <c r="K59" s="297"/>
      <c r="L59" s="297"/>
      <c r="M59" s="297"/>
    </row>
    <row r="60" spans="1:13" ht="15">
      <c r="A60" s="243" t="s">
        <v>192</v>
      </c>
      <c r="B60" s="244"/>
      <c r="C60" s="244"/>
      <c r="D60" s="244"/>
      <c r="E60" s="244"/>
      <c r="F60" s="244"/>
      <c r="G60" s="244"/>
      <c r="H60" s="261"/>
      <c r="I60" s="7">
        <v>157</v>
      </c>
      <c r="J60" s="147">
        <f>J49</f>
        <v>-11220927</v>
      </c>
      <c r="K60" s="147">
        <f>K49</f>
        <v>-11489708</v>
      </c>
      <c r="L60" s="147">
        <f>L49</f>
        <v>-8249841</v>
      </c>
      <c r="M60" s="147">
        <f>M49</f>
        <v>-9433186</v>
      </c>
    </row>
    <row r="61" spans="1:13" ht="15">
      <c r="A61" s="250" t="s">
        <v>325</v>
      </c>
      <c r="B61" s="251"/>
      <c r="C61" s="251"/>
      <c r="D61" s="251"/>
      <c r="E61" s="251"/>
      <c r="F61" s="251"/>
      <c r="G61" s="251"/>
      <c r="H61" s="252"/>
      <c r="I61" s="1">
        <v>158</v>
      </c>
      <c r="J61" s="141">
        <f>SUM(J62:J68)</f>
        <v>0</v>
      </c>
      <c r="K61" s="141">
        <f>SUM(K62:K68)</f>
        <v>0</v>
      </c>
      <c r="L61" s="141">
        <f>SUM(L62:L68)</f>
        <v>0</v>
      </c>
      <c r="M61" s="141">
        <f>SUM(M62:M68)</f>
        <v>0</v>
      </c>
    </row>
    <row r="62" spans="1:13" ht="15" customHeight="1">
      <c r="A62" s="250" t="s">
        <v>211</v>
      </c>
      <c r="B62" s="251"/>
      <c r="C62" s="251"/>
      <c r="D62" s="251"/>
      <c r="E62" s="251"/>
      <c r="F62" s="251"/>
      <c r="G62" s="251"/>
      <c r="H62" s="252"/>
      <c r="I62" s="1">
        <v>159</v>
      </c>
      <c r="J62" s="142"/>
      <c r="K62" s="142"/>
      <c r="L62" s="142"/>
      <c r="M62" s="142"/>
    </row>
    <row r="63" spans="1:13" ht="30.75" customHeight="1">
      <c r="A63" s="250" t="s">
        <v>212</v>
      </c>
      <c r="B63" s="251"/>
      <c r="C63" s="251"/>
      <c r="D63" s="251"/>
      <c r="E63" s="251"/>
      <c r="F63" s="251"/>
      <c r="G63" s="251"/>
      <c r="H63" s="252"/>
      <c r="I63" s="1">
        <v>160</v>
      </c>
      <c r="J63" s="142"/>
      <c r="K63" s="142"/>
      <c r="L63" s="142"/>
      <c r="M63" s="142"/>
    </row>
    <row r="64" spans="1:13" ht="34.5" customHeight="1">
      <c r="A64" s="250" t="s">
        <v>35</v>
      </c>
      <c r="B64" s="251"/>
      <c r="C64" s="251"/>
      <c r="D64" s="251"/>
      <c r="E64" s="251"/>
      <c r="F64" s="251"/>
      <c r="G64" s="251"/>
      <c r="H64" s="252"/>
      <c r="I64" s="1">
        <v>161</v>
      </c>
      <c r="J64" s="142"/>
      <c r="K64" s="142"/>
      <c r="L64" s="142"/>
      <c r="M64" s="142"/>
    </row>
    <row r="65" spans="1:13" ht="24" customHeight="1">
      <c r="A65" s="250" t="s">
        <v>213</v>
      </c>
      <c r="B65" s="251"/>
      <c r="C65" s="251"/>
      <c r="D65" s="251"/>
      <c r="E65" s="251"/>
      <c r="F65" s="251"/>
      <c r="G65" s="251"/>
      <c r="H65" s="252"/>
      <c r="I65" s="1">
        <v>162</v>
      </c>
      <c r="J65" s="142"/>
      <c r="K65" s="142"/>
      <c r="L65" s="142"/>
      <c r="M65" s="142"/>
    </row>
    <row r="66" spans="1:13" ht="36.75" customHeight="1">
      <c r="A66" s="250" t="s">
        <v>335</v>
      </c>
      <c r="B66" s="251"/>
      <c r="C66" s="251"/>
      <c r="D66" s="251"/>
      <c r="E66" s="251"/>
      <c r="F66" s="251"/>
      <c r="G66" s="251"/>
      <c r="H66" s="252"/>
      <c r="I66" s="1">
        <v>163</v>
      </c>
      <c r="J66" s="142"/>
      <c r="K66" s="142"/>
      <c r="L66" s="142"/>
      <c r="M66" s="142"/>
    </row>
    <row r="67" spans="1:13" ht="31.5" customHeight="1">
      <c r="A67" s="250" t="s">
        <v>214</v>
      </c>
      <c r="B67" s="251"/>
      <c r="C67" s="251"/>
      <c r="D67" s="251"/>
      <c r="E67" s="251"/>
      <c r="F67" s="251"/>
      <c r="G67" s="251"/>
      <c r="H67" s="252"/>
      <c r="I67" s="1">
        <v>164</v>
      </c>
      <c r="J67" s="142"/>
      <c r="K67" s="142"/>
      <c r="L67" s="142"/>
      <c r="M67" s="142"/>
    </row>
    <row r="68" spans="1:13" ht="20.25" customHeight="1">
      <c r="A68" s="250" t="s">
        <v>215</v>
      </c>
      <c r="B68" s="251"/>
      <c r="C68" s="251"/>
      <c r="D68" s="251"/>
      <c r="E68" s="251"/>
      <c r="F68" s="251"/>
      <c r="G68" s="251"/>
      <c r="H68" s="252"/>
      <c r="I68" s="1">
        <v>165</v>
      </c>
      <c r="J68" s="142"/>
      <c r="K68" s="142"/>
      <c r="L68" s="142"/>
      <c r="M68" s="142"/>
    </row>
    <row r="69" spans="1:13" ht="15">
      <c r="A69" s="250" t="s">
        <v>205</v>
      </c>
      <c r="B69" s="251"/>
      <c r="C69" s="251"/>
      <c r="D69" s="251"/>
      <c r="E69" s="251"/>
      <c r="F69" s="251"/>
      <c r="G69" s="251"/>
      <c r="H69" s="252"/>
      <c r="I69" s="1">
        <v>166</v>
      </c>
      <c r="J69" s="142"/>
      <c r="K69" s="142"/>
      <c r="L69" s="142"/>
      <c r="M69" s="142"/>
    </row>
    <row r="70" spans="1:13" ht="15">
      <c r="A70" s="250" t="s">
        <v>326</v>
      </c>
      <c r="B70" s="251"/>
      <c r="C70" s="251"/>
      <c r="D70" s="251"/>
      <c r="E70" s="251"/>
      <c r="F70" s="251"/>
      <c r="G70" s="251"/>
      <c r="H70" s="252"/>
      <c r="I70" s="1">
        <v>167</v>
      </c>
      <c r="J70" s="141">
        <f>J61-J69</f>
        <v>0</v>
      </c>
      <c r="K70" s="141">
        <f>K61-K69</f>
        <v>0</v>
      </c>
      <c r="L70" s="141">
        <f>L61-L69</f>
        <v>0</v>
      </c>
      <c r="M70" s="141">
        <f>M61-M69</f>
        <v>0</v>
      </c>
    </row>
    <row r="71" spans="1:13" ht="15">
      <c r="A71" s="283" t="s">
        <v>182</v>
      </c>
      <c r="B71" s="284"/>
      <c r="C71" s="284"/>
      <c r="D71" s="284"/>
      <c r="E71" s="284"/>
      <c r="F71" s="284"/>
      <c r="G71" s="284"/>
      <c r="H71" s="285"/>
      <c r="I71" s="1">
        <v>168</v>
      </c>
      <c r="J71" s="146">
        <f>J60+J70</f>
        <v>-11220927</v>
      </c>
      <c r="K71" s="146">
        <f>K60+K70</f>
        <v>-11489708</v>
      </c>
      <c r="L71" s="146">
        <f>L60+L70</f>
        <v>-8249841</v>
      </c>
      <c r="M71" s="146">
        <f>M60+M70</f>
        <v>-9433186</v>
      </c>
    </row>
    <row r="72" spans="1:13" ht="12.75" customHeight="1">
      <c r="A72" s="286" t="s">
        <v>289</v>
      </c>
      <c r="B72" s="287"/>
      <c r="C72" s="287"/>
      <c r="D72" s="287"/>
      <c r="E72" s="287"/>
      <c r="F72" s="287"/>
      <c r="G72" s="287"/>
      <c r="H72" s="287"/>
      <c r="I72" s="287"/>
      <c r="J72" s="287"/>
      <c r="K72" s="287"/>
      <c r="L72" s="287"/>
      <c r="M72" s="287"/>
    </row>
    <row r="73" spans="1:13" ht="12.75" customHeight="1">
      <c r="A73" s="288" t="s">
        <v>178</v>
      </c>
      <c r="B73" s="2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</row>
    <row r="74" spans="1:13" ht="12.75">
      <c r="A74" s="290" t="s">
        <v>216</v>
      </c>
      <c r="B74" s="291"/>
      <c r="C74" s="291"/>
      <c r="D74" s="291"/>
      <c r="E74" s="291"/>
      <c r="F74" s="291"/>
      <c r="G74" s="291"/>
      <c r="H74" s="292"/>
      <c r="I74" s="1">
        <v>169</v>
      </c>
      <c r="J74" s="5"/>
      <c r="K74" s="5"/>
      <c r="L74" s="5"/>
      <c r="M74" s="5"/>
    </row>
    <row r="75" spans="1:13" ht="12.75">
      <c r="A75" s="280" t="s">
        <v>217</v>
      </c>
      <c r="B75" s="281"/>
      <c r="C75" s="281"/>
      <c r="D75" s="281"/>
      <c r="E75" s="281"/>
      <c r="F75" s="281"/>
      <c r="G75" s="281"/>
      <c r="H75" s="282"/>
      <c r="I75" s="3">
        <v>170</v>
      </c>
      <c r="J75" s="6"/>
      <c r="K75" s="6"/>
      <c r="L75" s="6"/>
      <c r="M75" s="6"/>
    </row>
  </sheetData>
  <sheetProtection/>
  <mergeCells count="73">
    <mergeCell ref="A4:M4"/>
    <mergeCell ref="A5:H5"/>
    <mergeCell ref="A7:H7"/>
    <mergeCell ref="A8:H8"/>
    <mergeCell ref="A9:H9"/>
    <mergeCell ref="A10:H10"/>
    <mergeCell ref="J5:K5"/>
    <mergeCell ref="L5:M5"/>
    <mergeCell ref="A6:H6"/>
    <mergeCell ref="A15:H15"/>
    <mergeCell ref="A16:H16"/>
    <mergeCell ref="A17:H17"/>
    <mergeCell ref="A18:H18"/>
    <mergeCell ref="A11:H11"/>
    <mergeCell ref="A12:H12"/>
    <mergeCell ref="A13:H13"/>
    <mergeCell ref="A14:H14"/>
    <mergeCell ref="A23:H23"/>
    <mergeCell ref="A24:H24"/>
    <mergeCell ref="A25:H25"/>
    <mergeCell ref="A26:H26"/>
    <mergeCell ref="A19:H19"/>
    <mergeCell ref="A20:H20"/>
    <mergeCell ref="A21:H21"/>
    <mergeCell ref="A22:H22"/>
    <mergeCell ref="A31:H31"/>
    <mergeCell ref="A32:H32"/>
    <mergeCell ref="A33:H33"/>
    <mergeCell ref="A34:H34"/>
    <mergeCell ref="A27:H27"/>
    <mergeCell ref="A28:H28"/>
    <mergeCell ref="A29:H29"/>
    <mergeCell ref="A30:H30"/>
    <mergeCell ref="A39:H39"/>
    <mergeCell ref="A40:H40"/>
    <mergeCell ref="A41:H41"/>
    <mergeCell ref="A42:H42"/>
    <mergeCell ref="A35:H35"/>
    <mergeCell ref="A36:H36"/>
    <mergeCell ref="A37:H37"/>
    <mergeCell ref="A38:H38"/>
    <mergeCell ref="A47:H47"/>
    <mergeCell ref="A48:H48"/>
    <mergeCell ref="A49:H49"/>
    <mergeCell ref="A50:H50"/>
    <mergeCell ref="A43:H43"/>
    <mergeCell ref="A44:H44"/>
    <mergeCell ref="A45:H45"/>
    <mergeCell ref="A46:H46"/>
    <mergeCell ref="A58:H58"/>
    <mergeCell ref="A60:H60"/>
    <mergeCell ref="A59:M59"/>
    <mergeCell ref="A61:H61"/>
    <mergeCell ref="A51:H51"/>
    <mergeCell ref="A55:M55"/>
    <mergeCell ref="A56:H56"/>
    <mergeCell ref="A57:H57"/>
    <mergeCell ref="A68:H68"/>
    <mergeCell ref="A74:H74"/>
    <mergeCell ref="A62:H62"/>
    <mergeCell ref="A63:H63"/>
    <mergeCell ref="A64:H64"/>
    <mergeCell ref="A65:H65"/>
    <mergeCell ref="A3:M3"/>
    <mergeCell ref="A2:M2"/>
    <mergeCell ref="A75:H75"/>
    <mergeCell ref="A69:H69"/>
    <mergeCell ref="A70:H70"/>
    <mergeCell ref="A71:H71"/>
    <mergeCell ref="A72:M72"/>
    <mergeCell ref="A73:M73"/>
    <mergeCell ref="A66:H66"/>
    <mergeCell ref="A67:H67"/>
  </mergeCells>
  <dataValidations count="3">
    <dataValidation type="whole" operator="notEqual" allowBlank="1" showInputMessage="1" showErrorMessage="1" errorTitle="Pogrešan unos" error="Mogu se unijeti samo cjelobrojne vrijednosti." sqref="K60:M61 K62:L69 K70:M71 J60:J71 J57:L58 J74:L75 J48:L4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2:L12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3:M47 K11:M11 K37:K40 K8:M8 K34:M34 J8:J11 K13:M13 K10 K17:M17 L14:L16 K23:M23 K24:L27 K28:M28 L18:L22 J49:M52 K31:K33 L9:L10 L29:L33 K29 L35:L42 K35 J13:J47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31">
      <selection activeCell="K53" sqref="K53"/>
    </sheetView>
  </sheetViews>
  <sheetFormatPr defaultColWidth="9.140625" defaultRowHeight="12.75"/>
  <cols>
    <col min="1" max="6" width="9.140625" style="44" customWidth="1"/>
    <col min="7" max="7" width="16.8515625" style="44" customWidth="1"/>
    <col min="8" max="8" width="9.140625" style="44" hidden="1" customWidth="1"/>
    <col min="9" max="9" width="7.7109375" style="44" customWidth="1"/>
    <col min="10" max="10" width="12.28125" style="44" customWidth="1"/>
    <col min="11" max="11" width="11.28125" style="44" bestFit="1" customWidth="1"/>
    <col min="12" max="16384" width="9.140625" style="44" customWidth="1"/>
  </cols>
  <sheetData>
    <row r="1" spans="1:11" ht="12.75" customHeight="1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17" t="s">
        <v>340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</row>
    <row r="3" spans="1:11" ht="18.75" customHeight="1">
      <c r="A3" s="313" t="s">
        <v>337</v>
      </c>
      <c r="B3" s="314"/>
      <c r="C3" s="314"/>
      <c r="D3" s="314"/>
      <c r="E3" s="314"/>
      <c r="F3" s="314"/>
      <c r="G3" s="314"/>
      <c r="H3" s="314"/>
      <c r="I3" s="314"/>
      <c r="J3" s="314"/>
      <c r="K3" s="315"/>
    </row>
    <row r="4" spans="1:11" ht="23.25">
      <c r="A4" s="318" t="s">
        <v>49</v>
      </c>
      <c r="B4" s="318"/>
      <c r="C4" s="318"/>
      <c r="D4" s="318"/>
      <c r="E4" s="318"/>
      <c r="F4" s="318"/>
      <c r="G4" s="318"/>
      <c r="H4" s="318"/>
      <c r="I4" s="57" t="s">
        <v>257</v>
      </c>
      <c r="J4" s="58" t="s">
        <v>294</v>
      </c>
      <c r="K4" s="58" t="s">
        <v>295</v>
      </c>
    </row>
    <row r="5" spans="1:11" ht="12.75">
      <c r="A5" s="312">
        <v>1</v>
      </c>
      <c r="B5" s="312"/>
      <c r="C5" s="312"/>
      <c r="D5" s="312"/>
      <c r="E5" s="312"/>
      <c r="F5" s="312"/>
      <c r="G5" s="312"/>
      <c r="H5" s="312"/>
      <c r="I5" s="59">
        <v>2</v>
      </c>
      <c r="J5" s="60" t="s">
        <v>260</v>
      </c>
      <c r="K5" s="60" t="s">
        <v>261</v>
      </c>
    </row>
    <row r="6" spans="1:11" ht="15">
      <c r="A6" s="239" t="s">
        <v>146</v>
      </c>
      <c r="B6" s="240"/>
      <c r="C6" s="240"/>
      <c r="D6" s="240"/>
      <c r="E6" s="240"/>
      <c r="F6" s="240"/>
      <c r="G6" s="240"/>
      <c r="H6" s="240"/>
      <c r="I6" s="306"/>
      <c r="J6" s="306"/>
      <c r="K6" s="307"/>
    </row>
    <row r="7" spans="1:11" ht="15">
      <c r="A7" s="308" t="s">
        <v>30</v>
      </c>
      <c r="B7" s="309"/>
      <c r="C7" s="309"/>
      <c r="D7" s="309"/>
      <c r="E7" s="309"/>
      <c r="F7" s="309"/>
      <c r="G7" s="309"/>
      <c r="H7" s="309"/>
      <c r="I7" s="159">
        <v>1</v>
      </c>
      <c r="J7" s="142">
        <v>-11220927</v>
      </c>
      <c r="K7" s="142">
        <v>-8249841</v>
      </c>
    </row>
    <row r="8" spans="1:11" ht="15">
      <c r="A8" s="308" t="s">
        <v>31</v>
      </c>
      <c r="B8" s="309"/>
      <c r="C8" s="309"/>
      <c r="D8" s="309"/>
      <c r="E8" s="309"/>
      <c r="F8" s="309"/>
      <c r="G8" s="309"/>
      <c r="H8" s="309"/>
      <c r="I8" s="159">
        <v>2</v>
      </c>
      <c r="J8" s="142">
        <v>6525960</v>
      </c>
      <c r="K8" s="142">
        <v>5943317</v>
      </c>
    </row>
    <row r="9" spans="1:11" ht="15">
      <c r="A9" s="308" t="s">
        <v>32</v>
      </c>
      <c r="B9" s="309"/>
      <c r="C9" s="309"/>
      <c r="D9" s="309"/>
      <c r="E9" s="309"/>
      <c r="F9" s="309"/>
      <c r="G9" s="309"/>
      <c r="H9" s="309"/>
      <c r="I9" s="159">
        <v>3</v>
      </c>
      <c r="J9" s="142">
        <v>8320215</v>
      </c>
      <c r="K9" s="142">
        <v>163478</v>
      </c>
    </row>
    <row r="10" spans="1:11" ht="15">
      <c r="A10" s="308" t="s">
        <v>33</v>
      </c>
      <c r="B10" s="309"/>
      <c r="C10" s="309"/>
      <c r="D10" s="309"/>
      <c r="E10" s="309"/>
      <c r="F10" s="309"/>
      <c r="G10" s="309"/>
      <c r="H10" s="309"/>
      <c r="I10" s="159">
        <v>4</v>
      </c>
      <c r="J10" s="148">
        <v>621743</v>
      </c>
      <c r="K10" s="142"/>
    </row>
    <row r="11" spans="1:11" ht="15">
      <c r="A11" s="308" t="s">
        <v>34</v>
      </c>
      <c r="B11" s="309"/>
      <c r="C11" s="309"/>
      <c r="D11" s="309"/>
      <c r="E11" s="309"/>
      <c r="F11" s="309"/>
      <c r="G11" s="309"/>
      <c r="H11" s="309"/>
      <c r="I11" s="159">
        <v>5</v>
      </c>
      <c r="J11" s="148">
        <v>290812</v>
      </c>
      <c r="K11" s="142">
        <v>103656</v>
      </c>
    </row>
    <row r="12" spans="1:11" ht="15">
      <c r="A12" s="308" t="s">
        <v>41</v>
      </c>
      <c r="B12" s="309"/>
      <c r="C12" s="309"/>
      <c r="D12" s="309"/>
      <c r="E12" s="309"/>
      <c r="F12" s="309"/>
      <c r="G12" s="309"/>
      <c r="H12" s="309"/>
      <c r="I12" s="159">
        <v>6</v>
      </c>
      <c r="J12" s="148">
        <v>7159</v>
      </c>
      <c r="K12" s="142">
        <v>3878</v>
      </c>
    </row>
    <row r="13" spans="1:11" ht="15">
      <c r="A13" s="310" t="s">
        <v>147</v>
      </c>
      <c r="B13" s="311"/>
      <c r="C13" s="311"/>
      <c r="D13" s="311"/>
      <c r="E13" s="311"/>
      <c r="F13" s="311"/>
      <c r="G13" s="311"/>
      <c r="H13" s="311"/>
      <c r="I13" s="159">
        <v>7</v>
      </c>
      <c r="J13" s="149">
        <f>SUM(J7:J12)</f>
        <v>4544962</v>
      </c>
      <c r="K13" s="141">
        <f>SUM(K7:K12)</f>
        <v>-2035512</v>
      </c>
    </row>
    <row r="14" spans="1:11" ht="15">
      <c r="A14" s="308" t="s">
        <v>42</v>
      </c>
      <c r="B14" s="309"/>
      <c r="C14" s="309"/>
      <c r="D14" s="309"/>
      <c r="E14" s="309"/>
      <c r="F14" s="309"/>
      <c r="G14" s="309"/>
      <c r="H14" s="309"/>
      <c r="I14" s="159">
        <v>8</v>
      </c>
      <c r="J14" s="148"/>
      <c r="K14" s="142"/>
    </row>
    <row r="15" spans="1:11" ht="15">
      <c r="A15" s="308" t="s">
        <v>43</v>
      </c>
      <c r="B15" s="309"/>
      <c r="C15" s="309"/>
      <c r="D15" s="309"/>
      <c r="E15" s="309"/>
      <c r="F15" s="309"/>
      <c r="G15" s="309"/>
      <c r="H15" s="309"/>
      <c r="I15" s="159">
        <v>9</v>
      </c>
      <c r="J15" s="142"/>
      <c r="K15" s="142">
        <v>2615523</v>
      </c>
    </row>
    <row r="16" spans="1:11" ht="15">
      <c r="A16" s="308" t="s">
        <v>44</v>
      </c>
      <c r="B16" s="309"/>
      <c r="C16" s="309"/>
      <c r="D16" s="309"/>
      <c r="E16" s="309"/>
      <c r="F16" s="309"/>
      <c r="G16" s="309"/>
      <c r="H16" s="309"/>
      <c r="I16" s="159">
        <v>10</v>
      </c>
      <c r="J16" s="142"/>
      <c r="K16" s="142"/>
    </row>
    <row r="17" spans="1:11" ht="15">
      <c r="A17" s="308" t="s">
        <v>45</v>
      </c>
      <c r="B17" s="309"/>
      <c r="C17" s="309"/>
      <c r="D17" s="309"/>
      <c r="E17" s="309"/>
      <c r="F17" s="309"/>
      <c r="G17" s="309"/>
      <c r="H17" s="309"/>
      <c r="I17" s="159">
        <v>11</v>
      </c>
      <c r="J17" s="142"/>
      <c r="K17" s="142"/>
    </row>
    <row r="18" spans="1:11" ht="15">
      <c r="A18" s="310" t="s">
        <v>148</v>
      </c>
      <c r="B18" s="311"/>
      <c r="C18" s="311"/>
      <c r="D18" s="311"/>
      <c r="E18" s="311"/>
      <c r="F18" s="311"/>
      <c r="G18" s="311"/>
      <c r="H18" s="311"/>
      <c r="I18" s="159">
        <v>12</v>
      </c>
      <c r="J18" s="149">
        <f>SUM(J14:J17)</f>
        <v>0</v>
      </c>
      <c r="K18" s="141">
        <f>SUM(K14:K17)</f>
        <v>2615523</v>
      </c>
    </row>
    <row r="19" spans="1:11" ht="28.5" customHeight="1">
      <c r="A19" s="310" t="s">
        <v>26</v>
      </c>
      <c r="B19" s="311"/>
      <c r="C19" s="311"/>
      <c r="D19" s="311"/>
      <c r="E19" s="311"/>
      <c r="F19" s="311"/>
      <c r="G19" s="311"/>
      <c r="H19" s="311"/>
      <c r="I19" s="159">
        <v>13</v>
      </c>
      <c r="J19" s="150">
        <f>IF(J13&gt;J18,J13-J18,0)</f>
        <v>4544962</v>
      </c>
      <c r="K19" s="143">
        <f>IF(K13&gt;K18,K13-K18,0)</f>
        <v>0</v>
      </c>
    </row>
    <row r="20" spans="1:11" ht="27" customHeight="1">
      <c r="A20" s="310" t="s">
        <v>27</v>
      </c>
      <c r="B20" s="311"/>
      <c r="C20" s="311"/>
      <c r="D20" s="311"/>
      <c r="E20" s="311"/>
      <c r="F20" s="311"/>
      <c r="G20" s="311"/>
      <c r="H20" s="311"/>
      <c r="I20" s="159">
        <v>14</v>
      </c>
      <c r="J20" s="149">
        <f>IF(J18&gt;J13,J18-J13,0)</f>
        <v>0</v>
      </c>
      <c r="K20" s="141">
        <f>IF(K18&gt;K13,K18-K13,0)</f>
        <v>4651035</v>
      </c>
    </row>
    <row r="21" spans="1:11" ht="15">
      <c r="A21" s="239" t="s">
        <v>149</v>
      </c>
      <c r="B21" s="240"/>
      <c r="C21" s="240"/>
      <c r="D21" s="240"/>
      <c r="E21" s="240"/>
      <c r="F21" s="240"/>
      <c r="G21" s="240"/>
      <c r="H21" s="240"/>
      <c r="I21" s="306"/>
      <c r="J21" s="306"/>
      <c r="K21" s="307"/>
    </row>
    <row r="22" spans="1:11" ht="15">
      <c r="A22" s="247" t="s">
        <v>168</v>
      </c>
      <c r="B22" s="248"/>
      <c r="C22" s="248"/>
      <c r="D22" s="248"/>
      <c r="E22" s="248"/>
      <c r="F22" s="248"/>
      <c r="G22" s="248"/>
      <c r="H22" s="248"/>
      <c r="I22" s="159">
        <v>15</v>
      </c>
      <c r="J22" s="148">
        <v>406505</v>
      </c>
      <c r="K22" s="142"/>
    </row>
    <row r="23" spans="1:11" ht="15">
      <c r="A23" s="247" t="s">
        <v>169</v>
      </c>
      <c r="B23" s="248"/>
      <c r="C23" s="248"/>
      <c r="D23" s="248"/>
      <c r="E23" s="248"/>
      <c r="F23" s="248"/>
      <c r="G23" s="248"/>
      <c r="H23" s="248"/>
      <c r="I23" s="159">
        <v>16</v>
      </c>
      <c r="J23" s="148"/>
      <c r="K23" s="142"/>
    </row>
    <row r="24" spans="1:11" ht="15">
      <c r="A24" s="247" t="s">
        <v>170</v>
      </c>
      <c r="B24" s="248"/>
      <c r="C24" s="248"/>
      <c r="D24" s="248"/>
      <c r="E24" s="248"/>
      <c r="F24" s="248"/>
      <c r="G24" s="248"/>
      <c r="H24" s="248"/>
      <c r="I24" s="159">
        <v>17</v>
      </c>
      <c r="J24" s="148"/>
      <c r="K24" s="142"/>
    </row>
    <row r="25" spans="1:11" ht="15">
      <c r="A25" s="247" t="s">
        <v>171</v>
      </c>
      <c r="B25" s="248"/>
      <c r="C25" s="248"/>
      <c r="D25" s="248"/>
      <c r="E25" s="248"/>
      <c r="F25" s="248"/>
      <c r="G25" s="248"/>
      <c r="H25" s="248"/>
      <c r="I25" s="159">
        <v>18</v>
      </c>
      <c r="J25" s="148"/>
      <c r="K25" s="142"/>
    </row>
    <row r="26" spans="1:11" ht="15">
      <c r="A26" s="247" t="s">
        <v>172</v>
      </c>
      <c r="B26" s="248"/>
      <c r="C26" s="248"/>
      <c r="D26" s="248"/>
      <c r="E26" s="248"/>
      <c r="F26" s="248"/>
      <c r="G26" s="248"/>
      <c r="H26" s="248"/>
      <c r="I26" s="159">
        <v>19</v>
      </c>
      <c r="J26" s="148"/>
      <c r="K26" s="142"/>
    </row>
    <row r="27" spans="1:11" ht="15">
      <c r="A27" s="250" t="s">
        <v>158</v>
      </c>
      <c r="B27" s="251"/>
      <c r="C27" s="251"/>
      <c r="D27" s="251"/>
      <c r="E27" s="251"/>
      <c r="F27" s="251"/>
      <c r="G27" s="251"/>
      <c r="H27" s="251"/>
      <c r="I27" s="159">
        <v>20</v>
      </c>
      <c r="J27" s="149">
        <f>SUM(J22:J26)</f>
        <v>406505</v>
      </c>
      <c r="K27" s="141">
        <f>SUM(K22:K26)</f>
        <v>0</v>
      </c>
    </row>
    <row r="28" spans="1:11" ht="15">
      <c r="A28" s="247" t="s">
        <v>105</v>
      </c>
      <c r="B28" s="248"/>
      <c r="C28" s="248"/>
      <c r="D28" s="248"/>
      <c r="E28" s="248"/>
      <c r="F28" s="248"/>
      <c r="G28" s="248"/>
      <c r="H28" s="248"/>
      <c r="I28" s="159">
        <v>21</v>
      </c>
      <c r="J28" s="148">
        <v>77993</v>
      </c>
      <c r="K28" s="142">
        <v>466360</v>
      </c>
    </row>
    <row r="29" spans="1:11" ht="15">
      <c r="A29" s="247" t="s">
        <v>106</v>
      </c>
      <c r="B29" s="248"/>
      <c r="C29" s="248"/>
      <c r="D29" s="248"/>
      <c r="E29" s="248"/>
      <c r="F29" s="248"/>
      <c r="G29" s="248"/>
      <c r="H29" s="248"/>
      <c r="I29" s="159">
        <v>22</v>
      </c>
      <c r="J29" s="148"/>
      <c r="K29" s="142"/>
    </row>
    <row r="30" spans="1:11" ht="15">
      <c r="A30" s="247" t="s">
        <v>14</v>
      </c>
      <c r="B30" s="248"/>
      <c r="C30" s="248"/>
      <c r="D30" s="248"/>
      <c r="E30" s="248"/>
      <c r="F30" s="248"/>
      <c r="G30" s="248"/>
      <c r="H30" s="248"/>
      <c r="I30" s="159">
        <v>23</v>
      </c>
      <c r="J30" s="148"/>
      <c r="K30" s="142"/>
    </row>
    <row r="31" spans="1:11" ht="15">
      <c r="A31" s="250" t="s">
        <v>5</v>
      </c>
      <c r="B31" s="251"/>
      <c r="C31" s="251"/>
      <c r="D31" s="251"/>
      <c r="E31" s="251"/>
      <c r="F31" s="251"/>
      <c r="G31" s="251"/>
      <c r="H31" s="251"/>
      <c r="I31" s="159">
        <v>24</v>
      </c>
      <c r="J31" s="149">
        <f>SUM(J28:J30)</f>
        <v>77993</v>
      </c>
      <c r="K31" s="141">
        <f>SUM(K28:K30)</f>
        <v>466360</v>
      </c>
    </row>
    <row r="32" spans="1:11" ht="15">
      <c r="A32" s="250" t="s">
        <v>28</v>
      </c>
      <c r="B32" s="251"/>
      <c r="C32" s="251"/>
      <c r="D32" s="251"/>
      <c r="E32" s="251"/>
      <c r="F32" s="251"/>
      <c r="G32" s="251"/>
      <c r="H32" s="251"/>
      <c r="I32" s="159">
        <v>25</v>
      </c>
      <c r="J32" s="150">
        <f>IF(J27&gt;J31,J27-J31,0)</f>
        <v>328512</v>
      </c>
      <c r="K32" s="143">
        <f>IF(K27&gt;K31,K27-K31,0)</f>
        <v>0</v>
      </c>
    </row>
    <row r="33" spans="1:11" ht="15">
      <c r="A33" s="250" t="s">
        <v>29</v>
      </c>
      <c r="B33" s="251"/>
      <c r="C33" s="251"/>
      <c r="D33" s="251"/>
      <c r="E33" s="251"/>
      <c r="F33" s="251"/>
      <c r="G33" s="251"/>
      <c r="H33" s="251"/>
      <c r="I33" s="159">
        <v>26</v>
      </c>
      <c r="J33" s="149">
        <f>IF(J31&gt;J27,J31-J27,0)</f>
        <v>0</v>
      </c>
      <c r="K33" s="141">
        <f>IF(K31&gt;K27,K31-K27,0)</f>
        <v>466360</v>
      </c>
    </row>
    <row r="34" spans="1:11" ht="15">
      <c r="A34" s="239" t="s">
        <v>150</v>
      </c>
      <c r="B34" s="240"/>
      <c r="C34" s="240"/>
      <c r="D34" s="240"/>
      <c r="E34" s="240"/>
      <c r="F34" s="240"/>
      <c r="G34" s="240"/>
      <c r="H34" s="240"/>
      <c r="I34" s="306"/>
      <c r="J34" s="306"/>
      <c r="K34" s="307"/>
    </row>
    <row r="35" spans="1:11" ht="15">
      <c r="A35" s="247" t="s">
        <v>164</v>
      </c>
      <c r="B35" s="248"/>
      <c r="C35" s="248"/>
      <c r="D35" s="248"/>
      <c r="E35" s="248"/>
      <c r="F35" s="248"/>
      <c r="G35" s="248"/>
      <c r="H35" s="248"/>
      <c r="I35" s="159">
        <v>27</v>
      </c>
      <c r="J35" s="148"/>
      <c r="K35" s="142"/>
    </row>
    <row r="36" spans="1:11" ht="15">
      <c r="A36" s="247" t="s">
        <v>19</v>
      </c>
      <c r="B36" s="248"/>
      <c r="C36" s="248"/>
      <c r="D36" s="248"/>
      <c r="E36" s="248"/>
      <c r="F36" s="248"/>
      <c r="G36" s="248"/>
      <c r="H36" s="248"/>
      <c r="I36" s="159">
        <v>28</v>
      </c>
      <c r="J36" s="148">
        <v>14042048</v>
      </c>
      <c r="K36" s="142">
        <v>17538599</v>
      </c>
    </row>
    <row r="37" spans="1:11" ht="15">
      <c r="A37" s="247" t="s">
        <v>20</v>
      </c>
      <c r="B37" s="248"/>
      <c r="C37" s="248"/>
      <c r="D37" s="248"/>
      <c r="E37" s="248"/>
      <c r="F37" s="248"/>
      <c r="G37" s="248"/>
      <c r="H37" s="248"/>
      <c r="I37" s="159">
        <v>29</v>
      </c>
      <c r="J37" s="148"/>
      <c r="K37" s="142"/>
    </row>
    <row r="38" spans="1:11" ht="15">
      <c r="A38" s="250" t="s">
        <v>58</v>
      </c>
      <c r="B38" s="251"/>
      <c r="C38" s="251"/>
      <c r="D38" s="251"/>
      <c r="E38" s="251"/>
      <c r="F38" s="251"/>
      <c r="G38" s="251"/>
      <c r="H38" s="251"/>
      <c r="I38" s="159">
        <v>30</v>
      </c>
      <c r="J38" s="149">
        <f>SUM(J35:J37)</f>
        <v>14042048</v>
      </c>
      <c r="K38" s="141">
        <f>SUM(K35:K37)</f>
        <v>17538599</v>
      </c>
    </row>
    <row r="39" spans="1:11" ht="15">
      <c r="A39" s="247" t="s">
        <v>21</v>
      </c>
      <c r="B39" s="248"/>
      <c r="C39" s="248"/>
      <c r="D39" s="248"/>
      <c r="E39" s="248"/>
      <c r="F39" s="248"/>
      <c r="G39" s="248"/>
      <c r="H39" s="248"/>
      <c r="I39" s="159">
        <v>31</v>
      </c>
      <c r="J39" s="148">
        <v>18830790</v>
      </c>
      <c r="K39" s="142">
        <v>12445544</v>
      </c>
    </row>
    <row r="40" spans="1:11" ht="15">
      <c r="A40" s="247" t="s">
        <v>22</v>
      </c>
      <c r="B40" s="248"/>
      <c r="C40" s="248"/>
      <c r="D40" s="248"/>
      <c r="E40" s="248"/>
      <c r="F40" s="248"/>
      <c r="G40" s="248"/>
      <c r="H40" s="248"/>
      <c r="I40" s="159">
        <v>32</v>
      </c>
      <c r="J40" s="148"/>
      <c r="K40" s="142"/>
    </row>
    <row r="41" spans="1:11" ht="15">
      <c r="A41" s="247" t="s">
        <v>23</v>
      </c>
      <c r="B41" s="248"/>
      <c r="C41" s="248"/>
      <c r="D41" s="248"/>
      <c r="E41" s="248"/>
      <c r="F41" s="248"/>
      <c r="G41" s="248"/>
      <c r="H41" s="248"/>
      <c r="I41" s="159">
        <v>33</v>
      </c>
      <c r="J41" s="148"/>
      <c r="K41" s="142"/>
    </row>
    <row r="42" spans="1:11" ht="15">
      <c r="A42" s="247" t="s">
        <v>24</v>
      </c>
      <c r="B42" s="248"/>
      <c r="C42" s="248"/>
      <c r="D42" s="248"/>
      <c r="E42" s="248"/>
      <c r="F42" s="248"/>
      <c r="G42" s="248"/>
      <c r="H42" s="248"/>
      <c r="I42" s="159">
        <v>34</v>
      </c>
      <c r="J42" s="148"/>
      <c r="K42" s="142"/>
    </row>
    <row r="43" spans="1:11" ht="15">
      <c r="A43" s="247" t="s">
        <v>25</v>
      </c>
      <c r="B43" s="248"/>
      <c r="C43" s="248"/>
      <c r="D43" s="248"/>
      <c r="E43" s="248"/>
      <c r="F43" s="248"/>
      <c r="G43" s="248"/>
      <c r="H43" s="248"/>
      <c r="I43" s="159">
        <v>35</v>
      </c>
      <c r="J43" s="148"/>
      <c r="K43" s="142"/>
    </row>
    <row r="44" spans="1:11" ht="15">
      <c r="A44" s="250" t="s">
        <v>59</v>
      </c>
      <c r="B44" s="251"/>
      <c r="C44" s="251"/>
      <c r="D44" s="251"/>
      <c r="E44" s="251"/>
      <c r="F44" s="251"/>
      <c r="G44" s="251"/>
      <c r="H44" s="251"/>
      <c r="I44" s="159">
        <v>36</v>
      </c>
      <c r="J44" s="149">
        <f>SUM(J39:J43)</f>
        <v>18830790</v>
      </c>
      <c r="K44" s="141">
        <f>SUM(K39:K43)</f>
        <v>12445544</v>
      </c>
    </row>
    <row r="45" spans="1:11" ht="15">
      <c r="A45" s="250" t="s">
        <v>15</v>
      </c>
      <c r="B45" s="251"/>
      <c r="C45" s="251"/>
      <c r="D45" s="251"/>
      <c r="E45" s="251"/>
      <c r="F45" s="251"/>
      <c r="G45" s="251"/>
      <c r="H45" s="251"/>
      <c r="I45" s="159">
        <v>37</v>
      </c>
      <c r="J45" s="150"/>
      <c r="K45" s="143">
        <v>5093055</v>
      </c>
    </row>
    <row r="46" spans="1:11" ht="15">
      <c r="A46" s="250" t="s">
        <v>16</v>
      </c>
      <c r="B46" s="251"/>
      <c r="C46" s="251"/>
      <c r="D46" s="251"/>
      <c r="E46" s="251"/>
      <c r="F46" s="251"/>
      <c r="G46" s="251"/>
      <c r="H46" s="251"/>
      <c r="I46" s="159">
        <v>38</v>
      </c>
      <c r="J46" s="150">
        <f>IF(J44&gt;J38,J44-J38,0)</f>
        <v>4788742</v>
      </c>
      <c r="K46" s="143">
        <f>IF(K44&gt;K38,K44-K38,0)</f>
        <v>0</v>
      </c>
    </row>
    <row r="47" spans="1:11" ht="19.5" customHeight="1">
      <c r="A47" s="247" t="s">
        <v>60</v>
      </c>
      <c r="B47" s="248"/>
      <c r="C47" s="248"/>
      <c r="D47" s="248"/>
      <c r="E47" s="248"/>
      <c r="F47" s="248"/>
      <c r="G47" s="248"/>
      <c r="H47" s="248"/>
      <c r="I47" s="159">
        <v>39</v>
      </c>
      <c r="J47" s="149">
        <f>IF(J19-J20+J32-J33+J45-J46&gt;0,J19-J20+J32-J33+J45-J46,0)</f>
        <v>84732</v>
      </c>
      <c r="K47" s="141">
        <f>IF(K19-K20+K32-K33+K45-K46&gt;0,K19-K20+K32-K33+K45-K46,0)</f>
        <v>0</v>
      </c>
    </row>
    <row r="48" spans="1:11" ht="15">
      <c r="A48" s="247" t="s">
        <v>61</v>
      </c>
      <c r="B48" s="248"/>
      <c r="C48" s="248"/>
      <c r="D48" s="248"/>
      <c r="E48" s="248"/>
      <c r="F48" s="248"/>
      <c r="G48" s="248"/>
      <c r="H48" s="248"/>
      <c r="I48" s="159">
        <v>40</v>
      </c>
      <c r="J48" s="149">
        <f>IF(J20-J19+J33-J32+J46-J45&gt;0,J20-J19+J33-J32+J46-J45,0)</f>
        <v>0</v>
      </c>
      <c r="K48" s="141">
        <f>IF(K20-K19+K33-K32+K46-K45&gt;0,K20-K19+K33-K32+K46-K45,0)</f>
        <v>24340</v>
      </c>
    </row>
    <row r="49" spans="1:11" ht="15">
      <c r="A49" s="247" t="s">
        <v>151</v>
      </c>
      <c r="B49" s="248"/>
      <c r="C49" s="248"/>
      <c r="D49" s="248"/>
      <c r="E49" s="248"/>
      <c r="F49" s="248"/>
      <c r="G49" s="248"/>
      <c r="H49" s="248"/>
      <c r="I49" s="159">
        <v>41</v>
      </c>
      <c r="J49" s="148">
        <v>100703</v>
      </c>
      <c r="K49" s="142">
        <v>185435</v>
      </c>
    </row>
    <row r="50" spans="1:11" ht="15">
      <c r="A50" s="247" t="s">
        <v>165</v>
      </c>
      <c r="B50" s="248"/>
      <c r="C50" s="248"/>
      <c r="D50" s="248"/>
      <c r="E50" s="248"/>
      <c r="F50" s="248"/>
      <c r="G50" s="248"/>
      <c r="H50" s="248"/>
      <c r="I50" s="159">
        <v>42</v>
      </c>
      <c r="J50" s="148">
        <v>84732</v>
      </c>
      <c r="K50" s="142"/>
    </row>
    <row r="51" spans="1:11" ht="15">
      <c r="A51" s="247" t="s">
        <v>166</v>
      </c>
      <c r="B51" s="248"/>
      <c r="C51" s="248"/>
      <c r="D51" s="248"/>
      <c r="E51" s="248"/>
      <c r="F51" s="248"/>
      <c r="G51" s="248"/>
      <c r="H51" s="248"/>
      <c r="I51" s="159">
        <v>43</v>
      </c>
      <c r="J51" s="148"/>
      <c r="K51" s="142">
        <v>24340</v>
      </c>
    </row>
    <row r="52" spans="1:11" ht="15">
      <c r="A52" s="253" t="s">
        <v>167</v>
      </c>
      <c r="B52" s="254"/>
      <c r="C52" s="254"/>
      <c r="D52" s="254"/>
      <c r="E52" s="254"/>
      <c r="F52" s="254"/>
      <c r="G52" s="254"/>
      <c r="H52" s="254"/>
      <c r="I52" s="160">
        <v>44</v>
      </c>
      <c r="J52" s="151">
        <v>185435</v>
      </c>
      <c r="K52" s="151">
        <v>161095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52:K52 J38:K38 J27:K27 J13:K13 J44:K48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7" sqref="A7:H7"/>
    </sheetView>
  </sheetViews>
  <sheetFormatPr defaultColWidth="9.140625" defaultRowHeight="12.75"/>
  <cols>
    <col min="1" max="16384" width="9.140625" style="44" customWidth="1"/>
  </cols>
  <sheetData>
    <row r="1" spans="1:11" ht="12.75" customHeight="1">
      <c r="A1" s="316" t="s">
        <v>185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1" ht="12.75" customHeight="1">
      <c r="A2" s="331" t="s">
        <v>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</row>
    <row r="3" spans="1:11" ht="12.75">
      <c r="A3" s="330" t="s">
        <v>7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</row>
    <row r="4" spans="1:11" ht="33.75">
      <c r="A4" s="318" t="s">
        <v>49</v>
      </c>
      <c r="B4" s="318"/>
      <c r="C4" s="318"/>
      <c r="D4" s="318"/>
      <c r="E4" s="318"/>
      <c r="F4" s="318"/>
      <c r="G4" s="318"/>
      <c r="H4" s="318"/>
      <c r="I4" s="57" t="s">
        <v>257</v>
      </c>
      <c r="J4" s="58" t="s">
        <v>294</v>
      </c>
      <c r="K4" s="58" t="s">
        <v>295</v>
      </c>
    </row>
    <row r="5" spans="1:11" ht="12.75">
      <c r="A5" s="329">
        <v>1</v>
      </c>
      <c r="B5" s="329"/>
      <c r="C5" s="329"/>
      <c r="D5" s="329"/>
      <c r="E5" s="329"/>
      <c r="F5" s="329"/>
      <c r="G5" s="329"/>
      <c r="H5" s="329"/>
      <c r="I5" s="63">
        <v>2</v>
      </c>
      <c r="J5" s="64" t="s">
        <v>260</v>
      </c>
      <c r="K5" s="64" t="s">
        <v>261</v>
      </c>
    </row>
    <row r="6" spans="1:11" ht="12.75">
      <c r="A6" s="296" t="s">
        <v>146</v>
      </c>
      <c r="B6" s="297"/>
      <c r="C6" s="297"/>
      <c r="D6" s="297"/>
      <c r="E6" s="297"/>
      <c r="F6" s="297"/>
      <c r="G6" s="297"/>
      <c r="H6" s="297"/>
      <c r="I6" s="323"/>
      <c r="J6" s="323"/>
      <c r="K6" s="324"/>
    </row>
    <row r="7" spans="1:11" ht="12.75">
      <c r="A7" s="321" t="s">
        <v>187</v>
      </c>
      <c r="B7" s="322"/>
      <c r="C7" s="322"/>
      <c r="D7" s="322"/>
      <c r="E7" s="322"/>
      <c r="F7" s="322"/>
      <c r="G7" s="322"/>
      <c r="H7" s="322"/>
      <c r="I7" s="1">
        <v>1</v>
      </c>
      <c r="J7" s="4"/>
      <c r="K7" s="5"/>
    </row>
    <row r="8" spans="1:11" ht="12.75">
      <c r="A8" s="321" t="s">
        <v>109</v>
      </c>
      <c r="B8" s="322"/>
      <c r="C8" s="322"/>
      <c r="D8" s="322"/>
      <c r="E8" s="322"/>
      <c r="F8" s="322"/>
      <c r="G8" s="322"/>
      <c r="H8" s="322"/>
      <c r="I8" s="1">
        <v>2</v>
      </c>
      <c r="J8" s="4"/>
      <c r="K8" s="5"/>
    </row>
    <row r="9" spans="1:11" ht="12.75">
      <c r="A9" s="321" t="s">
        <v>110</v>
      </c>
      <c r="B9" s="322"/>
      <c r="C9" s="322"/>
      <c r="D9" s="322"/>
      <c r="E9" s="322"/>
      <c r="F9" s="322"/>
      <c r="G9" s="322"/>
      <c r="H9" s="322"/>
      <c r="I9" s="1">
        <v>3</v>
      </c>
      <c r="J9" s="4"/>
      <c r="K9" s="5"/>
    </row>
    <row r="10" spans="1:11" ht="12.75">
      <c r="A10" s="321" t="s">
        <v>111</v>
      </c>
      <c r="B10" s="322"/>
      <c r="C10" s="322"/>
      <c r="D10" s="322"/>
      <c r="E10" s="322"/>
      <c r="F10" s="322"/>
      <c r="G10" s="322"/>
      <c r="H10" s="322"/>
      <c r="I10" s="1">
        <v>4</v>
      </c>
      <c r="J10" s="4"/>
      <c r="K10" s="5"/>
    </row>
    <row r="11" spans="1:11" ht="12.75">
      <c r="A11" s="321" t="s">
        <v>112</v>
      </c>
      <c r="B11" s="322"/>
      <c r="C11" s="322"/>
      <c r="D11" s="322"/>
      <c r="E11" s="322"/>
      <c r="F11" s="322"/>
      <c r="G11" s="322"/>
      <c r="H11" s="322"/>
      <c r="I11" s="1">
        <v>5</v>
      </c>
      <c r="J11" s="4"/>
      <c r="K11" s="5"/>
    </row>
    <row r="12" spans="1:11" ht="12.75">
      <c r="A12" s="283" t="s">
        <v>186</v>
      </c>
      <c r="B12" s="284"/>
      <c r="C12" s="284"/>
      <c r="D12" s="284"/>
      <c r="E12" s="284"/>
      <c r="F12" s="284"/>
      <c r="G12" s="284"/>
      <c r="H12" s="284"/>
      <c r="I12" s="1">
        <v>6</v>
      </c>
      <c r="J12" s="55">
        <f>SUM(J7:J11)</f>
        <v>0</v>
      </c>
      <c r="K12" s="45">
        <f>SUM(K7:K11)</f>
        <v>0</v>
      </c>
    </row>
    <row r="13" spans="1:11" ht="12.75">
      <c r="A13" s="321" t="s">
        <v>113</v>
      </c>
      <c r="B13" s="322"/>
      <c r="C13" s="322"/>
      <c r="D13" s="322"/>
      <c r="E13" s="322"/>
      <c r="F13" s="322"/>
      <c r="G13" s="322"/>
      <c r="H13" s="322"/>
      <c r="I13" s="1">
        <v>7</v>
      </c>
      <c r="J13" s="4"/>
      <c r="K13" s="5"/>
    </row>
    <row r="14" spans="1:11" ht="12.75">
      <c r="A14" s="321" t="s">
        <v>114</v>
      </c>
      <c r="B14" s="322"/>
      <c r="C14" s="322"/>
      <c r="D14" s="322"/>
      <c r="E14" s="322"/>
      <c r="F14" s="322"/>
      <c r="G14" s="322"/>
      <c r="H14" s="322"/>
      <c r="I14" s="1">
        <v>8</v>
      </c>
      <c r="J14" s="4"/>
      <c r="K14" s="5"/>
    </row>
    <row r="15" spans="1:11" ht="12.75">
      <c r="A15" s="321" t="s">
        <v>115</v>
      </c>
      <c r="B15" s="322"/>
      <c r="C15" s="322"/>
      <c r="D15" s="322"/>
      <c r="E15" s="322"/>
      <c r="F15" s="322"/>
      <c r="G15" s="322"/>
      <c r="H15" s="322"/>
      <c r="I15" s="1">
        <v>9</v>
      </c>
      <c r="J15" s="4"/>
      <c r="K15" s="5"/>
    </row>
    <row r="16" spans="1:11" ht="12.75">
      <c r="A16" s="321" t="s">
        <v>116</v>
      </c>
      <c r="B16" s="322"/>
      <c r="C16" s="322"/>
      <c r="D16" s="322"/>
      <c r="E16" s="322"/>
      <c r="F16" s="322"/>
      <c r="G16" s="322"/>
      <c r="H16" s="322"/>
      <c r="I16" s="1">
        <v>10</v>
      </c>
      <c r="J16" s="4"/>
      <c r="K16" s="5"/>
    </row>
    <row r="17" spans="1:11" ht="12.75">
      <c r="A17" s="321" t="s">
        <v>117</v>
      </c>
      <c r="B17" s="322"/>
      <c r="C17" s="322"/>
      <c r="D17" s="322"/>
      <c r="E17" s="322"/>
      <c r="F17" s="322"/>
      <c r="G17" s="322"/>
      <c r="H17" s="322"/>
      <c r="I17" s="1">
        <v>11</v>
      </c>
      <c r="J17" s="4"/>
      <c r="K17" s="5"/>
    </row>
    <row r="18" spans="1:11" ht="12.75">
      <c r="A18" s="321" t="s">
        <v>118</v>
      </c>
      <c r="B18" s="322"/>
      <c r="C18" s="322"/>
      <c r="D18" s="322"/>
      <c r="E18" s="322"/>
      <c r="F18" s="322"/>
      <c r="G18" s="322"/>
      <c r="H18" s="322"/>
      <c r="I18" s="1">
        <v>12</v>
      </c>
      <c r="J18" s="4"/>
      <c r="K18" s="5"/>
    </row>
    <row r="19" spans="1:11" ht="12.75">
      <c r="A19" s="283" t="s">
        <v>37</v>
      </c>
      <c r="B19" s="284"/>
      <c r="C19" s="284"/>
      <c r="D19" s="284"/>
      <c r="E19" s="284"/>
      <c r="F19" s="284"/>
      <c r="G19" s="284"/>
      <c r="H19" s="284"/>
      <c r="I19" s="1">
        <v>13</v>
      </c>
      <c r="J19" s="55">
        <f>SUM(J13:J18)</f>
        <v>0</v>
      </c>
      <c r="K19" s="45">
        <f>SUM(K13:K18)</f>
        <v>0</v>
      </c>
    </row>
    <row r="20" spans="1:11" ht="12.75">
      <c r="A20" s="283" t="s">
        <v>98</v>
      </c>
      <c r="B20" s="327"/>
      <c r="C20" s="327"/>
      <c r="D20" s="327"/>
      <c r="E20" s="327"/>
      <c r="F20" s="327"/>
      <c r="G20" s="327"/>
      <c r="H20" s="328"/>
      <c r="I20" s="1">
        <v>14</v>
      </c>
      <c r="J20" s="55">
        <f>IF(J12&gt;J19,J12-J19,0)</f>
        <v>0</v>
      </c>
      <c r="K20" s="45">
        <f>IF(K12&gt;K19,K12-K19,0)</f>
        <v>0</v>
      </c>
    </row>
    <row r="21" spans="1:11" ht="12.75">
      <c r="A21" s="319" t="s">
        <v>99</v>
      </c>
      <c r="B21" s="325"/>
      <c r="C21" s="325"/>
      <c r="D21" s="325"/>
      <c r="E21" s="325"/>
      <c r="F21" s="325"/>
      <c r="G21" s="325"/>
      <c r="H21" s="326"/>
      <c r="I21" s="1">
        <v>15</v>
      </c>
      <c r="J21" s="55">
        <f>IF(J19&gt;J12,J19-J12,0)</f>
        <v>0</v>
      </c>
      <c r="K21" s="45">
        <f>IF(K19&gt;K12,K19-K12,0)</f>
        <v>0</v>
      </c>
    </row>
    <row r="22" spans="1:11" ht="12.75">
      <c r="A22" s="296" t="s">
        <v>149</v>
      </c>
      <c r="B22" s="297"/>
      <c r="C22" s="297"/>
      <c r="D22" s="297"/>
      <c r="E22" s="297"/>
      <c r="F22" s="297"/>
      <c r="G22" s="297"/>
      <c r="H22" s="297"/>
      <c r="I22" s="323"/>
      <c r="J22" s="323"/>
      <c r="K22" s="324"/>
    </row>
    <row r="23" spans="1:11" ht="12.75">
      <c r="A23" s="321" t="s">
        <v>155</v>
      </c>
      <c r="B23" s="322"/>
      <c r="C23" s="322"/>
      <c r="D23" s="322"/>
      <c r="E23" s="322"/>
      <c r="F23" s="322"/>
      <c r="G23" s="322"/>
      <c r="H23" s="322"/>
      <c r="I23" s="1">
        <v>16</v>
      </c>
      <c r="J23" s="4"/>
      <c r="K23" s="5"/>
    </row>
    <row r="24" spans="1:11" ht="12.75">
      <c r="A24" s="321" t="s">
        <v>156</v>
      </c>
      <c r="B24" s="322"/>
      <c r="C24" s="322"/>
      <c r="D24" s="322"/>
      <c r="E24" s="322"/>
      <c r="F24" s="322"/>
      <c r="G24" s="322"/>
      <c r="H24" s="322"/>
      <c r="I24" s="1">
        <v>17</v>
      </c>
      <c r="J24" s="4"/>
      <c r="K24" s="5"/>
    </row>
    <row r="25" spans="1:11" ht="12.75">
      <c r="A25" s="321" t="s">
        <v>296</v>
      </c>
      <c r="B25" s="322"/>
      <c r="C25" s="322"/>
      <c r="D25" s="322"/>
      <c r="E25" s="322"/>
      <c r="F25" s="322"/>
      <c r="G25" s="322"/>
      <c r="H25" s="322"/>
      <c r="I25" s="1">
        <v>18</v>
      </c>
      <c r="J25" s="4"/>
      <c r="K25" s="5"/>
    </row>
    <row r="26" spans="1:11" ht="12.75">
      <c r="A26" s="321" t="s">
        <v>297</v>
      </c>
      <c r="B26" s="322"/>
      <c r="C26" s="322"/>
      <c r="D26" s="322"/>
      <c r="E26" s="322"/>
      <c r="F26" s="322"/>
      <c r="G26" s="322"/>
      <c r="H26" s="322"/>
      <c r="I26" s="1">
        <v>19</v>
      </c>
      <c r="J26" s="4"/>
      <c r="K26" s="5"/>
    </row>
    <row r="27" spans="1:11" ht="12.75">
      <c r="A27" s="321" t="s">
        <v>157</v>
      </c>
      <c r="B27" s="322"/>
      <c r="C27" s="322"/>
      <c r="D27" s="322"/>
      <c r="E27" s="322"/>
      <c r="F27" s="322"/>
      <c r="G27" s="322"/>
      <c r="H27" s="322"/>
      <c r="I27" s="1">
        <v>20</v>
      </c>
      <c r="J27" s="4"/>
      <c r="K27" s="5"/>
    </row>
    <row r="28" spans="1:11" ht="12.75">
      <c r="A28" s="283" t="s">
        <v>104</v>
      </c>
      <c r="B28" s="284"/>
      <c r="C28" s="284"/>
      <c r="D28" s="284"/>
      <c r="E28" s="284"/>
      <c r="F28" s="284"/>
      <c r="G28" s="284"/>
      <c r="H28" s="284"/>
      <c r="I28" s="1">
        <v>21</v>
      </c>
      <c r="J28" s="55">
        <f>SUM(J23:J27)</f>
        <v>0</v>
      </c>
      <c r="K28" s="45">
        <f>SUM(K23:K27)</f>
        <v>0</v>
      </c>
    </row>
    <row r="29" spans="1:11" ht="12.75">
      <c r="A29" s="321" t="s">
        <v>2</v>
      </c>
      <c r="B29" s="322"/>
      <c r="C29" s="322"/>
      <c r="D29" s="322"/>
      <c r="E29" s="322"/>
      <c r="F29" s="322"/>
      <c r="G29" s="322"/>
      <c r="H29" s="322"/>
      <c r="I29" s="1">
        <v>22</v>
      </c>
      <c r="J29" s="4"/>
      <c r="K29" s="5"/>
    </row>
    <row r="30" spans="1:11" ht="12.75">
      <c r="A30" s="321" t="s">
        <v>3</v>
      </c>
      <c r="B30" s="322"/>
      <c r="C30" s="322"/>
      <c r="D30" s="322"/>
      <c r="E30" s="322"/>
      <c r="F30" s="322"/>
      <c r="G30" s="322"/>
      <c r="H30" s="322"/>
      <c r="I30" s="1">
        <v>23</v>
      </c>
      <c r="J30" s="4"/>
      <c r="K30" s="5"/>
    </row>
    <row r="31" spans="1:11" ht="12.75">
      <c r="A31" s="321" t="s">
        <v>4</v>
      </c>
      <c r="B31" s="322"/>
      <c r="C31" s="322"/>
      <c r="D31" s="322"/>
      <c r="E31" s="322"/>
      <c r="F31" s="322"/>
      <c r="G31" s="322"/>
      <c r="H31" s="322"/>
      <c r="I31" s="1">
        <v>24</v>
      </c>
      <c r="J31" s="4"/>
      <c r="K31" s="5"/>
    </row>
    <row r="32" spans="1:11" ht="12.75">
      <c r="A32" s="283" t="s">
        <v>38</v>
      </c>
      <c r="B32" s="284"/>
      <c r="C32" s="284"/>
      <c r="D32" s="284"/>
      <c r="E32" s="284"/>
      <c r="F32" s="284"/>
      <c r="G32" s="284"/>
      <c r="H32" s="284"/>
      <c r="I32" s="1">
        <v>25</v>
      </c>
      <c r="J32" s="55">
        <f>SUM(J29:J31)</f>
        <v>0</v>
      </c>
      <c r="K32" s="45">
        <f>SUM(K29:K31)</f>
        <v>0</v>
      </c>
    </row>
    <row r="33" spans="1:11" ht="12.75">
      <c r="A33" s="283" t="s">
        <v>100</v>
      </c>
      <c r="B33" s="284"/>
      <c r="C33" s="284"/>
      <c r="D33" s="284"/>
      <c r="E33" s="284"/>
      <c r="F33" s="284"/>
      <c r="G33" s="284"/>
      <c r="H33" s="284"/>
      <c r="I33" s="1">
        <v>26</v>
      </c>
      <c r="J33" s="55">
        <f>IF(J28&gt;J32,J28-J32,0)</f>
        <v>0</v>
      </c>
      <c r="K33" s="45">
        <f>IF(K28&gt;K32,K28-K32,0)</f>
        <v>0</v>
      </c>
    </row>
    <row r="34" spans="1:11" ht="12.75">
      <c r="A34" s="283" t="s">
        <v>101</v>
      </c>
      <c r="B34" s="284"/>
      <c r="C34" s="284"/>
      <c r="D34" s="284"/>
      <c r="E34" s="284"/>
      <c r="F34" s="284"/>
      <c r="G34" s="284"/>
      <c r="H34" s="284"/>
      <c r="I34" s="1">
        <v>27</v>
      </c>
      <c r="J34" s="55">
        <f>IF(J32&gt;J28,J32-J28,0)</f>
        <v>0</v>
      </c>
      <c r="K34" s="45">
        <f>IF(K32&gt;K28,K32-K28,0)</f>
        <v>0</v>
      </c>
    </row>
    <row r="35" spans="1:11" ht="12.75">
      <c r="A35" s="296" t="s">
        <v>150</v>
      </c>
      <c r="B35" s="297"/>
      <c r="C35" s="297"/>
      <c r="D35" s="297"/>
      <c r="E35" s="297"/>
      <c r="F35" s="297"/>
      <c r="G35" s="297"/>
      <c r="H35" s="297"/>
      <c r="I35" s="323">
        <v>0</v>
      </c>
      <c r="J35" s="323"/>
      <c r="K35" s="324"/>
    </row>
    <row r="36" spans="1:11" ht="12.75">
      <c r="A36" s="321" t="s">
        <v>164</v>
      </c>
      <c r="B36" s="322"/>
      <c r="C36" s="322"/>
      <c r="D36" s="322"/>
      <c r="E36" s="322"/>
      <c r="F36" s="322"/>
      <c r="G36" s="322"/>
      <c r="H36" s="322"/>
      <c r="I36" s="1">
        <v>28</v>
      </c>
      <c r="J36" s="4"/>
      <c r="K36" s="5"/>
    </row>
    <row r="37" spans="1:11" ht="12.75">
      <c r="A37" s="321" t="s">
        <v>19</v>
      </c>
      <c r="B37" s="322"/>
      <c r="C37" s="322"/>
      <c r="D37" s="322"/>
      <c r="E37" s="322"/>
      <c r="F37" s="322"/>
      <c r="G37" s="322"/>
      <c r="H37" s="322"/>
      <c r="I37" s="1">
        <v>29</v>
      </c>
      <c r="J37" s="4"/>
      <c r="K37" s="5"/>
    </row>
    <row r="38" spans="1:11" ht="12.75">
      <c r="A38" s="321" t="s">
        <v>20</v>
      </c>
      <c r="B38" s="322"/>
      <c r="C38" s="322"/>
      <c r="D38" s="322"/>
      <c r="E38" s="322"/>
      <c r="F38" s="322"/>
      <c r="G38" s="322"/>
      <c r="H38" s="322"/>
      <c r="I38" s="1">
        <v>30</v>
      </c>
      <c r="J38" s="4"/>
      <c r="K38" s="5"/>
    </row>
    <row r="39" spans="1:11" ht="12.75">
      <c r="A39" s="283" t="s">
        <v>39</v>
      </c>
      <c r="B39" s="284"/>
      <c r="C39" s="284"/>
      <c r="D39" s="284"/>
      <c r="E39" s="284"/>
      <c r="F39" s="284"/>
      <c r="G39" s="284"/>
      <c r="H39" s="284"/>
      <c r="I39" s="1">
        <v>31</v>
      </c>
      <c r="J39" s="55">
        <f>SUM(J36:J38)</f>
        <v>0</v>
      </c>
      <c r="K39" s="45">
        <f>SUM(K36:K38)</f>
        <v>0</v>
      </c>
    </row>
    <row r="40" spans="1:11" ht="12.75">
      <c r="A40" s="321" t="s">
        <v>21</v>
      </c>
      <c r="B40" s="322"/>
      <c r="C40" s="322"/>
      <c r="D40" s="322"/>
      <c r="E40" s="322"/>
      <c r="F40" s="322"/>
      <c r="G40" s="322"/>
      <c r="H40" s="322"/>
      <c r="I40" s="1">
        <v>32</v>
      </c>
      <c r="J40" s="4"/>
      <c r="K40" s="5"/>
    </row>
    <row r="41" spans="1:11" ht="12.75">
      <c r="A41" s="321" t="s">
        <v>22</v>
      </c>
      <c r="B41" s="322"/>
      <c r="C41" s="322"/>
      <c r="D41" s="322"/>
      <c r="E41" s="322"/>
      <c r="F41" s="322"/>
      <c r="G41" s="322"/>
      <c r="H41" s="322"/>
      <c r="I41" s="1">
        <v>33</v>
      </c>
      <c r="J41" s="4"/>
      <c r="K41" s="5"/>
    </row>
    <row r="42" spans="1:11" ht="12.75">
      <c r="A42" s="321" t="s">
        <v>23</v>
      </c>
      <c r="B42" s="322"/>
      <c r="C42" s="322"/>
      <c r="D42" s="322"/>
      <c r="E42" s="322"/>
      <c r="F42" s="322"/>
      <c r="G42" s="322"/>
      <c r="H42" s="322"/>
      <c r="I42" s="1">
        <v>34</v>
      </c>
      <c r="J42" s="4"/>
      <c r="K42" s="5"/>
    </row>
    <row r="43" spans="1:11" ht="12.75">
      <c r="A43" s="321" t="s">
        <v>24</v>
      </c>
      <c r="B43" s="322"/>
      <c r="C43" s="322"/>
      <c r="D43" s="322"/>
      <c r="E43" s="322"/>
      <c r="F43" s="322"/>
      <c r="G43" s="322"/>
      <c r="H43" s="322"/>
      <c r="I43" s="1">
        <v>35</v>
      </c>
      <c r="J43" s="4"/>
      <c r="K43" s="5"/>
    </row>
    <row r="44" spans="1:11" ht="12.75">
      <c r="A44" s="321" t="s">
        <v>25</v>
      </c>
      <c r="B44" s="322"/>
      <c r="C44" s="322"/>
      <c r="D44" s="322"/>
      <c r="E44" s="322"/>
      <c r="F44" s="322"/>
      <c r="G44" s="322"/>
      <c r="H44" s="322"/>
      <c r="I44" s="1">
        <v>36</v>
      </c>
      <c r="J44" s="4"/>
      <c r="K44" s="5"/>
    </row>
    <row r="45" spans="1:11" ht="12.75">
      <c r="A45" s="283" t="s">
        <v>138</v>
      </c>
      <c r="B45" s="284"/>
      <c r="C45" s="284"/>
      <c r="D45" s="284"/>
      <c r="E45" s="284"/>
      <c r="F45" s="284"/>
      <c r="G45" s="284"/>
      <c r="H45" s="284"/>
      <c r="I45" s="1">
        <v>37</v>
      </c>
      <c r="J45" s="55">
        <f>SUM(J40:J44)</f>
        <v>0</v>
      </c>
      <c r="K45" s="45">
        <f>SUM(K40:K44)</f>
        <v>0</v>
      </c>
    </row>
    <row r="46" spans="1:11" ht="12.75">
      <c r="A46" s="283" t="s">
        <v>152</v>
      </c>
      <c r="B46" s="284"/>
      <c r="C46" s="284"/>
      <c r="D46" s="284"/>
      <c r="E46" s="284"/>
      <c r="F46" s="284"/>
      <c r="G46" s="284"/>
      <c r="H46" s="284"/>
      <c r="I46" s="1">
        <v>38</v>
      </c>
      <c r="J46" s="55">
        <f>IF(J39&gt;J45,J39-J45,0)</f>
        <v>0</v>
      </c>
      <c r="K46" s="45">
        <f>IF(K39&gt;K45,K39-K45,0)</f>
        <v>0</v>
      </c>
    </row>
    <row r="47" spans="1:11" ht="12.75">
      <c r="A47" s="283" t="s">
        <v>153</v>
      </c>
      <c r="B47" s="284"/>
      <c r="C47" s="284"/>
      <c r="D47" s="284"/>
      <c r="E47" s="284"/>
      <c r="F47" s="284"/>
      <c r="G47" s="284"/>
      <c r="H47" s="284"/>
      <c r="I47" s="1">
        <v>39</v>
      </c>
      <c r="J47" s="55">
        <f>IF(J45&gt;J39,J45-J39,0)</f>
        <v>0</v>
      </c>
      <c r="K47" s="45">
        <f>IF(K45&gt;K39,K45-K39,0)</f>
        <v>0</v>
      </c>
    </row>
    <row r="48" spans="1:11" ht="12.75">
      <c r="A48" s="283" t="s">
        <v>139</v>
      </c>
      <c r="B48" s="284"/>
      <c r="C48" s="284"/>
      <c r="D48" s="284"/>
      <c r="E48" s="284"/>
      <c r="F48" s="284"/>
      <c r="G48" s="284"/>
      <c r="H48" s="284"/>
      <c r="I48" s="1">
        <v>40</v>
      </c>
      <c r="J48" s="55">
        <f>IF(J20-J21+J33-J34+J46-J47&gt;0,J20-J21+J33-J34+J46-J47,0)</f>
        <v>0</v>
      </c>
      <c r="K48" s="45">
        <f>IF(K20-K21+K33-K34+K46-K47&gt;0,K20-K21+K33-K34+K46-K47,0)</f>
        <v>0</v>
      </c>
    </row>
    <row r="49" spans="1:11" ht="12.75">
      <c r="A49" s="283" t="s">
        <v>13</v>
      </c>
      <c r="B49" s="284"/>
      <c r="C49" s="284"/>
      <c r="D49" s="284"/>
      <c r="E49" s="284"/>
      <c r="F49" s="284"/>
      <c r="G49" s="284"/>
      <c r="H49" s="284"/>
      <c r="I49" s="1">
        <v>41</v>
      </c>
      <c r="J49" s="55">
        <f>IF(J21-J20+J34-J33+J47-J46&gt;0,J21-J20+J34-J33+J47-J46,0)</f>
        <v>0</v>
      </c>
      <c r="K49" s="45">
        <f>IF(K21-K20+K34-K33+K47-K46&gt;0,K21-K20+K34-K33+K47-K46,0)</f>
        <v>0</v>
      </c>
    </row>
    <row r="50" spans="1:11" ht="12.75">
      <c r="A50" s="283" t="s">
        <v>151</v>
      </c>
      <c r="B50" s="284"/>
      <c r="C50" s="284"/>
      <c r="D50" s="284"/>
      <c r="E50" s="284"/>
      <c r="F50" s="284"/>
      <c r="G50" s="284"/>
      <c r="H50" s="284"/>
      <c r="I50" s="1">
        <v>42</v>
      </c>
      <c r="J50" s="4"/>
      <c r="K50" s="5"/>
    </row>
    <row r="51" spans="1:11" ht="12.75">
      <c r="A51" s="283" t="s">
        <v>165</v>
      </c>
      <c r="B51" s="284"/>
      <c r="C51" s="284"/>
      <c r="D51" s="284"/>
      <c r="E51" s="284"/>
      <c r="F51" s="284"/>
      <c r="G51" s="284"/>
      <c r="H51" s="284"/>
      <c r="I51" s="1">
        <v>43</v>
      </c>
      <c r="J51" s="4"/>
      <c r="K51" s="5"/>
    </row>
    <row r="52" spans="1:11" ht="12.75">
      <c r="A52" s="283" t="s">
        <v>166</v>
      </c>
      <c r="B52" s="284"/>
      <c r="C52" s="284"/>
      <c r="D52" s="284"/>
      <c r="E52" s="284"/>
      <c r="F52" s="284"/>
      <c r="G52" s="284"/>
      <c r="H52" s="284"/>
      <c r="I52" s="1">
        <v>44</v>
      </c>
      <c r="J52" s="4"/>
      <c r="K52" s="5"/>
    </row>
    <row r="53" spans="1:11" ht="12.75">
      <c r="A53" s="319" t="s">
        <v>167</v>
      </c>
      <c r="B53" s="320"/>
      <c r="C53" s="320"/>
      <c r="D53" s="320"/>
      <c r="E53" s="320"/>
      <c r="F53" s="320"/>
      <c r="G53" s="320"/>
      <c r="H53" s="320"/>
      <c r="I53" s="3">
        <v>45</v>
      </c>
      <c r="J53" s="56">
        <f>J50+J51-J52</f>
        <v>0</v>
      </c>
      <c r="K53" s="52">
        <f>K50+K51-K52</f>
        <v>0</v>
      </c>
    </row>
    <row r="54" spans="1:11" ht="12.75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2.421875" style="67" bestFit="1" customWidth="1"/>
    <col min="12" max="16384" width="9.140625" style="67" customWidth="1"/>
  </cols>
  <sheetData>
    <row r="1" spans="1:12" ht="12.75">
      <c r="A1" s="347" t="s">
        <v>258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66"/>
    </row>
    <row r="2" spans="1:12" ht="15.75">
      <c r="A2" s="39"/>
      <c r="B2" s="65"/>
      <c r="C2" s="332" t="s">
        <v>259</v>
      </c>
      <c r="D2" s="332"/>
      <c r="E2" s="68">
        <v>40909</v>
      </c>
      <c r="F2" s="40" t="s">
        <v>228</v>
      </c>
      <c r="G2" s="333">
        <v>41274</v>
      </c>
      <c r="H2" s="334"/>
      <c r="I2" s="65"/>
      <c r="J2" s="65"/>
      <c r="K2" s="65"/>
      <c r="L2" s="69"/>
    </row>
    <row r="3" spans="1:11" ht="23.25">
      <c r="A3" s="335" t="s">
        <v>49</v>
      </c>
      <c r="B3" s="335"/>
      <c r="C3" s="335"/>
      <c r="D3" s="335"/>
      <c r="E3" s="335"/>
      <c r="F3" s="335"/>
      <c r="G3" s="335"/>
      <c r="H3" s="335"/>
      <c r="I3" s="70" t="s">
        <v>282</v>
      </c>
      <c r="J3" s="71" t="s">
        <v>140</v>
      </c>
      <c r="K3" s="71" t="s">
        <v>141</v>
      </c>
    </row>
    <row r="4" spans="1:11" ht="12.75">
      <c r="A4" s="336">
        <v>1</v>
      </c>
      <c r="B4" s="336"/>
      <c r="C4" s="336"/>
      <c r="D4" s="336"/>
      <c r="E4" s="336"/>
      <c r="F4" s="336"/>
      <c r="G4" s="336"/>
      <c r="H4" s="336"/>
      <c r="I4" s="73">
        <v>2</v>
      </c>
      <c r="J4" s="72" t="s">
        <v>260</v>
      </c>
      <c r="K4" s="72" t="s">
        <v>261</v>
      </c>
    </row>
    <row r="5" spans="1:11" ht="15">
      <c r="A5" s="337" t="s">
        <v>262</v>
      </c>
      <c r="B5" s="338"/>
      <c r="C5" s="338"/>
      <c r="D5" s="338"/>
      <c r="E5" s="338"/>
      <c r="F5" s="338"/>
      <c r="G5" s="338"/>
      <c r="H5" s="338"/>
      <c r="I5" s="161">
        <v>1</v>
      </c>
      <c r="J5" s="152">
        <v>128229300</v>
      </c>
      <c r="K5" s="152">
        <v>128229300</v>
      </c>
    </row>
    <row r="6" spans="1:11" ht="15">
      <c r="A6" s="337" t="s">
        <v>263</v>
      </c>
      <c r="B6" s="338"/>
      <c r="C6" s="338"/>
      <c r="D6" s="338"/>
      <c r="E6" s="338"/>
      <c r="F6" s="338"/>
      <c r="G6" s="338"/>
      <c r="H6" s="338"/>
      <c r="I6" s="161">
        <v>2</v>
      </c>
      <c r="J6" s="153"/>
      <c r="K6" s="153"/>
    </row>
    <row r="7" spans="1:11" ht="15">
      <c r="A7" s="337" t="s">
        <v>264</v>
      </c>
      <c r="B7" s="338"/>
      <c r="C7" s="338"/>
      <c r="D7" s="338"/>
      <c r="E7" s="338"/>
      <c r="F7" s="338"/>
      <c r="G7" s="338"/>
      <c r="H7" s="338"/>
      <c r="I7" s="161">
        <v>3</v>
      </c>
      <c r="J7" s="153">
        <v>4668</v>
      </c>
      <c r="K7" s="153">
        <v>4668</v>
      </c>
    </row>
    <row r="8" spans="1:11" ht="15">
      <c r="A8" s="337" t="s">
        <v>265</v>
      </c>
      <c r="B8" s="338"/>
      <c r="C8" s="338"/>
      <c r="D8" s="338"/>
      <c r="E8" s="338"/>
      <c r="F8" s="338"/>
      <c r="G8" s="338"/>
      <c r="H8" s="338"/>
      <c r="I8" s="161">
        <v>4</v>
      </c>
      <c r="J8" s="153">
        <v>-30417308</v>
      </c>
      <c r="K8" s="153">
        <v>-41638235</v>
      </c>
    </row>
    <row r="9" spans="1:11" ht="15">
      <c r="A9" s="337" t="s">
        <v>266</v>
      </c>
      <c r="B9" s="338"/>
      <c r="C9" s="338"/>
      <c r="D9" s="338"/>
      <c r="E9" s="338"/>
      <c r="F9" s="338"/>
      <c r="G9" s="338"/>
      <c r="H9" s="338"/>
      <c r="I9" s="161">
        <v>5</v>
      </c>
      <c r="J9" s="153">
        <v>-11220927</v>
      </c>
      <c r="K9" s="153">
        <v>-8249841</v>
      </c>
    </row>
    <row r="10" spans="1:11" ht="15">
      <c r="A10" s="337" t="s">
        <v>267</v>
      </c>
      <c r="B10" s="338"/>
      <c r="C10" s="338"/>
      <c r="D10" s="338"/>
      <c r="E10" s="338"/>
      <c r="F10" s="338"/>
      <c r="G10" s="338"/>
      <c r="H10" s="338"/>
      <c r="I10" s="161">
        <v>6</v>
      </c>
      <c r="J10" s="153"/>
      <c r="K10" s="153"/>
    </row>
    <row r="11" spans="1:11" ht="15">
      <c r="A11" s="337" t="s">
        <v>268</v>
      </c>
      <c r="B11" s="338"/>
      <c r="C11" s="338"/>
      <c r="D11" s="338"/>
      <c r="E11" s="338"/>
      <c r="F11" s="338"/>
      <c r="G11" s="338"/>
      <c r="H11" s="338"/>
      <c r="I11" s="161">
        <v>7</v>
      </c>
      <c r="J11" s="153"/>
      <c r="K11" s="153"/>
    </row>
    <row r="12" spans="1:11" ht="15">
      <c r="A12" s="337" t="s">
        <v>269</v>
      </c>
      <c r="B12" s="338"/>
      <c r="C12" s="338"/>
      <c r="D12" s="338"/>
      <c r="E12" s="338"/>
      <c r="F12" s="338"/>
      <c r="G12" s="338"/>
      <c r="H12" s="338"/>
      <c r="I12" s="161">
        <v>8</v>
      </c>
      <c r="J12" s="153"/>
      <c r="K12" s="153"/>
    </row>
    <row r="13" spans="1:11" ht="15">
      <c r="A13" s="337" t="s">
        <v>270</v>
      </c>
      <c r="B13" s="338"/>
      <c r="C13" s="338"/>
      <c r="D13" s="338"/>
      <c r="E13" s="338"/>
      <c r="F13" s="338"/>
      <c r="G13" s="338"/>
      <c r="H13" s="338"/>
      <c r="I13" s="161">
        <v>9</v>
      </c>
      <c r="J13" s="153"/>
      <c r="K13" s="153"/>
    </row>
    <row r="14" spans="1:11" ht="15">
      <c r="A14" s="339" t="s">
        <v>271</v>
      </c>
      <c r="B14" s="340"/>
      <c r="C14" s="340"/>
      <c r="D14" s="340"/>
      <c r="E14" s="340"/>
      <c r="F14" s="340"/>
      <c r="G14" s="340"/>
      <c r="H14" s="340"/>
      <c r="I14" s="161">
        <v>10</v>
      </c>
      <c r="J14" s="154">
        <f>SUM(J5:J13)</f>
        <v>86595733</v>
      </c>
      <c r="K14" s="154">
        <f>SUM(K5:K13)</f>
        <v>78345892</v>
      </c>
    </row>
    <row r="15" spans="1:11" ht="15">
      <c r="A15" s="337" t="s">
        <v>272</v>
      </c>
      <c r="B15" s="338"/>
      <c r="C15" s="338"/>
      <c r="D15" s="338"/>
      <c r="E15" s="338"/>
      <c r="F15" s="338"/>
      <c r="G15" s="338"/>
      <c r="H15" s="338"/>
      <c r="I15" s="161">
        <v>11</v>
      </c>
      <c r="J15" s="153"/>
      <c r="K15" s="153"/>
    </row>
    <row r="16" spans="1:11" ht="15">
      <c r="A16" s="337" t="s">
        <v>273</v>
      </c>
      <c r="B16" s="338"/>
      <c r="C16" s="338"/>
      <c r="D16" s="338"/>
      <c r="E16" s="338"/>
      <c r="F16" s="338"/>
      <c r="G16" s="338"/>
      <c r="H16" s="338"/>
      <c r="I16" s="161">
        <v>12</v>
      </c>
      <c r="J16" s="153"/>
      <c r="K16" s="153"/>
    </row>
    <row r="17" spans="1:11" ht="15">
      <c r="A17" s="337" t="s">
        <v>274</v>
      </c>
      <c r="B17" s="338"/>
      <c r="C17" s="338"/>
      <c r="D17" s="338"/>
      <c r="E17" s="338"/>
      <c r="F17" s="338"/>
      <c r="G17" s="338"/>
      <c r="H17" s="338"/>
      <c r="I17" s="161">
        <v>13</v>
      </c>
      <c r="J17" s="153"/>
      <c r="K17" s="153"/>
    </row>
    <row r="18" spans="1:11" ht="15">
      <c r="A18" s="337" t="s">
        <v>275</v>
      </c>
      <c r="B18" s="338"/>
      <c r="C18" s="338"/>
      <c r="D18" s="338"/>
      <c r="E18" s="338"/>
      <c r="F18" s="338"/>
      <c r="G18" s="338"/>
      <c r="H18" s="338"/>
      <c r="I18" s="161">
        <v>14</v>
      </c>
      <c r="J18" s="153"/>
      <c r="K18" s="153"/>
    </row>
    <row r="19" spans="1:11" ht="15">
      <c r="A19" s="337" t="s">
        <v>276</v>
      </c>
      <c r="B19" s="338"/>
      <c r="C19" s="338"/>
      <c r="D19" s="338"/>
      <c r="E19" s="338"/>
      <c r="F19" s="338"/>
      <c r="G19" s="338"/>
      <c r="H19" s="338"/>
      <c r="I19" s="161">
        <v>15</v>
      </c>
      <c r="J19" s="153"/>
      <c r="K19" s="153"/>
    </row>
    <row r="20" spans="1:11" ht="15">
      <c r="A20" s="337" t="s">
        <v>277</v>
      </c>
      <c r="B20" s="338"/>
      <c r="C20" s="338"/>
      <c r="D20" s="338"/>
      <c r="E20" s="338"/>
      <c r="F20" s="338"/>
      <c r="G20" s="338"/>
      <c r="H20" s="338"/>
      <c r="I20" s="161">
        <v>16</v>
      </c>
      <c r="J20" s="153"/>
      <c r="K20" s="153"/>
    </row>
    <row r="21" spans="1:11" ht="15">
      <c r="A21" s="339" t="s">
        <v>278</v>
      </c>
      <c r="B21" s="340"/>
      <c r="C21" s="340"/>
      <c r="D21" s="340"/>
      <c r="E21" s="340"/>
      <c r="F21" s="340"/>
      <c r="G21" s="340"/>
      <c r="H21" s="340"/>
      <c r="I21" s="161">
        <v>17</v>
      </c>
      <c r="J21" s="155">
        <f>SUM(J15:J20)</f>
        <v>0</v>
      </c>
      <c r="K21" s="155">
        <f>SUM(K15:K20)</f>
        <v>0</v>
      </c>
    </row>
    <row r="22" spans="1:11" ht="15">
      <c r="A22" s="349"/>
      <c r="B22" s="350"/>
      <c r="C22" s="350"/>
      <c r="D22" s="350"/>
      <c r="E22" s="350"/>
      <c r="F22" s="350"/>
      <c r="G22" s="350"/>
      <c r="H22" s="350"/>
      <c r="I22" s="351"/>
      <c r="J22" s="351"/>
      <c r="K22" s="352"/>
    </row>
    <row r="23" spans="1:11" ht="15">
      <c r="A23" s="341" t="s">
        <v>279</v>
      </c>
      <c r="B23" s="342"/>
      <c r="C23" s="342"/>
      <c r="D23" s="342"/>
      <c r="E23" s="342"/>
      <c r="F23" s="342"/>
      <c r="G23" s="342"/>
      <c r="H23" s="342"/>
      <c r="I23" s="162">
        <v>18</v>
      </c>
      <c r="J23" s="152"/>
      <c r="K23" s="152"/>
    </row>
    <row r="24" spans="1:11" ht="17.25" customHeight="1">
      <c r="A24" s="343" t="s">
        <v>280</v>
      </c>
      <c r="B24" s="344"/>
      <c r="C24" s="344"/>
      <c r="D24" s="344"/>
      <c r="E24" s="344"/>
      <c r="F24" s="344"/>
      <c r="G24" s="344"/>
      <c r="H24" s="344"/>
      <c r="I24" s="163">
        <v>19</v>
      </c>
      <c r="J24" s="155"/>
      <c r="K24" s="155"/>
    </row>
    <row r="25" spans="1:11" ht="30" customHeight="1">
      <c r="A25" s="345" t="s">
        <v>281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10" zoomScalePageLayoutView="0" workbookViewId="0" topLeftCell="A1">
      <selection activeCell="A8" sqref="A8:I8"/>
    </sheetView>
  </sheetViews>
  <sheetFormatPr defaultColWidth="9.140625" defaultRowHeight="12.75"/>
  <cols>
    <col min="1" max="1" width="11.7109375" style="0" customWidth="1"/>
    <col min="9" max="9" width="27.140625" style="0" customWidth="1"/>
  </cols>
  <sheetData>
    <row r="1" spans="1:9" ht="12.75">
      <c r="A1" s="112" t="s">
        <v>301</v>
      </c>
      <c r="B1" s="112"/>
      <c r="C1" s="37"/>
      <c r="D1" s="37"/>
      <c r="E1" s="37"/>
      <c r="F1" s="37"/>
      <c r="G1" s="37"/>
      <c r="H1" s="37"/>
      <c r="I1" s="37"/>
    </row>
    <row r="2" spans="1:9" ht="12.75">
      <c r="A2" s="112" t="s">
        <v>302</v>
      </c>
      <c r="B2" s="112"/>
      <c r="C2" s="37"/>
      <c r="D2" s="37"/>
      <c r="E2" s="37"/>
      <c r="F2" s="37"/>
      <c r="G2" s="37"/>
      <c r="H2" s="37"/>
      <c r="I2" s="37"/>
    </row>
    <row r="3" spans="1:9" ht="12.75">
      <c r="A3" s="112"/>
      <c r="B3" s="112"/>
      <c r="C3" s="37"/>
      <c r="D3" s="37"/>
      <c r="E3" s="37"/>
      <c r="F3" s="37"/>
      <c r="G3" s="37"/>
      <c r="H3" s="37"/>
      <c r="I3" s="37"/>
    </row>
    <row r="4" spans="1:9" ht="12.75" customHeight="1">
      <c r="A4" s="112"/>
      <c r="B4" s="112"/>
      <c r="C4" s="37"/>
      <c r="D4" s="37"/>
      <c r="E4" s="37"/>
      <c r="F4" s="37"/>
      <c r="G4" s="37"/>
      <c r="H4" s="37"/>
      <c r="I4" s="37"/>
    </row>
    <row r="5" spans="1:9" ht="12.7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2.75" customHeight="1">
      <c r="A6" s="354" t="s">
        <v>341</v>
      </c>
      <c r="B6" s="354"/>
      <c r="C6" s="354"/>
      <c r="D6" s="354"/>
      <c r="E6" s="354"/>
      <c r="F6" s="354"/>
      <c r="G6" s="354"/>
      <c r="H6" s="354"/>
      <c r="I6" s="354"/>
    </row>
    <row r="7" spans="1:9" ht="19.5" customHeight="1">
      <c r="A7" s="37"/>
      <c r="B7" s="37"/>
      <c r="C7" s="37"/>
      <c r="D7" s="37"/>
      <c r="E7" s="37"/>
      <c r="F7" s="37"/>
      <c r="G7" s="37"/>
      <c r="H7" s="37"/>
      <c r="I7" s="37"/>
    </row>
    <row r="8" spans="1:9" ht="408.75" customHeight="1">
      <c r="A8" s="353" t="s">
        <v>342</v>
      </c>
      <c r="B8" s="353"/>
      <c r="C8" s="353"/>
      <c r="D8" s="353"/>
      <c r="E8" s="353"/>
      <c r="F8" s="353"/>
      <c r="G8" s="353"/>
      <c r="H8" s="353"/>
      <c r="I8" s="353"/>
    </row>
    <row r="9" spans="1:9" ht="12.75">
      <c r="A9" s="115"/>
      <c r="B9" s="115"/>
      <c r="C9" s="115"/>
      <c r="D9" s="115"/>
      <c r="E9" s="115"/>
      <c r="F9" s="115"/>
      <c r="G9" s="115"/>
      <c r="H9" s="115"/>
      <c r="I9" s="115"/>
    </row>
    <row r="10" spans="1:9" ht="12.7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114"/>
      <c r="B11" s="114"/>
      <c r="C11" s="114"/>
      <c r="D11" s="114"/>
      <c r="E11" s="114"/>
      <c r="F11" s="114"/>
      <c r="G11" s="114"/>
      <c r="H11" s="114"/>
      <c r="I11" s="114"/>
    </row>
    <row r="12" spans="1:9" ht="12.75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9" ht="12.75">
      <c r="A13" s="114"/>
      <c r="B13" s="114"/>
      <c r="C13" s="114"/>
      <c r="D13" s="114"/>
      <c r="E13" s="114"/>
      <c r="F13" s="114"/>
      <c r="G13" s="114"/>
      <c r="H13" s="114"/>
      <c r="I13" s="114"/>
    </row>
    <row r="14" spans="1:9" ht="14.25" customHeight="1">
      <c r="A14" s="114"/>
      <c r="B14" s="114"/>
      <c r="C14" s="114"/>
      <c r="D14" s="114"/>
      <c r="E14" s="114"/>
      <c r="F14" s="114"/>
      <c r="G14" s="114"/>
      <c r="H14" s="114"/>
      <c r="I14" s="114"/>
    </row>
    <row r="15" spans="1:9" ht="12.75">
      <c r="A15" s="114"/>
      <c r="B15" s="114"/>
      <c r="C15" s="114"/>
      <c r="D15" s="114"/>
      <c r="E15" s="114"/>
      <c r="F15" s="114"/>
      <c r="G15" s="114"/>
      <c r="H15" s="114"/>
      <c r="I15" s="114"/>
    </row>
    <row r="16" spans="1:9" ht="12.75">
      <c r="A16" s="114"/>
      <c r="B16" s="114"/>
      <c r="C16" s="114"/>
      <c r="D16" s="114"/>
      <c r="E16" s="114"/>
      <c r="F16" s="114"/>
      <c r="G16" s="114"/>
      <c r="H16" s="114"/>
      <c r="I16" s="114"/>
    </row>
    <row r="17" spans="1:9" ht="12.75">
      <c r="A17" s="114"/>
      <c r="B17" s="114"/>
      <c r="C17" s="114"/>
      <c r="D17" s="114"/>
      <c r="E17" s="114"/>
      <c r="F17" s="114"/>
      <c r="G17" s="114"/>
      <c r="H17" s="114"/>
      <c r="I17" s="114"/>
    </row>
    <row r="18" spans="1:9" ht="12.75">
      <c r="A18" s="113"/>
      <c r="B18" s="113"/>
      <c r="C18" s="113"/>
      <c r="D18" s="113"/>
      <c r="E18" s="113"/>
      <c r="F18" s="113"/>
      <c r="G18" s="113"/>
      <c r="H18" s="113"/>
      <c r="I18" s="113"/>
    </row>
    <row r="19" spans="1:9" ht="12.75">
      <c r="A19" s="113"/>
      <c r="B19" s="113"/>
      <c r="C19" s="113"/>
      <c r="D19" s="113"/>
      <c r="E19" s="113"/>
      <c r="F19" s="113"/>
      <c r="G19" s="113"/>
      <c r="H19" s="113"/>
      <c r="I19" s="113"/>
    </row>
    <row r="20" spans="1:9" ht="12.75">
      <c r="A20" s="113"/>
      <c r="B20" s="113"/>
      <c r="C20" s="113"/>
      <c r="D20" s="113"/>
      <c r="E20" s="113"/>
      <c r="F20" s="113"/>
      <c r="G20" s="113"/>
      <c r="H20" s="113"/>
      <c r="I20" s="113"/>
    </row>
    <row r="21" spans="1:9" ht="12.75">
      <c r="A21" s="113"/>
      <c r="B21" s="113"/>
      <c r="C21" s="113"/>
      <c r="D21" s="113"/>
      <c r="E21" s="113"/>
      <c r="F21" s="113"/>
      <c r="G21" s="113"/>
      <c r="H21" s="113"/>
      <c r="I21" s="113"/>
    </row>
    <row r="22" spans="1:9" ht="12.75">
      <c r="A22" s="113"/>
      <c r="B22" s="113"/>
      <c r="C22" s="113"/>
      <c r="D22" s="113"/>
      <c r="E22" s="113"/>
      <c r="F22" s="113"/>
      <c r="G22" s="113"/>
      <c r="H22" s="113"/>
      <c r="I22" s="113"/>
    </row>
    <row r="23" spans="1:9" ht="12.75">
      <c r="A23" s="113"/>
      <c r="B23" s="113"/>
      <c r="C23" s="113"/>
      <c r="D23" s="113"/>
      <c r="E23" s="113"/>
      <c r="F23" s="113"/>
      <c r="G23" s="113"/>
      <c r="H23" s="113"/>
      <c r="I23" s="113"/>
    </row>
    <row r="24" spans="1:9" ht="12.75">
      <c r="A24" s="115"/>
      <c r="B24" s="115"/>
      <c r="C24" s="115"/>
      <c r="D24" s="115"/>
      <c r="E24" s="115"/>
      <c r="F24" s="115"/>
      <c r="G24" s="115"/>
      <c r="H24" s="115"/>
      <c r="I24" s="115"/>
    </row>
    <row r="25" spans="1:9" ht="12.75">
      <c r="A25" s="113"/>
      <c r="B25" s="113"/>
      <c r="C25" s="113"/>
      <c r="D25" s="113"/>
      <c r="E25" s="113"/>
      <c r="F25" s="113"/>
      <c r="G25" s="113"/>
      <c r="H25" s="113"/>
      <c r="I25" s="113"/>
    </row>
    <row r="26" spans="1:9" ht="12.75">
      <c r="A26" s="113"/>
      <c r="B26" s="113"/>
      <c r="C26" s="113"/>
      <c r="D26" s="113"/>
      <c r="E26" s="113"/>
      <c r="F26" s="113"/>
      <c r="G26" s="113"/>
      <c r="H26" s="113"/>
      <c r="I26" s="113"/>
    </row>
    <row r="27" spans="1:9" ht="12.75">
      <c r="A27" s="113"/>
      <c r="B27" s="113"/>
      <c r="C27" s="113"/>
      <c r="D27" s="113"/>
      <c r="E27" s="113"/>
      <c r="F27" s="113"/>
      <c r="G27" s="113"/>
      <c r="H27" s="113"/>
      <c r="I27" s="113"/>
    </row>
    <row r="28" spans="1:9" ht="12.75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12.75">
      <c r="A29" s="113"/>
      <c r="B29" s="113"/>
      <c r="C29" s="113"/>
      <c r="D29" s="113"/>
      <c r="E29" s="113"/>
      <c r="F29" s="113"/>
      <c r="G29" s="113"/>
      <c r="H29" s="113"/>
      <c r="I29" s="113"/>
    </row>
    <row r="30" spans="1:9" ht="12.75">
      <c r="A30" s="114"/>
      <c r="B30" s="114"/>
      <c r="C30" s="114"/>
      <c r="D30" s="114"/>
      <c r="E30" s="114"/>
      <c r="F30" s="114"/>
      <c r="G30" s="114"/>
      <c r="H30" s="114"/>
      <c r="I30" s="114"/>
    </row>
    <row r="31" spans="1:9" ht="12.75">
      <c r="A31" s="114"/>
      <c r="B31" s="37"/>
      <c r="C31" s="37"/>
      <c r="D31" s="37"/>
      <c r="E31" s="37"/>
      <c r="F31" s="37"/>
      <c r="G31" s="37"/>
      <c r="H31" s="37"/>
      <c r="I31" s="37"/>
    </row>
    <row r="32" spans="1:9" ht="12.75">
      <c r="A32" s="114"/>
      <c r="B32" s="37"/>
      <c r="C32" s="37"/>
      <c r="D32" s="37"/>
      <c r="E32" s="37"/>
      <c r="F32" s="37"/>
      <c r="G32" s="37"/>
      <c r="H32" s="37"/>
      <c r="I32" s="37"/>
    </row>
    <row r="33" spans="1:9" ht="12.75">
      <c r="A33" s="114"/>
      <c r="B33" s="37"/>
      <c r="C33" s="37"/>
      <c r="D33" s="37"/>
      <c r="E33" s="37"/>
      <c r="F33" s="37"/>
      <c r="G33" s="37"/>
      <c r="H33" s="37"/>
      <c r="I33" s="37"/>
    </row>
    <row r="34" spans="1:9" ht="12.75">
      <c r="A34" s="114"/>
      <c r="B34" s="37"/>
      <c r="C34" s="37"/>
      <c r="D34" s="37"/>
      <c r="E34" s="37"/>
      <c r="F34" s="37"/>
      <c r="G34" s="37"/>
      <c r="H34" s="37"/>
      <c r="I34" s="37"/>
    </row>
    <row r="35" spans="1:9" ht="12.75">
      <c r="A35" s="114"/>
      <c r="B35" s="37"/>
      <c r="C35" s="37"/>
      <c r="D35" s="37"/>
      <c r="E35" s="37"/>
      <c r="F35" s="37"/>
      <c r="G35" s="37"/>
      <c r="H35" s="37"/>
      <c r="I35" s="37"/>
    </row>
    <row r="36" spans="1:9" ht="12.75">
      <c r="A36" s="114"/>
      <c r="B36" s="37"/>
      <c r="C36" s="37"/>
      <c r="D36" s="37"/>
      <c r="E36" s="37"/>
      <c r="F36" s="37"/>
      <c r="G36" s="37"/>
      <c r="H36" s="37"/>
      <c r="I36" s="37"/>
    </row>
    <row r="37" spans="1:9" ht="12.75">
      <c r="A37" s="114"/>
      <c r="B37" s="37"/>
      <c r="C37" s="37"/>
      <c r="D37" s="37"/>
      <c r="E37" s="37"/>
      <c r="F37" s="37"/>
      <c r="G37" s="37"/>
      <c r="H37" s="37"/>
      <c r="I37" s="37"/>
    </row>
    <row r="38" spans="1:9" ht="12.75">
      <c r="A38" s="114"/>
      <c r="B38" s="37"/>
      <c r="C38" s="37"/>
      <c r="D38" s="37"/>
      <c r="E38" s="37"/>
      <c r="F38" s="37"/>
      <c r="G38" s="37"/>
      <c r="H38" s="37"/>
      <c r="I38" s="37"/>
    </row>
    <row r="39" spans="1:9" ht="12.75">
      <c r="A39" s="113"/>
      <c r="B39" s="38"/>
      <c r="C39" s="38"/>
      <c r="D39" s="38"/>
      <c r="E39" s="38"/>
      <c r="F39" s="38"/>
      <c r="G39" s="37"/>
      <c r="H39" s="37"/>
      <c r="I39" s="37"/>
    </row>
    <row r="40" spans="1:9" ht="12.75">
      <c r="A40" s="114"/>
      <c r="B40" s="37"/>
      <c r="C40" s="37"/>
      <c r="D40" s="37"/>
      <c r="E40" s="37"/>
      <c r="F40" s="37"/>
      <c r="G40" s="37"/>
      <c r="H40" s="37"/>
      <c r="I40" s="37"/>
    </row>
    <row r="41" spans="2:9" ht="12.75">
      <c r="B41" s="38"/>
      <c r="C41" s="38"/>
      <c r="D41" s="38"/>
      <c r="E41" s="38"/>
      <c r="F41" s="38"/>
      <c r="G41" s="38"/>
      <c r="H41" s="38"/>
      <c r="I41" s="38"/>
    </row>
    <row r="42" spans="1:9" ht="12.75">
      <c r="A42" s="113"/>
      <c r="B42" s="38"/>
      <c r="C42" s="38"/>
      <c r="D42" s="38"/>
      <c r="E42" s="38"/>
      <c r="F42" s="38"/>
      <c r="G42" s="38"/>
      <c r="H42" s="38"/>
      <c r="I42" s="38"/>
    </row>
    <row r="43" spans="2:9" ht="12.75">
      <c r="B43" s="38"/>
      <c r="C43" s="38"/>
      <c r="D43" s="38"/>
      <c r="E43" s="38"/>
      <c r="F43" s="38"/>
      <c r="G43" s="38"/>
      <c r="H43" s="38"/>
      <c r="I43" s="38"/>
    </row>
  </sheetData>
  <sheetProtection/>
  <mergeCells count="2">
    <mergeCell ref="A8:I8"/>
    <mergeCell ref="A6:I6"/>
  </mergeCells>
  <printOptions/>
  <pageMargins left="0.5" right="0.18" top="1" bottom="0.7" header="0.52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</cp:lastModifiedBy>
  <cp:lastPrinted>2013-02-14T08:57:07Z</cp:lastPrinted>
  <dcterms:created xsi:type="dcterms:W3CDTF">2008-10-17T11:51:54Z</dcterms:created>
  <dcterms:modified xsi:type="dcterms:W3CDTF">2013-02-14T09:16:34Z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