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<sst xmlns="http://schemas.openxmlformats.org/spreadsheetml/2006/main" count="334" uniqueCount="306">
  <si>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</si>
  <si>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</si>
  <si>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</si>
  <si>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</si>
  <si>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</si>
  <si>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</si>
  <si>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</si>
  <si>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</si>
  <si>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</si>
  <si>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</si>
  <si>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</si>
  <si>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</si>
  <si>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</si>
  <si>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</si>
  <si>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</si>
  <si>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</si>
  <si>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</si>
  <si>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</si>
  <si>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</si>
  <si>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</si>
  <si>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</si>
  <si>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</si>
  <si>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</si>
  <si>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</si>
  <si>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</si>
  <si>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</si>
  <si>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</si>
  <si>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</si>
  <si>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</si>
  <si>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</si>
  <si>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</si>
  <si>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</si>
  <si>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</si>
  <si>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</si>
  <si>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</si>
  <si>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</si>
  <si>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</si>
  <si>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</si>
  <si>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</si>
  <si>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</si>
  <si>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</si>
  <si>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</si>
  <si>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</si>
  <si>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</si>
  <si>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</si>
  <si>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</si>
  <si>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</si>
  <si>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</si>
  <si>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</si>
  <si>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</si>
  <si>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</si>
  <si>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</si>
  <si>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</si>
  <si>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</si>
  <si>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</si>
  <si>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</si>
  <si>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</si>
  <si>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</si>
  <si>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</si>
  <si>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</si>
  <si>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</si>
  <si>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</si>
  <si>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</si>
  <si>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</si>
  <si>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</si>
  <si>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</si>
  <si>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</si>
  <si>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</si>
  <si>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</si>
  <si>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</si>
  <si>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</si>
  <si>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</si>
  <si>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</si>
  <si>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</si>
  <si>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</si>
  <si>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</si>
  <si>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</si>
  <si>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</si>
  <si>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</si>
  <si>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</si>
  <si>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</si>
  <si>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</si>
  <si>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</si>
  <si>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</si>
  <si>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</si>
  <si>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</si>
  <si>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</si>
  <si>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</si>
  <si>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</si>
  <si>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</si>
  <si>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</si>
  <si>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</si>
  <si>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</si>
  <si>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</si>
  <si>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</si>
  <si>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</si>
  <si>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</si>
  <si>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</si>
  <si>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</si>
  <si>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</si>
  <si>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</si>
  <si>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</si>
  <si>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</si>
  <si>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</si>
  <si>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</si>
  <si>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</si>
  <si>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</si>
  <si>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</si>
  <si>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</si>
  <si>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</si>
  <si>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</si>
  <si>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</si>
  <si>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</si>
  <si>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</si>
  <si>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</si>
  <si>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</si>
  <si>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</si>
  <si>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</si>
  <si>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</si>
  <si>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</si>
  <si>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</si>
  <si>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</si>
  <si>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</si>
  <si>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</si>
  <si>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</si>
  <si>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</si>
  <si>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</si>
  <si>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</si>
  <si>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</si>
  <si>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</si>
  <si>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</si>
  <si>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</si>
  <si>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</si>
  <si>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</si>
  <si>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</si>
  <si>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</si>
  <si>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</si>
  <si>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</si>
  <si>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</si>
  <si>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</si>
  <si>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</si>
  <si>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</si>
  <si>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</si>
  <si>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</si>
  <si>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</si>
  <si>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</si>
  <si>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</si>
  <si>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</si>
  <si>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</si>
  <si>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</si>
  <si>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</si>
  <si>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</si>
  <si>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</si>
  <si>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</si>
  <si>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</si>
  <si>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</si>
  <si>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</si>
  <si>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</si>
  <si>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</si>
  <si>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</si>
  <si>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</si>
  <si>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</si>
  <si>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</si>
  <si>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</si>
  <si>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</si>
  <si>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</si>
  <si>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</si>
  <si>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</si>
  <si>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</si>
  <si>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</si>
  <si>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</si>
  <si>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</si>
  <si>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</si>
  <si>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</si>
  <si>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</si>
  <si>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</si>
  <si>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</si>
  <si>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</si>
  <si>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</si>
  <si>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</si>
  <si>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</si>
  <si>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</si>
  <si>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</si>
  <si>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</si>
  <si>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</si>
  <si>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</si>
  <si>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</si>
  <si>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</si>
  <si>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</si>
  <si>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</si>
  <si>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</si>
  <si>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</si>
  <si>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</si>
  <si>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</si>
  <si>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</si>
  <si>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</si>
  <si>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</si>
  <si>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</si>
  <si>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</si>
  <si>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</si>
  <si>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</si>
  <si>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</si>
  <si>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</si>
  <si>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</si>
  <si>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</si>
  <si>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</si>
  <si>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</si>
  <si>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</si>
  <si>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</si>
  <si>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</si>
  <si>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</si>
  <si>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</si>
  <si>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</si>
  <si>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</si>
  <si>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</si>
  <si>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</si>
  <si>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</si>
  <si>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</si>
  <si>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</si>
  <si>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</si>
  <si>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</si>
  <si>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</si>
  <si>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</si>
  <si>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</si>
  <si>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</si>
  <si>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</si>
  <si>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</si>
  <si>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</si>
  <si>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</si>
  <si>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</si>
  <si>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</si>
  <si>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</si>
  <si>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</si>
  <si>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</si>
  <si>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</si>
  <si>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</si>
  <si>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</si>
  <si>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</si>
  <si>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</si>
  <si>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</si>
  <si>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</si>
  <si>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</si>
  <si>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</si>
  <si>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</si>
  <si>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</si>
  <si>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</si>
  <si>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</si>
  <si>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</si>
  <si>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</si>
  <si>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</si>
  <si>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</si>
  <si>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</si>
  <si>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</si>
  <si>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</si>
  <si>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</si>
  <si>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</si>
  <si>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</si>
  <si>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03086780</t>
  </si>
  <si>
    <t>060003996</t>
  </si>
  <si>
    <t>63259199217</t>
  </si>
  <si>
    <t>HTP KORČULA d.d.</t>
  </si>
  <si>
    <t>KORČULA</t>
  </si>
  <si>
    <t>ŠETALIŠTE FRANE KRŠINIĆA 102</t>
  </si>
  <si>
    <t>racun@htp-korcula.hr</t>
  </si>
  <si>
    <t>www.rast.hr</t>
  </si>
  <si>
    <t>DUBROVAČKO - NERETVANSKA</t>
  </si>
  <si>
    <t>5510</t>
  </si>
  <si>
    <t>NE</t>
  </si>
  <si>
    <t>ŠESTANOVIĆ NIKICA</t>
  </si>
  <si>
    <t>020726137</t>
  </si>
  <si>
    <t>020726487</t>
  </si>
  <si>
    <t>u razdoblju 01.01.2011. do 31.12.2011.</t>
  </si>
  <si>
    <t>Obveznik: HTP KORČULA DD</t>
  </si>
  <si>
    <t>Prethodno razdoblje</t>
  </si>
  <si>
    <t>Tekuće razdoblje</t>
  </si>
  <si>
    <t>stanje na dan 31.12.2011.</t>
  </si>
  <si>
    <r>
      <t xml:space="preserve">B)  DUGOTRAJNA IMOVINA </t>
    </r>
    <r>
      <rPr>
        <sz val="11"/>
        <rFont val="Arial"/>
        <family val="2"/>
      </rPr>
      <t>(003+010+020+029+033)</t>
    </r>
  </si>
  <si>
    <r>
      <t xml:space="preserve">C)  KRATKOTRAJNA IMOVINA </t>
    </r>
    <r>
      <rPr>
        <sz val="11"/>
        <rFont val="Arial"/>
        <family val="2"/>
      </rPr>
      <t>(035+043+050+058)</t>
    </r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</si>
  <si>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</si>
  <si>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</si>
  <si>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</si>
  <si>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</si>
  <si>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</si>
  <si>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</si>
  <si>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>DODATAK BILANCI (popunjava poduzetnik koji sastavlja konsolidirani financijski izvještaj)</t>
  </si>
  <si>
    <t>Napomena 1.: Dodatak bilanci popunjavaju poduzetnici koji sastavljaju konsolidirane financijske izvještaje.</t>
  </si>
  <si>
    <t>u razdoblju  01.01.2011. do 31.12.2011.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</si>
  <si>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</si>
  <si>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</si>
  <si>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</si>
  <si>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</si>
  <si>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</si>
  <si>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</si>
  <si>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</si>
  <si>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</si>
  <si>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</si>
  <si>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</si>
  <si>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</si>
  <si>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t>DODATAK RDG-u (popunjava poduzetnik koji sastavlja konsolidirani financijski izvještaj)</t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</si>
  <si>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</si>
  <si>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t xml:space="preserve">    5. Dobit ili gubitak s osnove učinkovite zaštite neto ulaganja u        inozemstvu</t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</si>
  <si>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</si>
  <si>
    <t>DODATAK Izvještaju o  ostaloj sveobuhvatnoj dobiti (popunjava poduzetnik koji sastavlja konsolidirani financijski izvještaj)</t>
  </si>
  <si>
    <t>Predhodno
razdoblje</t>
  </si>
  <si>
    <t>Tekuće 
razdoblje</t>
  </si>
  <si>
    <t>SREČKO MILINA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</si>
</sst>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0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4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6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6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6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1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3" fillId="0" borderId="0" xfId="52" applyFont="1" applyAlignment="1" applyProtection="1">
      <alignment/>
      <protection hidden="1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167" fontId="17" fillId="0" borderId="10" xfId="0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 applyProtection="1">
      <alignment vertical="center"/>
      <protection locked="0"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3" fontId="17" fillId="0" borderId="19" xfId="0" applyNumberFormat="1" applyFont="1" applyFill="1" applyBorder="1" applyAlignment="1" applyProtection="1">
      <alignment vertical="center"/>
      <protection hidden="1"/>
    </xf>
    <xf numFmtId="3" fontId="17" fillId="0" borderId="10" xfId="0" applyNumberFormat="1" applyFont="1" applyFill="1" applyBorder="1" applyAlignment="1" applyProtection="1">
      <alignment vertical="center"/>
      <protection hidden="1"/>
    </xf>
    <xf numFmtId="3" fontId="15" fillId="0" borderId="19" xfId="0" applyNumberFormat="1" applyFont="1" applyFill="1" applyBorder="1" applyAlignment="1" applyProtection="1">
      <alignment vertical="center"/>
      <protection hidden="1"/>
    </xf>
    <xf numFmtId="3" fontId="15" fillId="0" borderId="10" xfId="0" applyNumberFormat="1" applyFont="1" applyFill="1" applyBorder="1" applyAlignment="1" applyProtection="1">
      <alignment vertical="center"/>
      <protection hidden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167" fontId="17" fillId="0" borderId="12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wrapText="1"/>
    </xf>
    <xf numFmtId="167" fontId="7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167" fontId="7" fillId="0" borderId="24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3" fontId="17" fillId="0" borderId="13" xfId="0" applyNumberFormat="1" applyFont="1" applyFill="1" applyBorder="1" applyAlignment="1" applyProtection="1">
      <alignment vertical="center"/>
      <protection hidden="1"/>
    </xf>
    <xf numFmtId="167" fontId="7" fillId="0" borderId="26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57" applyFont="1" applyFill="1" applyBorder="1" applyAlignment="1">
      <alignment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167" fontId="17" fillId="0" borderId="10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 applyProtection="1">
      <alignment vertical="center"/>
      <protection locked="0"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3" fontId="17" fillId="0" borderId="10" xfId="0" applyNumberFormat="1" applyFont="1" applyFill="1" applyBorder="1" applyAlignment="1" applyProtection="1">
      <alignment vertical="center"/>
      <protection hidden="1"/>
    </xf>
    <xf numFmtId="3" fontId="15" fillId="0" borderId="12" xfId="0" applyNumberFormat="1" applyFont="1" applyFill="1" applyBorder="1" applyAlignment="1" applyProtection="1">
      <alignment vertical="center"/>
      <protection hidden="1"/>
    </xf>
    <xf numFmtId="167" fontId="17" fillId="0" borderId="13" xfId="0" applyNumberFormat="1" applyFont="1" applyFill="1" applyBorder="1" applyAlignment="1">
      <alignment horizontal="center" vertical="center"/>
    </xf>
    <xf numFmtId="167" fontId="17" fillId="0" borderId="12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3" fontId="17" fillId="0" borderId="1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horizontal="left" vertical="center" wrapText="1" indent="1"/>
    </xf>
    <xf numFmtId="167" fontId="2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4" fillId="32" borderId="23" xfId="35" applyNumberFormat="1" applyFill="1" applyBorder="1" applyAlignment="1" applyProtection="1">
      <alignment horizontal="left" vertical="center"/>
      <protection hidden="1" locked="0"/>
    </xf>
    <xf numFmtId="49" fontId="2" fillId="0" borderId="24" xfId="52" applyNumberFormat="1" applyFont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49" fontId="2" fillId="32" borderId="23" xfId="52" applyNumberFormat="1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 vertical="center"/>
      <protection/>
    </xf>
    <xf numFmtId="0" fontId="16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3" fillId="0" borderId="0" xfId="51" applyFont="1" applyBorder="1" applyAlignment="1" applyProtection="1">
      <alignment horizontal="left" vertical="center"/>
      <protection hidden="1"/>
    </xf>
    <xf numFmtId="0" fontId="10" fillId="0" borderId="0" xfId="52" applyFont="1" applyAlignment="1">
      <alignment/>
      <protection/>
    </xf>
    <xf numFmtId="49" fontId="2" fillId="32" borderId="23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2" fillId="32" borderId="23" xfId="52" applyFont="1" applyFill="1" applyBorder="1" applyAlignment="1" applyProtection="1">
      <alignment horizontal="left" vertical="center"/>
      <protection hidden="1" locked="0"/>
    </xf>
    <xf numFmtId="0" fontId="3" fillId="0" borderId="24" xfId="52" applyFont="1" applyBorder="1" applyAlignment="1">
      <alignment/>
      <protection/>
    </xf>
    <xf numFmtId="0" fontId="3" fillId="0" borderId="25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4" xfId="52" applyFont="1" applyBorder="1" applyAlignment="1" applyProtection="1">
      <alignment horizontal="left" vertical="center"/>
      <protection hidden="1" locked="0"/>
    </xf>
    <xf numFmtId="0" fontId="2" fillId="32" borderId="23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2" borderId="23" xfId="35" applyFill="1" applyBorder="1" applyAlignment="1" applyProtection="1">
      <alignment/>
      <protection hidden="1" locked="0"/>
    </xf>
    <xf numFmtId="0" fontId="2" fillId="0" borderId="24" xfId="52" applyFont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3" fillId="0" borderId="24" xfId="52" applyFont="1" applyBorder="1" applyAlignment="1">
      <alignment horizontal="left"/>
      <protection/>
    </xf>
    <xf numFmtId="0" fontId="3" fillId="0" borderId="25" xfId="52" applyFont="1" applyBorder="1" applyAlignment="1">
      <alignment horizontal="left"/>
      <protection/>
    </xf>
    <xf numFmtId="0" fontId="3" fillId="0" borderId="15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4" xfId="52" applyFont="1" applyBorder="1" applyAlignment="1">
      <alignment horizontal="left" vertical="center"/>
      <protection/>
    </xf>
    <xf numFmtId="1" fontId="2" fillId="32" borderId="23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5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7" fillId="0" borderId="21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5" fillId="0" borderId="37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17" fillId="0" borderId="19" xfId="0" applyFont="1" applyFill="1" applyBorder="1" applyAlignment="1">
      <alignment horizontal="left" vertical="center" wrapText="1" indent="1"/>
    </xf>
    <xf numFmtId="0" fontId="17" fillId="0" borderId="20" xfId="0" applyFont="1" applyFill="1" applyBorder="1" applyAlignment="1">
      <alignment horizontal="left" vertical="center" wrapText="1" indent="1"/>
    </xf>
    <xf numFmtId="0" fontId="17" fillId="0" borderId="22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 indent="1"/>
    </xf>
    <xf numFmtId="0" fontId="15" fillId="0" borderId="38" xfId="0" applyFont="1" applyFill="1" applyBorder="1" applyAlignment="1">
      <alignment horizontal="left" vertical="center" wrapText="1" indent="1"/>
    </xf>
    <xf numFmtId="0" fontId="15" fillId="0" borderId="39" xfId="0" applyFont="1" applyFill="1" applyBorder="1" applyAlignment="1">
      <alignment horizontal="left" vertical="center" wrapText="1" inden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il 1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@htp-korcula.hr" TargetMode="External" /><Relationship Id="rId2" Type="http://schemas.openxmlformats.org/officeDocument/2006/relationships/hyperlink" Target="http://www.rast.hr/" TargetMode="External" /><Relationship Id="rId3" Type="http://schemas.openxmlformats.org/officeDocument/2006/relationships/hyperlink" Target="mailto:racun@htp-korcul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F43" sqref="F43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4" width="9.140625" style="8" customWidth="1"/>
    <col min="5" max="5" width="9.8515625" style="8" bestFit="1" customWidth="1"/>
    <col min="6" max="6" width="9.140625" style="8" customWidth="1"/>
    <col min="7" max="7" width="21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2" ht="15.75">
      <c r="A1" s="149" t="s">
        <v>192</v>
      </c>
      <c r="B1" s="149"/>
      <c r="C1" s="149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181" t="s">
        <v>193</v>
      </c>
      <c r="B2" s="181"/>
      <c r="C2" s="181"/>
      <c r="D2" s="182"/>
      <c r="E2" s="9">
        <v>40544</v>
      </c>
      <c r="F2" s="10"/>
      <c r="G2" s="11" t="s">
        <v>194</v>
      </c>
      <c r="H2" s="9">
        <v>40908</v>
      </c>
      <c r="I2" s="12"/>
      <c r="J2" s="7"/>
      <c r="K2" s="7"/>
      <c r="L2" s="7"/>
    </row>
    <row r="3" spans="1:12" ht="12.75">
      <c r="A3" s="13"/>
      <c r="B3" s="13"/>
      <c r="C3" s="13"/>
      <c r="D3" s="13"/>
      <c r="E3" s="14"/>
      <c r="F3" s="14"/>
      <c r="G3" s="13"/>
      <c r="H3" s="13"/>
      <c r="I3" s="15"/>
      <c r="J3" s="7"/>
      <c r="K3" s="7"/>
      <c r="L3" s="7"/>
    </row>
    <row r="4" spans="1:12" ht="15">
      <c r="A4" s="183" t="s">
        <v>195</v>
      </c>
      <c r="B4" s="183"/>
      <c r="C4" s="183"/>
      <c r="D4" s="183"/>
      <c r="E4" s="183"/>
      <c r="F4" s="183"/>
      <c r="G4" s="183"/>
      <c r="H4" s="183"/>
      <c r="I4" s="183"/>
      <c r="J4" s="7"/>
      <c r="K4" s="7"/>
      <c r="L4" s="7"/>
    </row>
    <row r="5" spans="1:12" ht="12.75">
      <c r="A5" s="16"/>
      <c r="B5" s="16"/>
      <c r="C5" s="16"/>
      <c r="D5" s="17"/>
      <c r="E5" s="18"/>
      <c r="F5" s="19"/>
      <c r="G5" s="20"/>
      <c r="H5" s="21"/>
      <c r="I5" s="22"/>
      <c r="J5" s="7"/>
      <c r="K5" s="7"/>
      <c r="L5" s="7"/>
    </row>
    <row r="6" spans="1:12" ht="12.75">
      <c r="A6" s="138" t="s">
        <v>196</v>
      </c>
      <c r="B6" s="139"/>
      <c r="C6" s="150" t="s">
        <v>257</v>
      </c>
      <c r="D6" s="151"/>
      <c r="E6" s="184"/>
      <c r="F6" s="184"/>
      <c r="G6" s="184"/>
      <c r="H6" s="184"/>
      <c r="I6" s="24"/>
      <c r="J6" s="7"/>
      <c r="K6" s="7"/>
      <c r="L6" s="7"/>
    </row>
    <row r="7" spans="1:12" ht="12.75">
      <c r="A7" s="25"/>
      <c r="B7" s="25"/>
      <c r="C7" s="16"/>
      <c r="D7" s="16"/>
      <c r="E7" s="184"/>
      <c r="F7" s="184"/>
      <c r="G7" s="184"/>
      <c r="H7" s="184"/>
      <c r="I7" s="24"/>
      <c r="J7" s="7"/>
      <c r="K7" s="7"/>
      <c r="L7" s="7"/>
    </row>
    <row r="8" spans="1:12" ht="12.75">
      <c r="A8" s="185" t="s">
        <v>197</v>
      </c>
      <c r="B8" s="186"/>
      <c r="C8" s="150" t="s">
        <v>258</v>
      </c>
      <c r="D8" s="151"/>
      <c r="E8" s="184"/>
      <c r="F8" s="184"/>
      <c r="G8" s="184"/>
      <c r="H8" s="184"/>
      <c r="I8" s="17"/>
      <c r="J8" s="7"/>
      <c r="K8" s="7"/>
      <c r="L8" s="7"/>
    </row>
    <row r="9" spans="1:12" ht="12.75">
      <c r="A9" s="26"/>
      <c r="B9" s="26"/>
      <c r="C9" s="27"/>
      <c r="D9" s="16"/>
      <c r="E9" s="16"/>
      <c r="F9" s="16"/>
      <c r="G9" s="16"/>
      <c r="H9" s="16"/>
      <c r="I9" s="16"/>
      <c r="J9" s="7"/>
      <c r="K9" s="7"/>
      <c r="L9" s="7"/>
    </row>
    <row r="10" spans="1:12" ht="12.75">
      <c r="A10" s="178" t="s">
        <v>198</v>
      </c>
      <c r="B10" s="179"/>
      <c r="C10" s="150" t="s">
        <v>259</v>
      </c>
      <c r="D10" s="151"/>
      <c r="E10" s="16"/>
      <c r="F10" s="16"/>
      <c r="G10" s="16"/>
      <c r="H10" s="16"/>
      <c r="I10" s="16"/>
      <c r="J10" s="7"/>
      <c r="K10" s="7"/>
      <c r="L10" s="7"/>
    </row>
    <row r="11" spans="1:12" ht="12.75">
      <c r="A11" s="180"/>
      <c r="B11" s="180"/>
      <c r="C11" s="16"/>
      <c r="D11" s="16"/>
      <c r="E11" s="16"/>
      <c r="F11" s="16"/>
      <c r="G11" s="16"/>
      <c r="H11" s="16"/>
      <c r="I11" s="16"/>
      <c r="J11" s="7"/>
      <c r="K11" s="7"/>
      <c r="L11" s="7"/>
    </row>
    <row r="12" spans="1:12" ht="12.75">
      <c r="A12" s="138" t="s">
        <v>199</v>
      </c>
      <c r="B12" s="139"/>
      <c r="C12" s="152" t="s">
        <v>260</v>
      </c>
      <c r="D12" s="175"/>
      <c r="E12" s="175"/>
      <c r="F12" s="175"/>
      <c r="G12" s="175"/>
      <c r="H12" s="175"/>
      <c r="I12" s="141"/>
      <c r="J12" s="7"/>
      <c r="K12" s="7"/>
      <c r="L12" s="7"/>
    </row>
    <row r="13" spans="1:12" ht="12.75">
      <c r="A13" s="25"/>
      <c r="B13" s="25"/>
      <c r="C13" s="28"/>
      <c r="D13" s="16"/>
      <c r="E13" s="16"/>
      <c r="F13" s="16"/>
      <c r="G13" s="16"/>
      <c r="H13" s="16"/>
      <c r="I13" s="16"/>
      <c r="J13" s="7"/>
      <c r="K13" s="7"/>
      <c r="L13" s="7"/>
    </row>
    <row r="14" spans="1:12" ht="12.75">
      <c r="A14" s="138" t="s">
        <v>200</v>
      </c>
      <c r="B14" s="139"/>
      <c r="C14" s="176">
        <v>20260</v>
      </c>
      <c r="D14" s="177"/>
      <c r="E14" s="16"/>
      <c r="F14" s="152" t="s">
        <v>261</v>
      </c>
      <c r="G14" s="175"/>
      <c r="H14" s="175"/>
      <c r="I14" s="141"/>
      <c r="J14" s="7"/>
      <c r="K14" s="7"/>
      <c r="L14" s="7"/>
    </row>
    <row r="15" spans="1:12" ht="12.75">
      <c r="A15" s="25"/>
      <c r="B15" s="25"/>
      <c r="C15" s="16"/>
      <c r="D15" s="16"/>
      <c r="E15" s="16"/>
      <c r="F15" s="16"/>
      <c r="G15" s="16"/>
      <c r="H15" s="16"/>
      <c r="I15" s="16"/>
      <c r="J15" s="7"/>
      <c r="K15" s="7"/>
      <c r="L15" s="7"/>
    </row>
    <row r="16" spans="1:12" ht="12.75">
      <c r="A16" s="138" t="s">
        <v>201</v>
      </c>
      <c r="B16" s="139"/>
      <c r="C16" s="152" t="s">
        <v>262</v>
      </c>
      <c r="D16" s="175"/>
      <c r="E16" s="175"/>
      <c r="F16" s="175"/>
      <c r="G16" s="175"/>
      <c r="H16" s="175"/>
      <c r="I16" s="141"/>
      <c r="J16" s="7"/>
      <c r="K16" s="7"/>
      <c r="L16" s="7"/>
    </row>
    <row r="17" spans="1:12" ht="12.75">
      <c r="A17" s="25"/>
      <c r="B17" s="25"/>
      <c r="C17" s="16"/>
      <c r="D17" s="16"/>
      <c r="E17" s="16"/>
      <c r="F17" s="16"/>
      <c r="G17" s="16"/>
      <c r="H17" s="16"/>
      <c r="I17" s="16"/>
      <c r="J17" s="7"/>
      <c r="K17" s="7"/>
      <c r="L17" s="7"/>
    </row>
    <row r="18" spans="1:12" ht="12.75">
      <c r="A18" s="138" t="s">
        <v>202</v>
      </c>
      <c r="B18" s="139"/>
      <c r="C18" s="168" t="s">
        <v>263</v>
      </c>
      <c r="D18" s="169"/>
      <c r="E18" s="169"/>
      <c r="F18" s="169"/>
      <c r="G18" s="169"/>
      <c r="H18" s="169"/>
      <c r="I18" s="170"/>
      <c r="J18" s="7"/>
      <c r="K18" s="7"/>
      <c r="L18" s="7"/>
    </row>
    <row r="19" spans="1:12" ht="12.75">
      <c r="A19" s="25"/>
      <c r="B19" s="25"/>
      <c r="C19" s="28"/>
      <c r="D19" s="16"/>
      <c r="E19" s="16"/>
      <c r="F19" s="16"/>
      <c r="G19" s="16"/>
      <c r="H19" s="16"/>
      <c r="I19" s="16"/>
      <c r="J19" s="7"/>
      <c r="K19" s="7"/>
      <c r="L19" s="7"/>
    </row>
    <row r="20" spans="1:12" ht="12.75">
      <c r="A20" s="138" t="s">
        <v>203</v>
      </c>
      <c r="B20" s="139"/>
      <c r="C20" s="168" t="s">
        <v>264</v>
      </c>
      <c r="D20" s="169"/>
      <c r="E20" s="169"/>
      <c r="F20" s="169"/>
      <c r="G20" s="169"/>
      <c r="H20" s="169"/>
      <c r="I20" s="170"/>
      <c r="J20" s="7"/>
      <c r="K20" s="7"/>
      <c r="L20" s="7"/>
    </row>
    <row r="21" spans="1:12" ht="12.75">
      <c r="A21" s="25"/>
      <c r="B21" s="25"/>
      <c r="C21" s="28"/>
      <c r="D21" s="16"/>
      <c r="E21" s="16"/>
      <c r="F21" s="16"/>
      <c r="G21" s="16"/>
      <c r="H21" s="16"/>
      <c r="I21" s="16"/>
      <c r="J21" s="7"/>
      <c r="K21" s="7"/>
      <c r="L21" s="7"/>
    </row>
    <row r="22" spans="1:12" ht="12.75">
      <c r="A22" s="138" t="s">
        <v>204</v>
      </c>
      <c r="B22" s="139"/>
      <c r="C22" s="29">
        <v>204</v>
      </c>
      <c r="D22" s="152" t="s">
        <v>261</v>
      </c>
      <c r="E22" s="171"/>
      <c r="F22" s="172"/>
      <c r="G22" s="173"/>
      <c r="H22" s="174"/>
      <c r="I22" s="31"/>
      <c r="J22" s="7"/>
      <c r="K22" s="7"/>
      <c r="L22" s="7"/>
    </row>
    <row r="23" spans="1:12" ht="12.75">
      <c r="A23" s="25"/>
      <c r="B23" s="25"/>
      <c r="C23" s="16"/>
      <c r="D23" s="32"/>
      <c r="E23" s="32"/>
      <c r="F23" s="32"/>
      <c r="G23" s="32"/>
      <c r="H23" s="16"/>
      <c r="I23" s="17"/>
      <c r="J23" s="7"/>
      <c r="K23" s="7"/>
      <c r="L23" s="7"/>
    </row>
    <row r="24" spans="1:12" ht="12.75">
      <c r="A24" s="138" t="s">
        <v>205</v>
      </c>
      <c r="B24" s="139"/>
      <c r="C24" s="29">
        <v>19</v>
      </c>
      <c r="D24" s="152" t="s">
        <v>265</v>
      </c>
      <c r="E24" s="171"/>
      <c r="F24" s="171"/>
      <c r="G24" s="172"/>
      <c r="H24" s="23" t="s">
        <v>206</v>
      </c>
      <c r="I24" s="33">
        <v>151</v>
      </c>
      <c r="J24" s="7"/>
      <c r="K24" s="7"/>
      <c r="L24" s="7"/>
    </row>
    <row r="25" spans="1:12" ht="12.75">
      <c r="A25" s="25"/>
      <c r="B25" s="25"/>
      <c r="C25" s="16"/>
      <c r="D25" s="32"/>
      <c r="E25" s="32"/>
      <c r="F25" s="32"/>
      <c r="G25" s="25"/>
      <c r="H25" s="25" t="s">
        <v>207</v>
      </c>
      <c r="I25" s="28"/>
      <c r="J25" s="7"/>
      <c r="K25" s="7"/>
      <c r="L25" s="7"/>
    </row>
    <row r="26" spans="1:12" ht="12.75">
      <c r="A26" s="138" t="s">
        <v>208</v>
      </c>
      <c r="B26" s="139"/>
      <c r="C26" s="34" t="s">
        <v>267</v>
      </c>
      <c r="D26" s="35"/>
      <c r="E26" s="7"/>
      <c r="F26" s="36"/>
      <c r="G26" s="138" t="s">
        <v>209</v>
      </c>
      <c r="H26" s="139"/>
      <c r="I26" s="37" t="s">
        <v>266</v>
      </c>
      <c r="J26" s="7"/>
      <c r="K26" s="7"/>
      <c r="L26" s="7"/>
    </row>
    <row r="27" spans="1:12" ht="12.75">
      <c r="A27" s="25"/>
      <c r="B27" s="25"/>
      <c r="C27" s="16"/>
      <c r="D27" s="36"/>
      <c r="E27" s="36"/>
      <c r="F27" s="36"/>
      <c r="G27" s="36"/>
      <c r="H27" s="16"/>
      <c r="I27" s="38"/>
      <c r="J27" s="7"/>
      <c r="K27" s="7"/>
      <c r="L27" s="7"/>
    </row>
    <row r="28" spans="1:12" ht="12.75">
      <c r="A28" s="162" t="s">
        <v>210</v>
      </c>
      <c r="B28" s="163"/>
      <c r="C28" s="164"/>
      <c r="D28" s="164"/>
      <c r="E28" s="165" t="s">
        <v>211</v>
      </c>
      <c r="F28" s="166"/>
      <c r="G28" s="166"/>
      <c r="H28" s="167" t="s">
        <v>212</v>
      </c>
      <c r="I28" s="167"/>
      <c r="J28" s="7"/>
      <c r="K28" s="7"/>
      <c r="L28" s="7"/>
    </row>
    <row r="29" spans="1:12" ht="12.75">
      <c r="A29" s="7"/>
      <c r="B29" s="7"/>
      <c r="C29" s="7"/>
      <c r="D29" s="22"/>
      <c r="E29" s="16"/>
      <c r="F29" s="16"/>
      <c r="G29" s="16"/>
      <c r="H29" s="39"/>
      <c r="I29" s="38"/>
      <c r="J29" s="7"/>
      <c r="K29" s="7"/>
      <c r="L29" s="7"/>
    </row>
    <row r="30" spans="1:12" ht="12.75">
      <c r="A30" s="159"/>
      <c r="B30" s="153"/>
      <c r="C30" s="153"/>
      <c r="D30" s="154"/>
      <c r="E30" s="159"/>
      <c r="F30" s="153"/>
      <c r="G30" s="153"/>
      <c r="H30" s="150"/>
      <c r="I30" s="151"/>
      <c r="J30" s="7"/>
      <c r="K30" s="7"/>
      <c r="L30" s="7"/>
    </row>
    <row r="31" spans="1:12" ht="12.75">
      <c r="A31" s="30"/>
      <c r="B31" s="30"/>
      <c r="C31" s="28"/>
      <c r="D31" s="160"/>
      <c r="E31" s="160"/>
      <c r="F31" s="160"/>
      <c r="G31" s="161"/>
      <c r="H31" s="16"/>
      <c r="I31" s="42"/>
      <c r="J31" s="7"/>
      <c r="K31" s="7"/>
      <c r="L31" s="7"/>
    </row>
    <row r="32" spans="1:12" ht="12.75">
      <c r="A32" s="159"/>
      <c r="B32" s="153"/>
      <c r="C32" s="153"/>
      <c r="D32" s="154"/>
      <c r="E32" s="159"/>
      <c r="F32" s="153"/>
      <c r="G32" s="153"/>
      <c r="H32" s="150"/>
      <c r="I32" s="151"/>
      <c r="J32" s="7"/>
      <c r="K32" s="7"/>
      <c r="L32" s="7"/>
    </row>
    <row r="33" spans="1:12" ht="12.75">
      <c r="A33" s="30"/>
      <c r="B33" s="30"/>
      <c r="C33" s="28"/>
      <c r="D33" s="40"/>
      <c r="E33" s="40"/>
      <c r="F33" s="40"/>
      <c r="G33" s="41"/>
      <c r="H33" s="16"/>
      <c r="I33" s="43"/>
      <c r="J33" s="7"/>
      <c r="K33" s="7"/>
      <c r="L33" s="7"/>
    </row>
    <row r="34" spans="1:12" ht="12.75">
      <c r="A34" s="159"/>
      <c r="B34" s="153"/>
      <c r="C34" s="153"/>
      <c r="D34" s="154"/>
      <c r="E34" s="159"/>
      <c r="F34" s="153"/>
      <c r="G34" s="153"/>
      <c r="H34" s="150"/>
      <c r="I34" s="151"/>
      <c r="J34" s="7"/>
      <c r="K34" s="7"/>
      <c r="L34" s="7"/>
    </row>
    <row r="35" spans="1:12" ht="12.75">
      <c r="A35" s="30"/>
      <c r="B35" s="30"/>
      <c r="C35" s="28"/>
      <c r="D35" s="40"/>
      <c r="E35" s="40"/>
      <c r="F35" s="40"/>
      <c r="G35" s="41"/>
      <c r="H35" s="16"/>
      <c r="I35" s="43"/>
      <c r="J35" s="7"/>
      <c r="K35" s="7"/>
      <c r="L35" s="7"/>
    </row>
    <row r="36" spans="1:12" ht="12.75">
      <c r="A36" s="159"/>
      <c r="B36" s="153"/>
      <c r="C36" s="153"/>
      <c r="D36" s="154"/>
      <c r="E36" s="159"/>
      <c r="F36" s="153"/>
      <c r="G36" s="153"/>
      <c r="H36" s="150"/>
      <c r="I36" s="151"/>
      <c r="J36" s="7"/>
      <c r="K36" s="7"/>
      <c r="L36" s="7"/>
    </row>
    <row r="37" spans="1:12" ht="12.75">
      <c r="A37" s="44"/>
      <c r="B37" s="44"/>
      <c r="C37" s="155"/>
      <c r="D37" s="156"/>
      <c r="E37" s="16"/>
      <c r="F37" s="155"/>
      <c r="G37" s="156"/>
      <c r="H37" s="16"/>
      <c r="I37" s="16"/>
      <c r="J37" s="7"/>
      <c r="K37" s="7"/>
      <c r="L37" s="7"/>
    </row>
    <row r="38" spans="1:12" ht="12.75">
      <c r="A38" s="159"/>
      <c r="B38" s="153"/>
      <c r="C38" s="153"/>
      <c r="D38" s="154"/>
      <c r="E38" s="159"/>
      <c r="F38" s="153"/>
      <c r="G38" s="153"/>
      <c r="H38" s="150"/>
      <c r="I38" s="151"/>
      <c r="J38" s="7"/>
      <c r="K38" s="7"/>
      <c r="L38" s="7"/>
    </row>
    <row r="39" spans="1:12" ht="12.75">
      <c r="A39" s="44"/>
      <c r="B39" s="44"/>
      <c r="C39" s="45"/>
      <c r="D39" s="46"/>
      <c r="E39" s="16"/>
      <c r="F39" s="45"/>
      <c r="G39" s="46"/>
      <c r="H39" s="16"/>
      <c r="I39" s="16"/>
      <c r="J39" s="7"/>
      <c r="K39" s="7"/>
      <c r="L39" s="7"/>
    </row>
    <row r="40" spans="1:12" ht="12.75">
      <c r="A40" s="159"/>
      <c r="B40" s="153"/>
      <c r="C40" s="153"/>
      <c r="D40" s="154"/>
      <c r="E40" s="159"/>
      <c r="F40" s="153"/>
      <c r="G40" s="153"/>
      <c r="H40" s="150"/>
      <c r="I40" s="151"/>
      <c r="J40" s="7"/>
      <c r="K40" s="7"/>
      <c r="L40" s="7"/>
    </row>
    <row r="41" spans="1:12" ht="12.75">
      <c r="A41" s="47"/>
      <c r="B41" s="48"/>
      <c r="C41" s="48"/>
      <c r="D41" s="48"/>
      <c r="E41" s="47"/>
      <c r="F41" s="48"/>
      <c r="G41" s="48"/>
      <c r="H41" s="49"/>
      <c r="I41" s="50"/>
      <c r="J41" s="7"/>
      <c r="K41" s="7"/>
      <c r="L41" s="7"/>
    </row>
    <row r="42" spans="1:12" ht="12.75">
      <c r="A42" s="44"/>
      <c r="B42" s="44"/>
      <c r="C42" s="45"/>
      <c r="D42" s="46"/>
      <c r="E42" s="16"/>
      <c r="F42" s="45"/>
      <c r="G42" s="46"/>
      <c r="H42" s="16"/>
      <c r="I42" s="16"/>
      <c r="J42" s="7"/>
      <c r="K42" s="7"/>
      <c r="L42" s="7"/>
    </row>
    <row r="43" spans="1:12" ht="12.75">
      <c r="A43" s="51"/>
      <c r="B43" s="51"/>
      <c r="C43" s="51"/>
      <c r="D43" s="27"/>
      <c r="E43" s="27"/>
      <c r="F43" s="51"/>
      <c r="G43" s="27"/>
      <c r="H43" s="27"/>
      <c r="I43" s="27"/>
      <c r="J43" s="7"/>
      <c r="K43" s="7"/>
      <c r="L43" s="7"/>
    </row>
    <row r="44" spans="1:12" ht="12.75">
      <c r="A44" s="133" t="s">
        <v>213</v>
      </c>
      <c r="B44" s="134"/>
      <c r="C44" s="150"/>
      <c r="D44" s="151"/>
      <c r="E44" s="17"/>
      <c r="F44" s="152"/>
      <c r="G44" s="153"/>
      <c r="H44" s="153"/>
      <c r="I44" s="154"/>
      <c r="J44" s="7"/>
      <c r="K44" s="7"/>
      <c r="L44" s="7"/>
    </row>
    <row r="45" spans="1:12" ht="12.75">
      <c r="A45" s="44"/>
      <c r="B45" s="44"/>
      <c r="C45" s="155"/>
      <c r="D45" s="156"/>
      <c r="E45" s="16"/>
      <c r="F45" s="155"/>
      <c r="G45" s="157"/>
      <c r="H45" s="52"/>
      <c r="I45" s="52"/>
      <c r="J45" s="7"/>
      <c r="K45" s="7"/>
      <c r="L45" s="7"/>
    </row>
    <row r="46" spans="1:12" ht="12.75">
      <c r="A46" s="133" t="s">
        <v>214</v>
      </c>
      <c r="B46" s="134"/>
      <c r="C46" s="152" t="s">
        <v>305</v>
      </c>
      <c r="D46" s="158"/>
      <c r="E46" s="158"/>
      <c r="F46" s="158"/>
      <c r="G46" s="158"/>
      <c r="H46" s="158"/>
      <c r="I46" s="158"/>
      <c r="J46" s="7"/>
      <c r="K46" s="7"/>
      <c r="L46" s="7"/>
    </row>
    <row r="47" spans="1:12" ht="12.75">
      <c r="A47" s="25"/>
      <c r="B47" s="25"/>
      <c r="C47" s="53" t="s">
        <v>215</v>
      </c>
      <c r="D47" s="17"/>
      <c r="E47" s="17"/>
      <c r="F47" s="17"/>
      <c r="G47" s="17"/>
      <c r="H47" s="17"/>
      <c r="I47" s="17"/>
      <c r="J47" s="7"/>
      <c r="K47" s="7"/>
      <c r="L47" s="7"/>
    </row>
    <row r="48" spans="1:12" ht="12.75">
      <c r="A48" s="133" t="s">
        <v>216</v>
      </c>
      <c r="B48" s="134"/>
      <c r="C48" s="140" t="s">
        <v>270</v>
      </c>
      <c r="D48" s="136"/>
      <c r="E48" s="137"/>
      <c r="F48" s="17"/>
      <c r="G48" s="23" t="s">
        <v>217</v>
      </c>
      <c r="H48" s="140" t="s">
        <v>269</v>
      </c>
      <c r="I48" s="137"/>
      <c r="J48" s="7"/>
      <c r="K48" s="7"/>
      <c r="L48" s="7"/>
    </row>
    <row r="49" spans="1:12" ht="12.75">
      <c r="A49" s="25"/>
      <c r="B49" s="25"/>
      <c r="C49" s="53"/>
      <c r="D49" s="17"/>
      <c r="E49" s="17"/>
      <c r="F49" s="17"/>
      <c r="G49" s="17"/>
      <c r="H49" s="17"/>
      <c r="I49" s="17"/>
      <c r="J49" s="7"/>
      <c r="K49" s="7"/>
      <c r="L49" s="7"/>
    </row>
    <row r="50" spans="1:12" ht="12.75">
      <c r="A50" s="133" t="s">
        <v>202</v>
      </c>
      <c r="B50" s="134"/>
      <c r="C50" s="135" t="s">
        <v>263</v>
      </c>
      <c r="D50" s="136"/>
      <c r="E50" s="136"/>
      <c r="F50" s="136"/>
      <c r="G50" s="136"/>
      <c r="H50" s="136"/>
      <c r="I50" s="137"/>
      <c r="J50" s="7"/>
      <c r="K50" s="7"/>
      <c r="L50" s="7"/>
    </row>
    <row r="51" spans="1:12" ht="12.75">
      <c r="A51" s="25"/>
      <c r="B51" s="25"/>
      <c r="C51" s="17"/>
      <c r="D51" s="17"/>
      <c r="E51" s="17"/>
      <c r="F51" s="17"/>
      <c r="G51" s="17"/>
      <c r="H51" s="17"/>
      <c r="I51" s="17"/>
      <c r="J51" s="7"/>
      <c r="K51" s="7"/>
      <c r="L51" s="7"/>
    </row>
    <row r="52" spans="1:12" ht="12.75">
      <c r="A52" s="138" t="s">
        <v>218</v>
      </c>
      <c r="B52" s="139"/>
      <c r="C52" s="140" t="s">
        <v>268</v>
      </c>
      <c r="D52" s="136"/>
      <c r="E52" s="136"/>
      <c r="F52" s="136"/>
      <c r="G52" s="136"/>
      <c r="H52" s="136"/>
      <c r="I52" s="141"/>
      <c r="J52" s="7"/>
      <c r="K52" s="7"/>
      <c r="L52" s="7"/>
    </row>
    <row r="53" spans="1:12" ht="12.75">
      <c r="A53" s="54"/>
      <c r="B53" s="54"/>
      <c r="C53" s="144" t="s">
        <v>219</v>
      </c>
      <c r="D53" s="144"/>
      <c r="E53" s="144"/>
      <c r="F53" s="144"/>
      <c r="G53" s="144"/>
      <c r="H53" s="144"/>
      <c r="I53" s="56"/>
      <c r="J53" s="7"/>
      <c r="K53" s="7"/>
      <c r="L53" s="7"/>
    </row>
    <row r="54" spans="1:12" ht="12.75">
      <c r="A54" s="54"/>
      <c r="B54" s="54"/>
      <c r="C54" s="55"/>
      <c r="D54" s="55"/>
      <c r="E54" s="55"/>
      <c r="F54" s="55"/>
      <c r="G54" s="55"/>
      <c r="H54" s="55"/>
      <c r="I54" s="56"/>
      <c r="J54" s="7"/>
      <c r="K54" s="7"/>
      <c r="L54" s="7"/>
    </row>
    <row r="55" spans="1:12" ht="12.75">
      <c r="A55" s="54"/>
      <c r="B55" s="142" t="s">
        <v>220</v>
      </c>
      <c r="C55" s="143"/>
      <c r="D55" s="143"/>
      <c r="E55" s="143"/>
      <c r="F55" s="61"/>
      <c r="G55" s="61"/>
      <c r="H55" s="62"/>
      <c r="I55" s="62"/>
      <c r="J55" s="7"/>
      <c r="K55" s="7"/>
      <c r="L55" s="7"/>
    </row>
    <row r="56" spans="1:12" ht="12.75">
      <c r="A56" s="54"/>
      <c r="B56" s="63" t="s">
        <v>256</v>
      </c>
      <c r="C56" s="64"/>
      <c r="D56" s="64"/>
      <c r="E56" s="64"/>
      <c r="F56" s="64"/>
      <c r="G56" s="64"/>
      <c r="H56" s="148" t="s">
        <v>251</v>
      </c>
      <c r="I56" s="148"/>
      <c r="J56" s="7"/>
      <c r="K56" s="7"/>
      <c r="L56" s="7"/>
    </row>
    <row r="57" spans="1:12" ht="12.75">
      <c r="A57" s="54"/>
      <c r="B57" s="63" t="s">
        <v>252</v>
      </c>
      <c r="C57" s="64"/>
      <c r="D57" s="64"/>
      <c r="E57" s="64"/>
      <c r="F57" s="64"/>
      <c r="G57" s="64"/>
      <c r="H57" s="148"/>
      <c r="I57" s="148"/>
      <c r="J57" s="7"/>
      <c r="K57" s="7"/>
      <c r="L57" s="7"/>
    </row>
    <row r="58" spans="1:12" ht="12.75">
      <c r="A58" s="54"/>
      <c r="B58" s="63" t="s">
        <v>253</v>
      </c>
      <c r="C58" s="64"/>
      <c r="D58" s="64"/>
      <c r="E58" s="64"/>
      <c r="F58" s="64"/>
      <c r="G58" s="64"/>
      <c r="H58" s="148"/>
      <c r="I58" s="148"/>
      <c r="J58" s="7"/>
      <c r="K58" s="7"/>
      <c r="L58" s="7"/>
    </row>
    <row r="59" spans="1:12" ht="12.75">
      <c r="A59" s="54"/>
      <c r="B59" s="63" t="s">
        <v>254</v>
      </c>
      <c r="C59" s="65"/>
      <c r="D59" s="65"/>
      <c r="E59" s="65"/>
      <c r="F59" s="65"/>
      <c r="G59" s="65"/>
      <c r="H59" s="148"/>
      <c r="I59" s="148"/>
      <c r="J59" s="7"/>
      <c r="K59" s="7"/>
      <c r="L59" s="7"/>
    </row>
    <row r="60" spans="1:12" ht="12.75">
      <c r="A60" s="54"/>
      <c r="B60" s="63" t="s">
        <v>255</v>
      </c>
      <c r="C60" s="65"/>
      <c r="D60" s="65"/>
      <c r="E60" s="65"/>
      <c r="F60" s="65"/>
      <c r="G60" s="65"/>
      <c r="H60" s="148"/>
      <c r="I60" s="148"/>
      <c r="J60" s="7"/>
      <c r="K60" s="7"/>
      <c r="L60" s="7"/>
    </row>
    <row r="61" spans="1:12" ht="12.75">
      <c r="A61" s="54"/>
      <c r="B61" s="54"/>
      <c r="C61" s="55"/>
      <c r="D61" s="55"/>
      <c r="E61" s="55"/>
      <c r="F61" s="55"/>
      <c r="G61" s="55"/>
      <c r="H61" s="55"/>
      <c r="I61" s="56"/>
      <c r="J61" s="7"/>
      <c r="K61" s="7"/>
      <c r="L61" s="7"/>
    </row>
    <row r="62" spans="1:12" ht="13.5" thickBot="1">
      <c r="A62" s="57" t="s">
        <v>221</v>
      </c>
      <c r="B62" s="17"/>
      <c r="C62" s="17"/>
      <c r="D62" s="17"/>
      <c r="E62" s="17"/>
      <c r="F62" s="17"/>
      <c r="G62" s="58"/>
      <c r="H62" s="59"/>
      <c r="I62" s="58"/>
      <c r="J62" s="7"/>
      <c r="K62" s="7"/>
      <c r="L62" s="7"/>
    </row>
    <row r="63" spans="1:12" ht="12.75">
      <c r="A63" s="17"/>
      <c r="B63" s="17"/>
      <c r="C63" s="17"/>
      <c r="D63" s="17"/>
      <c r="E63" s="54" t="s">
        <v>222</v>
      </c>
      <c r="F63" s="7"/>
      <c r="G63" s="145" t="s">
        <v>223</v>
      </c>
      <c r="H63" s="146"/>
      <c r="I63" s="147"/>
      <c r="J63" s="7"/>
      <c r="K63" s="7"/>
      <c r="L63" s="7"/>
    </row>
    <row r="64" spans="1:12" ht="12.75">
      <c r="A64" s="60"/>
      <c r="B64" s="60"/>
      <c r="C64" s="22"/>
      <c r="D64" s="22"/>
      <c r="E64" s="22"/>
      <c r="F64" s="22"/>
      <c r="G64" s="131"/>
      <c r="H64" s="132"/>
      <c r="I64" s="22"/>
      <c r="J64" s="7"/>
      <c r="K64" s="7"/>
      <c r="L64" s="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acun@htp-korcula.hr"/>
    <hyperlink ref="C20" r:id="rId2" display="www.rast.hr"/>
    <hyperlink ref="C50" r:id="rId3" display="racun@htp-korcula.hr"/>
  </hyperlinks>
  <printOptions/>
  <pageMargins left="0.31" right="0.27" top="1" bottom="0.46" header="0.5" footer="0.3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6"/>
  <sheetViews>
    <sheetView zoomScaleSheetLayoutView="110" zoomScalePageLayoutView="0" workbookViewId="0" topLeftCell="A1">
      <selection activeCell="N75" sqref="N75"/>
    </sheetView>
  </sheetViews>
  <sheetFormatPr defaultColWidth="9.140625" defaultRowHeight="12.75"/>
  <cols>
    <col min="1" max="7" width="9.140625" style="66" customWidth="1"/>
    <col min="8" max="8" width="6.28125" style="66" customWidth="1"/>
    <col min="9" max="9" width="9.140625" style="66" customWidth="1"/>
    <col min="10" max="11" width="12.421875" style="66" bestFit="1" customWidth="1"/>
    <col min="12" max="16384" width="9.140625" style="66" customWidth="1"/>
  </cols>
  <sheetData>
    <row r="2" spans="1:11" ht="21" customHeight="1">
      <c r="A2" s="208" t="s">
        <v>117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6.5" customHeight="1">
      <c r="A3" s="209" t="s">
        <v>275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24.75" customHeight="1">
      <c r="A4" s="210" t="s">
        <v>272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22.5">
      <c r="A5" s="213" t="s">
        <v>40</v>
      </c>
      <c r="B5" s="214"/>
      <c r="C5" s="214"/>
      <c r="D5" s="214"/>
      <c r="E5" s="214"/>
      <c r="F5" s="214"/>
      <c r="G5" s="214"/>
      <c r="H5" s="215"/>
      <c r="I5" s="82" t="s">
        <v>224</v>
      </c>
      <c r="J5" s="83" t="s">
        <v>273</v>
      </c>
      <c r="K5" s="84" t="s">
        <v>274</v>
      </c>
    </row>
    <row r="6" spans="1:11" ht="12.75">
      <c r="A6" s="216">
        <v>1</v>
      </c>
      <c r="B6" s="216"/>
      <c r="C6" s="216"/>
      <c r="D6" s="216"/>
      <c r="E6" s="216"/>
      <c r="F6" s="216"/>
      <c r="G6" s="216"/>
      <c r="H6" s="216"/>
      <c r="I6" s="86">
        <v>2</v>
      </c>
      <c r="J6" s="85">
        <v>3</v>
      </c>
      <c r="K6" s="85">
        <v>4</v>
      </c>
    </row>
    <row r="7" spans="1:11" ht="12.75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9"/>
    </row>
    <row r="8" spans="1:11" ht="15">
      <c r="A8" s="201" t="s">
        <v>41</v>
      </c>
      <c r="B8" s="202"/>
      <c r="C8" s="202"/>
      <c r="D8" s="202"/>
      <c r="E8" s="202"/>
      <c r="F8" s="202"/>
      <c r="G8" s="202"/>
      <c r="H8" s="220"/>
      <c r="I8" s="87">
        <v>1</v>
      </c>
      <c r="J8" s="88"/>
      <c r="K8" s="88"/>
    </row>
    <row r="9" spans="1:11" ht="15">
      <c r="A9" s="192" t="s">
        <v>276</v>
      </c>
      <c r="B9" s="193"/>
      <c r="C9" s="193"/>
      <c r="D9" s="193"/>
      <c r="E9" s="193"/>
      <c r="F9" s="193"/>
      <c r="G9" s="193"/>
      <c r="H9" s="194"/>
      <c r="I9" s="89">
        <v>2</v>
      </c>
      <c r="J9" s="75">
        <f>J10+J17+J27+J36+J40</f>
        <v>207308700</v>
      </c>
      <c r="K9" s="75">
        <f>K10+K17+K27+K36+K40</f>
        <v>200779475</v>
      </c>
    </row>
    <row r="10" spans="1:11" ht="15">
      <c r="A10" s="205" t="s">
        <v>159</v>
      </c>
      <c r="B10" s="206"/>
      <c r="C10" s="206"/>
      <c r="D10" s="206"/>
      <c r="E10" s="206"/>
      <c r="F10" s="206"/>
      <c r="G10" s="206"/>
      <c r="H10" s="207"/>
      <c r="I10" s="89">
        <v>3</v>
      </c>
      <c r="J10" s="75">
        <f>SUM(J11:J16)</f>
        <v>438311</v>
      </c>
      <c r="K10" s="75">
        <f>SUM(K11:K16)</f>
        <v>116046</v>
      </c>
    </row>
    <row r="11" spans="1:11" ht="14.25">
      <c r="A11" s="205" t="s">
        <v>89</v>
      </c>
      <c r="B11" s="206"/>
      <c r="C11" s="206"/>
      <c r="D11" s="206"/>
      <c r="E11" s="206"/>
      <c r="F11" s="206"/>
      <c r="G11" s="206"/>
      <c r="H11" s="207"/>
      <c r="I11" s="89">
        <v>4</v>
      </c>
      <c r="J11" s="73"/>
      <c r="K11" s="73"/>
    </row>
    <row r="12" spans="1:11" ht="14.25">
      <c r="A12" s="205" t="s">
        <v>7</v>
      </c>
      <c r="B12" s="206"/>
      <c r="C12" s="206"/>
      <c r="D12" s="206"/>
      <c r="E12" s="206"/>
      <c r="F12" s="206"/>
      <c r="G12" s="206"/>
      <c r="H12" s="207"/>
      <c r="I12" s="89">
        <v>5</v>
      </c>
      <c r="J12" s="73"/>
      <c r="K12" s="73"/>
    </row>
    <row r="13" spans="1:11" ht="14.25">
      <c r="A13" s="205" t="s">
        <v>90</v>
      </c>
      <c r="B13" s="206"/>
      <c r="C13" s="206"/>
      <c r="D13" s="206"/>
      <c r="E13" s="206"/>
      <c r="F13" s="206"/>
      <c r="G13" s="206"/>
      <c r="H13" s="207"/>
      <c r="I13" s="89">
        <v>6</v>
      </c>
      <c r="J13" s="73"/>
      <c r="K13" s="73"/>
    </row>
    <row r="14" spans="1:11" ht="14.25">
      <c r="A14" s="205" t="s">
        <v>162</v>
      </c>
      <c r="B14" s="206"/>
      <c r="C14" s="206"/>
      <c r="D14" s="206"/>
      <c r="E14" s="206"/>
      <c r="F14" s="206"/>
      <c r="G14" s="206"/>
      <c r="H14" s="207"/>
      <c r="I14" s="89">
        <v>7</v>
      </c>
      <c r="J14" s="73"/>
      <c r="K14" s="73"/>
    </row>
    <row r="15" spans="1:11" ht="14.25">
      <c r="A15" s="205" t="s">
        <v>163</v>
      </c>
      <c r="B15" s="206"/>
      <c r="C15" s="206"/>
      <c r="D15" s="206"/>
      <c r="E15" s="206"/>
      <c r="F15" s="206"/>
      <c r="G15" s="206"/>
      <c r="H15" s="207"/>
      <c r="I15" s="89">
        <v>8</v>
      </c>
      <c r="J15" s="73"/>
      <c r="K15" s="73"/>
    </row>
    <row r="16" spans="1:11" ht="14.25">
      <c r="A16" s="205" t="s">
        <v>164</v>
      </c>
      <c r="B16" s="206"/>
      <c r="C16" s="206"/>
      <c r="D16" s="206"/>
      <c r="E16" s="206"/>
      <c r="F16" s="206"/>
      <c r="G16" s="206"/>
      <c r="H16" s="207"/>
      <c r="I16" s="89">
        <v>9</v>
      </c>
      <c r="J16" s="73">
        <v>438311</v>
      </c>
      <c r="K16" s="73">
        <v>116046</v>
      </c>
    </row>
    <row r="17" spans="1:11" ht="15">
      <c r="A17" s="205" t="s">
        <v>160</v>
      </c>
      <c r="B17" s="206"/>
      <c r="C17" s="206"/>
      <c r="D17" s="206"/>
      <c r="E17" s="206"/>
      <c r="F17" s="206"/>
      <c r="G17" s="206"/>
      <c r="H17" s="207"/>
      <c r="I17" s="89">
        <v>10</v>
      </c>
      <c r="J17" s="75">
        <f>SUM(J18:J26)</f>
        <v>206870389</v>
      </c>
      <c r="K17" s="75">
        <f>SUM(K18:K26)</f>
        <v>200663429</v>
      </c>
    </row>
    <row r="18" spans="1:11" ht="14.25">
      <c r="A18" s="205" t="s">
        <v>165</v>
      </c>
      <c r="B18" s="206"/>
      <c r="C18" s="206"/>
      <c r="D18" s="206"/>
      <c r="E18" s="206"/>
      <c r="F18" s="206"/>
      <c r="G18" s="206"/>
      <c r="H18" s="207"/>
      <c r="I18" s="89">
        <v>11</v>
      </c>
      <c r="J18" s="73">
        <v>64830436</v>
      </c>
      <c r="K18" s="73">
        <v>64830436</v>
      </c>
    </row>
    <row r="19" spans="1:11" ht="14.25">
      <c r="A19" s="205" t="s">
        <v>191</v>
      </c>
      <c r="B19" s="206"/>
      <c r="C19" s="206"/>
      <c r="D19" s="206"/>
      <c r="E19" s="206"/>
      <c r="F19" s="206"/>
      <c r="G19" s="206"/>
      <c r="H19" s="207"/>
      <c r="I19" s="89">
        <v>12</v>
      </c>
      <c r="J19" s="73">
        <v>121952419</v>
      </c>
      <c r="K19" s="73">
        <v>118767831</v>
      </c>
    </row>
    <row r="20" spans="1:11" ht="14.25">
      <c r="A20" s="205" t="s">
        <v>166</v>
      </c>
      <c r="B20" s="206"/>
      <c r="C20" s="206"/>
      <c r="D20" s="206"/>
      <c r="E20" s="206"/>
      <c r="F20" s="206"/>
      <c r="G20" s="206"/>
      <c r="H20" s="207"/>
      <c r="I20" s="89">
        <v>13</v>
      </c>
      <c r="J20" s="73">
        <v>13461406</v>
      </c>
      <c r="K20" s="73">
        <v>11702780</v>
      </c>
    </row>
    <row r="21" spans="1:11" ht="14.25">
      <c r="A21" s="205" t="s">
        <v>11</v>
      </c>
      <c r="B21" s="206"/>
      <c r="C21" s="206"/>
      <c r="D21" s="206"/>
      <c r="E21" s="206"/>
      <c r="F21" s="206"/>
      <c r="G21" s="206"/>
      <c r="H21" s="207"/>
      <c r="I21" s="89">
        <v>14</v>
      </c>
      <c r="J21" s="73">
        <v>6582930</v>
      </c>
      <c r="K21" s="73">
        <v>5344750</v>
      </c>
    </row>
    <row r="22" spans="1:11" ht="14.25">
      <c r="A22" s="205" t="s">
        <v>12</v>
      </c>
      <c r="B22" s="206"/>
      <c r="C22" s="206"/>
      <c r="D22" s="206"/>
      <c r="E22" s="206"/>
      <c r="F22" s="206"/>
      <c r="G22" s="206"/>
      <c r="H22" s="207"/>
      <c r="I22" s="89">
        <v>15</v>
      </c>
      <c r="J22" s="73"/>
      <c r="K22" s="73"/>
    </row>
    <row r="23" spans="1:11" ht="14.25">
      <c r="A23" s="205" t="s">
        <v>53</v>
      </c>
      <c r="B23" s="206"/>
      <c r="C23" s="206"/>
      <c r="D23" s="206"/>
      <c r="E23" s="206"/>
      <c r="F23" s="206"/>
      <c r="G23" s="206"/>
      <c r="H23" s="207"/>
      <c r="I23" s="89">
        <v>16</v>
      </c>
      <c r="J23" s="73"/>
      <c r="K23" s="73"/>
    </row>
    <row r="24" spans="1:11" ht="14.25">
      <c r="A24" s="205" t="s">
        <v>54</v>
      </c>
      <c r="B24" s="206"/>
      <c r="C24" s="206"/>
      <c r="D24" s="206"/>
      <c r="E24" s="206"/>
      <c r="F24" s="206"/>
      <c r="G24" s="206"/>
      <c r="H24" s="207"/>
      <c r="I24" s="89">
        <v>17</v>
      </c>
      <c r="J24" s="73"/>
      <c r="K24" s="73"/>
    </row>
    <row r="25" spans="1:11" ht="14.25">
      <c r="A25" s="205" t="s">
        <v>55</v>
      </c>
      <c r="B25" s="206"/>
      <c r="C25" s="206"/>
      <c r="D25" s="206"/>
      <c r="E25" s="206"/>
      <c r="F25" s="206"/>
      <c r="G25" s="206"/>
      <c r="H25" s="207"/>
      <c r="I25" s="89">
        <v>18</v>
      </c>
      <c r="J25" s="73">
        <v>43198</v>
      </c>
      <c r="K25" s="73">
        <v>17632</v>
      </c>
    </row>
    <row r="26" spans="1:11" ht="14.25">
      <c r="A26" s="205" t="s">
        <v>56</v>
      </c>
      <c r="B26" s="206"/>
      <c r="C26" s="206"/>
      <c r="D26" s="206"/>
      <c r="E26" s="206"/>
      <c r="F26" s="206"/>
      <c r="G26" s="206"/>
      <c r="H26" s="207"/>
      <c r="I26" s="89">
        <v>19</v>
      </c>
      <c r="J26" s="73"/>
      <c r="K26" s="73"/>
    </row>
    <row r="27" spans="1:11" ht="15">
      <c r="A27" s="205" t="s">
        <v>149</v>
      </c>
      <c r="B27" s="206"/>
      <c r="C27" s="206"/>
      <c r="D27" s="206"/>
      <c r="E27" s="206"/>
      <c r="F27" s="206"/>
      <c r="G27" s="206"/>
      <c r="H27" s="207"/>
      <c r="I27" s="89">
        <v>20</v>
      </c>
      <c r="J27" s="75">
        <f>SUM(J28:J35)</f>
        <v>0</v>
      </c>
      <c r="K27" s="75">
        <f>SUM(K28:K35)</f>
        <v>0</v>
      </c>
    </row>
    <row r="28" spans="1:11" ht="14.25">
      <c r="A28" s="205" t="s">
        <v>57</v>
      </c>
      <c r="B28" s="206"/>
      <c r="C28" s="206"/>
      <c r="D28" s="206"/>
      <c r="E28" s="206"/>
      <c r="F28" s="206"/>
      <c r="G28" s="206"/>
      <c r="H28" s="207"/>
      <c r="I28" s="89">
        <v>21</v>
      </c>
      <c r="J28" s="73"/>
      <c r="K28" s="73"/>
    </row>
    <row r="29" spans="1:11" ht="14.25">
      <c r="A29" s="205" t="s">
        <v>58</v>
      </c>
      <c r="B29" s="206"/>
      <c r="C29" s="206"/>
      <c r="D29" s="206"/>
      <c r="E29" s="206"/>
      <c r="F29" s="206"/>
      <c r="G29" s="206"/>
      <c r="H29" s="207"/>
      <c r="I29" s="89">
        <v>22</v>
      </c>
      <c r="J29" s="73"/>
      <c r="K29" s="73"/>
    </row>
    <row r="30" spans="1:11" ht="14.25">
      <c r="A30" s="205" t="s">
        <v>59</v>
      </c>
      <c r="B30" s="206"/>
      <c r="C30" s="206"/>
      <c r="D30" s="206"/>
      <c r="E30" s="206"/>
      <c r="F30" s="206"/>
      <c r="G30" s="206"/>
      <c r="H30" s="207"/>
      <c r="I30" s="89">
        <v>23</v>
      </c>
      <c r="J30" s="73"/>
      <c r="K30" s="73"/>
    </row>
    <row r="31" spans="1:11" ht="14.25">
      <c r="A31" s="205" t="s">
        <v>64</v>
      </c>
      <c r="B31" s="206"/>
      <c r="C31" s="206"/>
      <c r="D31" s="206"/>
      <c r="E31" s="206"/>
      <c r="F31" s="206"/>
      <c r="G31" s="206"/>
      <c r="H31" s="207"/>
      <c r="I31" s="89">
        <v>24</v>
      </c>
      <c r="J31" s="73"/>
      <c r="K31" s="73"/>
    </row>
    <row r="32" spans="1:11" ht="14.25">
      <c r="A32" s="205" t="s">
        <v>65</v>
      </c>
      <c r="B32" s="206"/>
      <c r="C32" s="206"/>
      <c r="D32" s="206"/>
      <c r="E32" s="206"/>
      <c r="F32" s="206"/>
      <c r="G32" s="206"/>
      <c r="H32" s="207"/>
      <c r="I32" s="89">
        <v>25</v>
      </c>
      <c r="J32" s="73"/>
      <c r="K32" s="73"/>
    </row>
    <row r="33" spans="1:11" ht="14.25">
      <c r="A33" s="205" t="s">
        <v>66</v>
      </c>
      <c r="B33" s="206"/>
      <c r="C33" s="206"/>
      <c r="D33" s="206"/>
      <c r="E33" s="206"/>
      <c r="F33" s="206"/>
      <c r="G33" s="206"/>
      <c r="H33" s="207"/>
      <c r="I33" s="89">
        <v>26</v>
      </c>
      <c r="J33" s="73"/>
      <c r="K33" s="73"/>
    </row>
    <row r="34" spans="1:11" ht="14.25">
      <c r="A34" s="205" t="s">
        <v>60</v>
      </c>
      <c r="B34" s="206"/>
      <c r="C34" s="206"/>
      <c r="D34" s="206"/>
      <c r="E34" s="206"/>
      <c r="F34" s="206"/>
      <c r="G34" s="206"/>
      <c r="H34" s="207"/>
      <c r="I34" s="89">
        <v>27</v>
      </c>
      <c r="J34" s="73"/>
      <c r="K34" s="73"/>
    </row>
    <row r="35" spans="1:11" ht="14.25">
      <c r="A35" s="205" t="s">
        <v>142</v>
      </c>
      <c r="B35" s="206"/>
      <c r="C35" s="206"/>
      <c r="D35" s="206"/>
      <c r="E35" s="206"/>
      <c r="F35" s="206"/>
      <c r="G35" s="206"/>
      <c r="H35" s="207"/>
      <c r="I35" s="89">
        <v>28</v>
      </c>
      <c r="J35" s="73"/>
      <c r="K35" s="73"/>
    </row>
    <row r="36" spans="1:11" ht="15">
      <c r="A36" s="205" t="s">
        <v>143</v>
      </c>
      <c r="B36" s="206"/>
      <c r="C36" s="206"/>
      <c r="D36" s="206"/>
      <c r="E36" s="206"/>
      <c r="F36" s="206"/>
      <c r="G36" s="206"/>
      <c r="H36" s="207"/>
      <c r="I36" s="89">
        <v>29</v>
      </c>
      <c r="J36" s="75">
        <f>SUM(J37:J39)</f>
        <v>0</v>
      </c>
      <c r="K36" s="75">
        <f>SUM(K37:K39)</f>
        <v>0</v>
      </c>
    </row>
    <row r="37" spans="1:11" ht="14.25">
      <c r="A37" s="205" t="s">
        <v>61</v>
      </c>
      <c r="B37" s="206"/>
      <c r="C37" s="206"/>
      <c r="D37" s="206"/>
      <c r="E37" s="206"/>
      <c r="F37" s="206"/>
      <c r="G37" s="206"/>
      <c r="H37" s="207"/>
      <c r="I37" s="89">
        <v>30</v>
      </c>
      <c r="J37" s="73"/>
      <c r="K37" s="73"/>
    </row>
    <row r="38" spans="1:11" ht="14.25">
      <c r="A38" s="205" t="s">
        <v>62</v>
      </c>
      <c r="B38" s="206"/>
      <c r="C38" s="206"/>
      <c r="D38" s="206"/>
      <c r="E38" s="206"/>
      <c r="F38" s="206"/>
      <c r="G38" s="206"/>
      <c r="H38" s="207"/>
      <c r="I38" s="89">
        <v>31</v>
      </c>
      <c r="J38" s="73"/>
      <c r="K38" s="73"/>
    </row>
    <row r="39" spans="1:11" ht="14.25">
      <c r="A39" s="205" t="s">
        <v>63</v>
      </c>
      <c r="B39" s="206"/>
      <c r="C39" s="206"/>
      <c r="D39" s="206"/>
      <c r="E39" s="206"/>
      <c r="F39" s="206"/>
      <c r="G39" s="206"/>
      <c r="H39" s="207"/>
      <c r="I39" s="89">
        <v>32</v>
      </c>
      <c r="J39" s="73"/>
      <c r="K39" s="73"/>
    </row>
    <row r="40" spans="1:11" ht="14.25">
      <c r="A40" s="205" t="s">
        <v>144</v>
      </c>
      <c r="B40" s="206"/>
      <c r="C40" s="206"/>
      <c r="D40" s="206"/>
      <c r="E40" s="206"/>
      <c r="F40" s="206"/>
      <c r="G40" s="206"/>
      <c r="H40" s="207"/>
      <c r="I40" s="89">
        <v>33</v>
      </c>
      <c r="J40" s="73"/>
      <c r="K40" s="73"/>
    </row>
    <row r="41" spans="1:11" ht="15">
      <c r="A41" s="192" t="s">
        <v>277</v>
      </c>
      <c r="B41" s="193"/>
      <c r="C41" s="193"/>
      <c r="D41" s="193"/>
      <c r="E41" s="193"/>
      <c r="F41" s="193"/>
      <c r="G41" s="193"/>
      <c r="H41" s="194"/>
      <c r="I41" s="89">
        <v>34</v>
      </c>
      <c r="J41" s="75">
        <f>J42+J50+J57+J65</f>
        <v>7927028</v>
      </c>
      <c r="K41" s="75">
        <f>K42+K50+K57+K65</f>
        <v>7099205</v>
      </c>
    </row>
    <row r="42" spans="1:11" ht="15">
      <c r="A42" s="205" t="s">
        <v>81</v>
      </c>
      <c r="B42" s="206"/>
      <c r="C42" s="206"/>
      <c r="D42" s="206"/>
      <c r="E42" s="206"/>
      <c r="F42" s="206"/>
      <c r="G42" s="206"/>
      <c r="H42" s="207"/>
      <c r="I42" s="89">
        <v>35</v>
      </c>
      <c r="J42" s="75">
        <f>SUM(J43:J49)</f>
        <v>3396394</v>
      </c>
      <c r="K42" s="75">
        <f>SUM(K43:K49)</f>
        <v>3105582</v>
      </c>
    </row>
    <row r="43" spans="1:11" ht="14.25">
      <c r="A43" s="205" t="s">
        <v>93</v>
      </c>
      <c r="B43" s="206"/>
      <c r="C43" s="206"/>
      <c r="D43" s="206"/>
      <c r="E43" s="206"/>
      <c r="F43" s="206"/>
      <c r="G43" s="206"/>
      <c r="H43" s="207"/>
      <c r="I43" s="89">
        <v>36</v>
      </c>
      <c r="J43" s="73">
        <v>3106069</v>
      </c>
      <c r="K43" s="73">
        <v>2843348</v>
      </c>
    </row>
    <row r="44" spans="1:11" ht="14.25">
      <c r="A44" s="205" t="s">
        <v>94</v>
      </c>
      <c r="B44" s="206"/>
      <c r="C44" s="206"/>
      <c r="D44" s="206"/>
      <c r="E44" s="206"/>
      <c r="F44" s="206"/>
      <c r="G44" s="206"/>
      <c r="H44" s="207"/>
      <c r="I44" s="89">
        <v>37</v>
      </c>
      <c r="J44" s="73"/>
      <c r="K44" s="73"/>
    </row>
    <row r="45" spans="1:11" ht="14.25">
      <c r="A45" s="205" t="s">
        <v>67</v>
      </c>
      <c r="B45" s="206"/>
      <c r="C45" s="206"/>
      <c r="D45" s="206"/>
      <c r="E45" s="206"/>
      <c r="F45" s="206"/>
      <c r="G45" s="206"/>
      <c r="H45" s="207"/>
      <c r="I45" s="89">
        <v>38</v>
      </c>
      <c r="J45" s="73"/>
      <c r="K45" s="73"/>
    </row>
    <row r="46" spans="1:11" ht="14.25">
      <c r="A46" s="205" t="s">
        <v>68</v>
      </c>
      <c r="B46" s="206"/>
      <c r="C46" s="206"/>
      <c r="D46" s="206"/>
      <c r="E46" s="206"/>
      <c r="F46" s="206"/>
      <c r="G46" s="206"/>
      <c r="H46" s="207"/>
      <c r="I46" s="89">
        <v>39</v>
      </c>
      <c r="J46" s="73">
        <v>278636</v>
      </c>
      <c r="K46" s="73">
        <v>250545</v>
      </c>
    </row>
    <row r="47" spans="1:11" ht="14.25">
      <c r="A47" s="205" t="s">
        <v>69</v>
      </c>
      <c r="B47" s="206"/>
      <c r="C47" s="206"/>
      <c r="D47" s="206"/>
      <c r="E47" s="206"/>
      <c r="F47" s="206"/>
      <c r="G47" s="206"/>
      <c r="H47" s="207"/>
      <c r="I47" s="89">
        <v>40</v>
      </c>
      <c r="J47" s="73">
        <v>11689</v>
      </c>
      <c r="K47" s="73">
        <v>11689</v>
      </c>
    </row>
    <row r="48" spans="1:11" ht="14.25">
      <c r="A48" s="205" t="s">
        <v>70</v>
      </c>
      <c r="B48" s="206"/>
      <c r="C48" s="206"/>
      <c r="D48" s="206"/>
      <c r="E48" s="206"/>
      <c r="F48" s="206"/>
      <c r="G48" s="206"/>
      <c r="H48" s="207"/>
      <c r="I48" s="89">
        <v>41</v>
      </c>
      <c r="J48" s="73"/>
      <c r="K48" s="73"/>
    </row>
    <row r="49" spans="1:11" ht="14.25">
      <c r="A49" s="205" t="s">
        <v>71</v>
      </c>
      <c r="B49" s="206"/>
      <c r="C49" s="206"/>
      <c r="D49" s="206"/>
      <c r="E49" s="206"/>
      <c r="F49" s="206"/>
      <c r="G49" s="206"/>
      <c r="H49" s="207"/>
      <c r="I49" s="89">
        <v>42</v>
      </c>
      <c r="J49" s="73"/>
      <c r="K49" s="73"/>
    </row>
    <row r="50" spans="1:11" ht="15">
      <c r="A50" s="205" t="s">
        <v>82</v>
      </c>
      <c r="B50" s="206"/>
      <c r="C50" s="206"/>
      <c r="D50" s="206"/>
      <c r="E50" s="206"/>
      <c r="F50" s="206"/>
      <c r="G50" s="206"/>
      <c r="H50" s="207"/>
      <c r="I50" s="89">
        <v>43</v>
      </c>
      <c r="J50" s="75">
        <f>J51+J52+J53+J54+J55+J56</f>
        <v>4429931</v>
      </c>
      <c r="K50" s="75">
        <f>K51+K52+K53+K54+K55+K56</f>
        <v>3808188</v>
      </c>
    </row>
    <row r="51" spans="1:11" ht="14.25">
      <c r="A51" s="205" t="s">
        <v>154</v>
      </c>
      <c r="B51" s="206"/>
      <c r="C51" s="206"/>
      <c r="D51" s="206"/>
      <c r="E51" s="206"/>
      <c r="F51" s="206"/>
      <c r="G51" s="206"/>
      <c r="H51" s="207"/>
      <c r="I51" s="89">
        <v>44</v>
      </c>
      <c r="J51" s="73">
        <f>J56</f>
        <v>0</v>
      </c>
      <c r="K51" s="73"/>
    </row>
    <row r="52" spans="1:11" ht="14.25">
      <c r="A52" s="205" t="s">
        <v>155</v>
      </c>
      <c r="B52" s="206"/>
      <c r="C52" s="206"/>
      <c r="D52" s="206"/>
      <c r="E52" s="206"/>
      <c r="F52" s="206"/>
      <c r="G52" s="206"/>
      <c r="H52" s="207"/>
      <c r="I52" s="89">
        <v>45</v>
      </c>
      <c r="J52" s="73">
        <v>4301290</v>
      </c>
      <c r="K52" s="73">
        <v>3708771</v>
      </c>
    </row>
    <row r="53" spans="1:11" ht="14.25">
      <c r="A53" s="205" t="s">
        <v>156</v>
      </c>
      <c r="B53" s="206"/>
      <c r="C53" s="206"/>
      <c r="D53" s="206"/>
      <c r="E53" s="206"/>
      <c r="F53" s="206"/>
      <c r="G53" s="206"/>
      <c r="H53" s="207"/>
      <c r="I53" s="89">
        <v>46</v>
      </c>
      <c r="J53" s="73"/>
      <c r="K53" s="73"/>
    </row>
    <row r="54" spans="1:11" ht="14.25">
      <c r="A54" s="205" t="s">
        <v>157</v>
      </c>
      <c r="B54" s="206"/>
      <c r="C54" s="206"/>
      <c r="D54" s="206"/>
      <c r="E54" s="206"/>
      <c r="F54" s="206"/>
      <c r="G54" s="206"/>
      <c r="H54" s="207"/>
      <c r="I54" s="89">
        <v>47</v>
      </c>
      <c r="J54" s="73">
        <v>27110</v>
      </c>
      <c r="K54" s="73">
        <v>16946</v>
      </c>
    </row>
    <row r="55" spans="1:11" ht="14.25">
      <c r="A55" s="205" t="s">
        <v>5</v>
      </c>
      <c r="B55" s="206"/>
      <c r="C55" s="206"/>
      <c r="D55" s="206"/>
      <c r="E55" s="206"/>
      <c r="F55" s="206"/>
      <c r="G55" s="206"/>
      <c r="H55" s="207"/>
      <c r="I55" s="89">
        <v>48</v>
      </c>
      <c r="J55" s="73">
        <v>101531</v>
      </c>
      <c r="K55" s="73">
        <v>82471</v>
      </c>
    </row>
    <row r="56" spans="1:11" ht="14.25">
      <c r="A56" s="205" t="s">
        <v>6</v>
      </c>
      <c r="B56" s="206"/>
      <c r="C56" s="206"/>
      <c r="D56" s="206"/>
      <c r="E56" s="206"/>
      <c r="F56" s="206"/>
      <c r="G56" s="206"/>
      <c r="H56" s="207"/>
      <c r="I56" s="89">
        <v>49</v>
      </c>
      <c r="J56" s="73"/>
      <c r="K56" s="73"/>
    </row>
    <row r="57" spans="1:11" ht="15">
      <c r="A57" s="205" t="s">
        <v>83</v>
      </c>
      <c r="B57" s="206"/>
      <c r="C57" s="206"/>
      <c r="D57" s="206"/>
      <c r="E57" s="206"/>
      <c r="F57" s="206"/>
      <c r="G57" s="206"/>
      <c r="H57" s="207"/>
      <c r="I57" s="89">
        <v>50</v>
      </c>
      <c r="J57" s="75">
        <f>SUM(J58:J64)</f>
        <v>0</v>
      </c>
      <c r="K57" s="75">
        <f>SUM(K58:K64)</f>
        <v>0</v>
      </c>
    </row>
    <row r="58" spans="1:11" ht="14.25">
      <c r="A58" s="205" t="s">
        <v>57</v>
      </c>
      <c r="B58" s="206"/>
      <c r="C58" s="206"/>
      <c r="D58" s="206"/>
      <c r="E58" s="206"/>
      <c r="F58" s="206"/>
      <c r="G58" s="206"/>
      <c r="H58" s="207"/>
      <c r="I58" s="89">
        <v>51</v>
      </c>
      <c r="J58" s="73"/>
      <c r="K58" s="73"/>
    </row>
    <row r="59" spans="1:11" ht="14.25">
      <c r="A59" s="205" t="s">
        <v>58</v>
      </c>
      <c r="B59" s="206"/>
      <c r="C59" s="206"/>
      <c r="D59" s="206"/>
      <c r="E59" s="206"/>
      <c r="F59" s="206"/>
      <c r="G59" s="206"/>
      <c r="H59" s="207"/>
      <c r="I59" s="89">
        <v>52</v>
      </c>
      <c r="J59" s="73"/>
      <c r="K59" s="73"/>
    </row>
    <row r="60" spans="1:11" ht="14.25">
      <c r="A60" s="205" t="s">
        <v>186</v>
      </c>
      <c r="B60" s="206"/>
      <c r="C60" s="206"/>
      <c r="D60" s="206"/>
      <c r="E60" s="206"/>
      <c r="F60" s="206"/>
      <c r="G60" s="206"/>
      <c r="H60" s="207"/>
      <c r="I60" s="89">
        <v>53</v>
      </c>
      <c r="J60" s="73"/>
      <c r="K60" s="73"/>
    </row>
    <row r="61" spans="1:11" ht="14.25">
      <c r="A61" s="205" t="s">
        <v>64</v>
      </c>
      <c r="B61" s="206"/>
      <c r="C61" s="206"/>
      <c r="D61" s="206"/>
      <c r="E61" s="206"/>
      <c r="F61" s="206"/>
      <c r="G61" s="206"/>
      <c r="H61" s="207"/>
      <c r="I61" s="89">
        <v>54</v>
      </c>
      <c r="J61" s="73"/>
      <c r="K61" s="73"/>
    </row>
    <row r="62" spans="1:11" ht="14.25">
      <c r="A62" s="205" t="s">
        <v>65</v>
      </c>
      <c r="B62" s="206"/>
      <c r="C62" s="206"/>
      <c r="D62" s="206"/>
      <c r="E62" s="206"/>
      <c r="F62" s="206"/>
      <c r="G62" s="206"/>
      <c r="H62" s="207"/>
      <c r="I62" s="89">
        <v>55</v>
      </c>
      <c r="J62" s="73"/>
      <c r="K62" s="73"/>
    </row>
    <row r="63" spans="1:11" ht="14.25">
      <c r="A63" s="205" t="s">
        <v>66</v>
      </c>
      <c r="B63" s="206"/>
      <c r="C63" s="206"/>
      <c r="D63" s="206"/>
      <c r="E63" s="206"/>
      <c r="F63" s="206"/>
      <c r="G63" s="206"/>
      <c r="H63" s="207"/>
      <c r="I63" s="89">
        <v>56</v>
      </c>
      <c r="J63" s="73"/>
      <c r="K63" s="73"/>
    </row>
    <row r="64" spans="1:11" ht="14.25">
      <c r="A64" s="205" t="s">
        <v>30</v>
      </c>
      <c r="B64" s="206"/>
      <c r="C64" s="206"/>
      <c r="D64" s="206"/>
      <c r="E64" s="206"/>
      <c r="F64" s="206"/>
      <c r="G64" s="206"/>
      <c r="H64" s="207"/>
      <c r="I64" s="89">
        <v>57</v>
      </c>
      <c r="J64" s="73"/>
      <c r="K64" s="73"/>
    </row>
    <row r="65" spans="1:11" ht="14.25">
      <c r="A65" s="205" t="s">
        <v>161</v>
      </c>
      <c r="B65" s="206"/>
      <c r="C65" s="206"/>
      <c r="D65" s="206"/>
      <c r="E65" s="206"/>
      <c r="F65" s="206"/>
      <c r="G65" s="206"/>
      <c r="H65" s="207"/>
      <c r="I65" s="89">
        <v>58</v>
      </c>
      <c r="J65" s="73">
        <v>100703</v>
      </c>
      <c r="K65" s="73">
        <v>185435</v>
      </c>
    </row>
    <row r="66" spans="1:11" ht="15">
      <c r="A66" s="192" t="s">
        <v>37</v>
      </c>
      <c r="B66" s="193"/>
      <c r="C66" s="193"/>
      <c r="D66" s="193"/>
      <c r="E66" s="193"/>
      <c r="F66" s="193"/>
      <c r="G66" s="193"/>
      <c r="H66" s="194"/>
      <c r="I66" s="89">
        <v>59</v>
      </c>
      <c r="J66" s="73">
        <v>1947</v>
      </c>
      <c r="K66" s="73">
        <v>119932</v>
      </c>
    </row>
    <row r="67" spans="1:11" ht="15">
      <c r="A67" s="192" t="s">
        <v>278</v>
      </c>
      <c r="B67" s="193"/>
      <c r="C67" s="193"/>
      <c r="D67" s="193"/>
      <c r="E67" s="193"/>
      <c r="F67" s="193"/>
      <c r="G67" s="193"/>
      <c r="H67" s="194"/>
      <c r="I67" s="89">
        <v>60</v>
      </c>
      <c r="J67" s="75">
        <f>J8+J9+J41+J66</f>
        <v>215237675</v>
      </c>
      <c r="K67" s="75">
        <f>K8+K9+K41+K66</f>
        <v>207998612</v>
      </c>
    </row>
    <row r="68" spans="1:11" ht="15">
      <c r="A68" s="224" t="s">
        <v>72</v>
      </c>
      <c r="B68" s="225"/>
      <c r="C68" s="225"/>
      <c r="D68" s="225"/>
      <c r="E68" s="225"/>
      <c r="F68" s="225"/>
      <c r="G68" s="225"/>
      <c r="H68" s="226"/>
      <c r="I68" s="91">
        <v>61</v>
      </c>
      <c r="J68" s="92"/>
      <c r="K68" s="92"/>
    </row>
    <row r="69" spans="1:11" ht="15">
      <c r="A69" s="119"/>
      <c r="B69" s="120"/>
      <c r="C69" s="120"/>
      <c r="D69" s="120"/>
      <c r="E69" s="120"/>
      <c r="F69" s="120"/>
      <c r="G69" s="120"/>
      <c r="H69" s="120"/>
      <c r="I69" s="95"/>
      <c r="J69" s="96"/>
      <c r="K69" s="97"/>
    </row>
    <row r="70" spans="1:11" ht="15">
      <c r="A70" s="119"/>
      <c r="B70" s="120"/>
      <c r="C70" s="120"/>
      <c r="D70" s="120"/>
      <c r="E70" s="120"/>
      <c r="F70" s="120"/>
      <c r="G70" s="120"/>
      <c r="H70" s="120"/>
      <c r="I70" s="95"/>
      <c r="J70" s="96"/>
      <c r="K70" s="97"/>
    </row>
    <row r="71" spans="1:11" ht="12.75">
      <c r="A71" s="93"/>
      <c r="B71" s="94"/>
      <c r="C71" s="94"/>
      <c r="D71" s="94"/>
      <c r="E71" s="94"/>
      <c r="F71" s="94"/>
      <c r="G71" s="94"/>
      <c r="H71" s="94"/>
      <c r="I71" s="95"/>
      <c r="J71" s="96"/>
      <c r="K71" s="97"/>
    </row>
    <row r="72" spans="1:11" ht="14.25">
      <c r="A72" s="189" t="s">
        <v>39</v>
      </c>
      <c r="B72" s="190"/>
      <c r="C72" s="190"/>
      <c r="D72" s="190"/>
      <c r="E72" s="190"/>
      <c r="F72" s="190"/>
      <c r="G72" s="190"/>
      <c r="H72" s="190"/>
      <c r="I72" s="190"/>
      <c r="J72" s="190"/>
      <c r="K72" s="191"/>
    </row>
    <row r="73" spans="1:11" ht="15">
      <c r="A73" s="201" t="s">
        <v>279</v>
      </c>
      <c r="B73" s="202"/>
      <c r="C73" s="202"/>
      <c r="D73" s="202"/>
      <c r="E73" s="202"/>
      <c r="F73" s="202"/>
      <c r="G73" s="202"/>
      <c r="H73" s="220"/>
      <c r="I73" s="87">
        <v>62</v>
      </c>
      <c r="J73" s="98">
        <f>J74+J75+J76+J83+J84+J87+J90</f>
        <v>97816660</v>
      </c>
      <c r="K73" s="98">
        <f>K74+K75+K76+K83+K84+K87+K90</f>
        <v>86595733</v>
      </c>
    </row>
    <row r="74" spans="1:11" ht="14.25">
      <c r="A74" s="205" t="s">
        <v>107</v>
      </c>
      <c r="B74" s="206"/>
      <c r="C74" s="206"/>
      <c r="D74" s="206"/>
      <c r="E74" s="206"/>
      <c r="F74" s="206"/>
      <c r="G74" s="206"/>
      <c r="H74" s="207"/>
      <c r="I74" s="89">
        <v>63</v>
      </c>
      <c r="J74" s="73">
        <v>128229300</v>
      </c>
      <c r="K74" s="73">
        <v>128229300</v>
      </c>
    </row>
    <row r="75" spans="1:11" ht="14.25">
      <c r="A75" s="205" t="s">
        <v>108</v>
      </c>
      <c r="B75" s="206"/>
      <c r="C75" s="206"/>
      <c r="D75" s="206"/>
      <c r="E75" s="206"/>
      <c r="F75" s="206"/>
      <c r="G75" s="206"/>
      <c r="H75" s="207"/>
      <c r="I75" s="89">
        <v>64</v>
      </c>
      <c r="J75" s="73"/>
      <c r="K75" s="73"/>
    </row>
    <row r="76" spans="1:11" ht="15">
      <c r="A76" s="205" t="s">
        <v>109</v>
      </c>
      <c r="B76" s="206"/>
      <c r="C76" s="206"/>
      <c r="D76" s="206"/>
      <c r="E76" s="206"/>
      <c r="F76" s="206"/>
      <c r="G76" s="206"/>
      <c r="H76" s="207"/>
      <c r="I76" s="89">
        <v>65</v>
      </c>
      <c r="J76" s="75">
        <f>J78+J79-J80+J81+J82</f>
        <v>4668</v>
      </c>
      <c r="K76" s="75">
        <f>K78+K79-K80+K81+K82</f>
        <v>4668</v>
      </c>
    </row>
    <row r="77" spans="1:11" ht="15">
      <c r="A77" s="78"/>
      <c r="B77" s="79"/>
      <c r="C77" s="79"/>
      <c r="D77" s="79"/>
      <c r="E77" s="79"/>
      <c r="F77" s="79"/>
      <c r="G77" s="79"/>
      <c r="H77" s="90"/>
      <c r="I77" s="89"/>
      <c r="J77" s="75"/>
      <c r="K77" s="75"/>
    </row>
    <row r="78" spans="1:11" ht="14.25">
      <c r="A78" s="205" t="s">
        <v>110</v>
      </c>
      <c r="B78" s="206"/>
      <c r="C78" s="206"/>
      <c r="D78" s="206"/>
      <c r="E78" s="206"/>
      <c r="F78" s="206"/>
      <c r="G78" s="206"/>
      <c r="H78" s="207"/>
      <c r="I78" s="89">
        <v>66</v>
      </c>
      <c r="J78" s="73"/>
      <c r="K78" s="73"/>
    </row>
    <row r="79" spans="1:11" ht="14.25">
      <c r="A79" s="205" t="s">
        <v>111</v>
      </c>
      <c r="B79" s="206"/>
      <c r="C79" s="206"/>
      <c r="D79" s="206"/>
      <c r="E79" s="206"/>
      <c r="F79" s="206"/>
      <c r="G79" s="206"/>
      <c r="H79" s="207"/>
      <c r="I79" s="89">
        <v>67</v>
      </c>
      <c r="J79" s="73"/>
      <c r="K79" s="73"/>
    </row>
    <row r="80" spans="1:11" ht="14.25">
      <c r="A80" s="205" t="s">
        <v>99</v>
      </c>
      <c r="B80" s="206"/>
      <c r="C80" s="206"/>
      <c r="D80" s="206"/>
      <c r="E80" s="206"/>
      <c r="F80" s="206"/>
      <c r="G80" s="206"/>
      <c r="H80" s="207"/>
      <c r="I80" s="89">
        <v>68</v>
      </c>
      <c r="J80" s="73"/>
      <c r="K80" s="73"/>
    </row>
    <row r="81" spans="1:11" ht="14.25">
      <c r="A81" s="205" t="s">
        <v>100</v>
      </c>
      <c r="B81" s="206"/>
      <c r="C81" s="206"/>
      <c r="D81" s="206"/>
      <c r="E81" s="206"/>
      <c r="F81" s="206"/>
      <c r="G81" s="206"/>
      <c r="H81" s="207"/>
      <c r="I81" s="89">
        <v>69</v>
      </c>
      <c r="J81" s="73"/>
      <c r="K81" s="73"/>
    </row>
    <row r="82" spans="1:11" ht="14.25">
      <c r="A82" s="205" t="s">
        <v>101</v>
      </c>
      <c r="B82" s="206"/>
      <c r="C82" s="206"/>
      <c r="D82" s="206"/>
      <c r="E82" s="206"/>
      <c r="F82" s="206"/>
      <c r="G82" s="206"/>
      <c r="H82" s="207"/>
      <c r="I82" s="89">
        <v>70</v>
      </c>
      <c r="J82" s="73">
        <v>4668</v>
      </c>
      <c r="K82" s="73">
        <v>4668</v>
      </c>
    </row>
    <row r="83" spans="1:11" ht="14.25">
      <c r="A83" s="205" t="s">
        <v>102</v>
      </c>
      <c r="B83" s="206"/>
      <c r="C83" s="206"/>
      <c r="D83" s="206"/>
      <c r="E83" s="206"/>
      <c r="F83" s="206"/>
      <c r="G83" s="206"/>
      <c r="H83" s="207"/>
      <c r="I83" s="89">
        <v>71</v>
      </c>
      <c r="J83" s="73"/>
      <c r="K83" s="73"/>
    </row>
    <row r="84" spans="1:11" ht="15">
      <c r="A84" s="205" t="s">
        <v>184</v>
      </c>
      <c r="B84" s="206"/>
      <c r="C84" s="206"/>
      <c r="D84" s="206"/>
      <c r="E84" s="206"/>
      <c r="F84" s="206"/>
      <c r="G84" s="206"/>
      <c r="H84" s="207"/>
      <c r="I84" s="89">
        <v>72</v>
      </c>
      <c r="J84" s="75">
        <f>J85-J86</f>
        <v>-18035918</v>
      </c>
      <c r="K84" s="75">
        <f>K85-K86</f>
        <v>-30417308</v>
      </c>
    </row>
    <row r="85" spans="1:11" ht="14.25">
      <c r="A85" s="221" t="s">
        <v>128</v>
      </c>
      <c r="B85" s="222"/>
      <c r="C85" s="222"/>
      <c r="D85" s="222"/>
      <c r="E85" s="222"/>
      <c r="F85" s="222"/>
      <c r="G85" s="222"/>
      <c r="H85" s="223"/>
      <c r="I85" s="89">
        <v>73</v>
      </c>
      <c r="J85" s="73">
        <v>580423</v>
      </c>
      <c r="K85" s="73">
        <v>580423</v>
      </c>
    </row>
    <row r="86" spans="1:11" ht="14.25">
      <c r="A86" s="221" t="s">
        <v>129</v>
      </c>
      <c r="B86" s="222"/>
      <c r="C86" s="222"/>
      <c r="D86" s="222"/>
      <c r="E86" s="222"/>
      <c r="F86" s="222"/>
      <c r="G86" s="222"/>
      <c r="H86" s="223"/>
      <c r="I86" s="89">
        <v>74</v>
      </c>
      <c r="J86" s="73">
        <v>18616341</v>
      </c>
      <c r="K86" s="73">
        <v>30997731</v>
      </c>
    </row>
    <row r="87" spans="1:11" ht="15">
      <c r="A87" s="205" t="s">
        <v>185</v>
      </c>
      <c r="B87" s="206"/>
      <c r="C87" s="206"/>
      <c r="D87" s="206"/>
      <c r="E87" s="206"/>
      <c r="F87" s="206"/>
      <c r="G87" s="206"/>
      <c r="H87" s="207"/>
      <c r="I87" s="89">
        <v>75</v>
      </c>
      <c r="J87" s="75">
        <f>J88-J89</f>
        <v>-12381390</v>
      </c>
      <c r="K87" s="75">
        <f>K88-K89</f>
        <v>-11220927</v>
      </c>
    </row>
    <row r="88" spans="1:11" ht="14.25">
      <c r="A88" s="221" t="s">
        <v>130</v>
      </c>
      <c r="B88" s="222"/>
      <c r="C88" s="222"/>
      <c r="D88" s="222"/>
      <c r="E88" s="222"/>
      <c r="F88" s="222"/>
      <c r="G88" s="222"/>
      <c r="H88" s="223"/>
      <c r="I88" s="89">
        <v>76</v>
      </c>
      <c r="J88" s="73"/>
      <c r="K88" s="73"/>
    </row>
    <row r="89" spans="1:11" ht="14.25">
      <c r="A89" s="221" t="s">
        <v>131</v>
      </c>
      <c r="B89" s="222"/>
      <c r="C89" s="222"/>
      <c r="D89" s="222"/>
      <c r="E89" s="222"/>
      <c r="F89" s="222"/>
      <c r="G89" s="222"/>
      <c r="H89" s="223"/>
      <c r="I89" s="89">
        <v>77</v>
      </c>
      <c r="J89" s="73">
        <v>12381390</v>
      </c>
      <c r="K89" s="73">
        <v>11220927</v>
      </c>
    </row>
    <row r="90" spans="1:11" ht="14.25">
      <c r="A90" s="205" t="s">
        <v>132</v>
      </c>
      <c r="B90" s="206"/>
      <c r="C90" s="206"/>
      <c r="D90" s="206"/>
      <c r="E90" s="206"/>
      <c r="F90" s="206"/>
      <c r="G90" s="206"/>
      <c r="H90" s="207"/>
      <c r="I90" s="89">
        <v>78</v>
      </c>
      <c r="J90" s="73"/>
      <c r="K90" s="73"/>
    </row>
    <row r="91" spans="1:11" ht="15">
      <c r="A91" s="192" t="s">
        <v>280</v>
      </c>
      <c r="B91" s="193"/>
      <c r="C91" s="193"/>
      <c r="D91" s="193"/>
      <c r="E91" s="193"/>
      <c r="F91" s="193"/>
      <c r="G91" s="193"/>
      <c r="H91" s="194"/>
      <c r="I91" s="89">
        <v>79</v>
      </c>
      <c r="J91" s="75">
        <f>SUM(J92:J94)</f>
        <v>0</v>
      </c>
      <c r="K91" s="75">
        <f>SUM(K92:K94)</f>
        <v>0</v>
      </c>
    </row>
    <row r="92" spans="1:11" ht="14.25">
      <c r="A92" s="205" t="s">
        <v>95</v>
      </c>
      <c r="B92" s="206"/>
      <c r="C92" s="206"/>
      <c r="D92" s="206"/>
      <c r="E92" s="206"/>
      <c r="F92" s="206"/>
      <c r="G92" s="206"/>
      <c r="H92" s="207"/>
      <c r="I92" s="89">
        <v>80</v>
      </c>
      <c r="J92" s="73"/>
      <c r="K92" s="73"/>
    </row>
    <row r="93" spans="1:11" ht="14.25">
      <c r="A93" s="205" t="s">
        <v>96</v>
      </c>
      <c r="B93" s="206"/>
      <c r="C93" s="206"/>
      <c r="D93" s="206"/>
      <c r="E93" s="206"/>
      <c r="F93" s="206"/>
      <c r="G93" s="206"/>
      <c r="H93" s="207"/>
      <c r="I93" s="89">
        <v>81</v>
      </c>
      <c r="J93" s="73"/>
      <c r="K93" s="73"/>
    </row>
    <row r="94" spans="1:11" ht="14.25">
      <c r="A94" s="205" t="s">
        <v>97</v>
      </c>
      <c r="B94" s="206"/>
      <c r="C94" s="206"/>
      <c r="D94" s="206"/>
      <c r="E94" s="206"/>
      <c r="F94" s="206"/>
      <c r="G94" s="206"/>
      <c r="H94" s="207"/>
      <c r="I94" s="89">
        <v>82</v>
      </c>
      <c r="J94" s="73"/>
      <c r="K94" s="73"/>
    </row>
    <row r="95" spans="1:11" ht="15">
      <c r="A95" s="192" t="s">
        <v>281</v>
      </c>
      <c r="B95" s="193"/>
      <c r="C95" s="193"/>
      <c r="D95" s="193"/>
      <c r="E95" s="193"/>
      <c r="F95" s="193"/>
      <c r="G95" s="193"/>
      <c r="H95" s="194"/>
      <c r="I95" s="89">
        <v>83</v>
      </c>
      <c r="J95" s="75">
        <f>SUM(J96:J104)</f>
        <v>61551788</v>
      </c>
      <c r="K95" s="75">
        <f>SUM(K96:K104)</f>
        <v>54342568</v>
      </c>
    </row>
    <row r="96" spans="1:11" ht="14.25">
      <c r="A96" s="205" t="s">
        <v>98</v>
      </c>
      <c r="B96" s="206"/>
      <c r="C96" s="206"/>
      <c r="D96" s="206"/>
      <c r="E96" s="206"/>
      <c r="F96" s="206"/>
      <c r="G96" s="206"/>
      <c r="H96" s="207"/>
      <c r="I96" s="89">
        <v>84</v>
      </c>
      <c r="J96" s="73"/>
      <c r="K96" s="73"/>
    </row>
    <row r="97" spans="1:11" ht="14.25">
      <c r="A97" s="205" t="s">
        <v>187</v>
      </c>
      <c r="B97" s="206"/>
      <c r="C97" s="206"/>
      <c r="D97" s="206"/>
      <c r="E97" s="206"/>
      <c r="F97" s="206"/>
      <c r="G97" s="206"/>
      <c r="H97" s="207"/>
      <c r="I97" s="89">
        <v>85</v>
      </c>
      <c r="J97" s="73"/>
      <c r="K97" s="73"/>
    </row>
    <row r="98" spans="1:11" ht="14.25">
      <c r="A98" s="205" t="s">
        <v>0</v>
      </c>
      <c r="B98" s="206"/>
      <c r="C98" s="206"/>
      <c r="D98" s="206"/>
      <c r="E98" s="206"/>
      <c r="F98" s="206"/>
      <c r="G98" s="206"/>
      <c r="H98" s="207"/>
      <c r="I98" s="89">
        <v>86</v>
      </c>
      <c r="J98" s="73">
        <v>61551788</v>
      </c>
      <c r="K98" s="73">
        <v>50241114</v>
      </c>
    </row>
    <row r="99" spans="1:11" ht="14.25">
      <c r="A99" s="205" t="s">
        <v>188</v>
      </c>
      <c r="B99" s="206"/>
      <c r="C99" s="206"/>
      <c r="D99" s="206"/>
      <c r="E99" s="206"/>
      <c r="F99" s="206"/>
      <c r="G99" s="206"/>
      <c r="H99" s="207"/>
      <c r="I99" s="89">
        <v>87</v>
      </c>
      <c r="J99" s="73"/>
      <c r="K99" s="73"/>
    </row>
    <row r="100" spans="1:11" ht="14.25">
      <c r="A100" s="205" t="s">
        <v>189</v>
      </c>
      <c r="B100" s="206"/>
      <c r="C100" s="206"/>
      <c r="D100" s="206"/>
      <c r="E100" s="206"/>
      <c r="F100" s="206"/>
      <c r="G100" s="206"/>
      <c r="H100" s="207"/>
      <c r="I100" s="89">
        <v>88</v>
      </c>
      <c r="J100" s="73"/>
      <c r="K100" s="73"/>
    </row>
    <row r="101" spans="1:11" ht="14.25">
      <c r="A101" s="205" t="s">
        <v>190</v>
      </c>
      <c r="B101" s="206"/>
      <c r="C101" s="206"/>
      <c r="D101" s="206"/>
      <c r="E101" s="206"/>
      <c r="F101" s="206"/>
      <c r="G101" s="206"/>
      <c r="H101" s="207"/>
      <c r="I101" s="89">
        <v>89</v>
      </c>
      <c r="J101" s="73"/>
      <c r="K101" s="73"/>
    </row>
    <row r="102" spans="1:11" ht="14.25">
      <c r="A102" s="205" t="s">
        <v>75</v>
      </c>
      <c r="B102" s="206"/>
      <c r="C102" s="206"/>
      <c r="D102" s="206"/>
      <c r="E102" s="206"/>
      <c r="F102" s="206"/>
      <c r="G102" s="206"/>
      <c r="H102" s="207"/>
      <c r="I102" s="89">
        <v>90</v>
      </c>
      <c r="J102" s="73"/>
      <c r="K102" s="73"/>
    </row>
    <row r="103" spans="1:11" ht="14.25">
      <c r="A103" s="205" t="s">
        <v>73</v>
      </c>
      <c r="B103" s="206"/>
      <c r="C103" s="206"/>
      <c r="D103" s="206"/>
      <c r="E103" s="206"/>
      <c r="F103" s="206"/>
      <c r="G103" s="206"/>
      <c r="H103" s="207"/>
      <c r="I103" s="89">
        <v>91</v>
      </c>
      <c r="J103" s="73"/>
      <c r="K103" s="73">
        <v>4101454</v>
      </c>
    </row>
    <row r="104" spans="1:11" ht="14.25">
      <c r="A104" s="205" t="s">
        <v>74</v>
      </c>
      <c r="B104" s="206"/>
      <c r="C104" s="206"/>
      <c r="D104" s="206"/>
      <c r="E104" s="206"/>
      <c r="F104" s="206"/>
      <c r="G104" s="206"/>
      <c r="H104" s="207"/>
      <c r="I104" s="89">
        <v>92</v>
      </c>
      <c r="J104" s="73"/>
      <c r="K104" s="73"/>
    </row>
    <row r="105" spans="1:11" ht="15">
      <c r="A105" s="192" t="s">
        <v>282</v>
      </c>
      <c r="B105" s="193"/>
      <c r="C105" s="193"/>
      <c r="D105" s="193"/>
      <c r="E105" s="193"/>
      <c r="F105" s="193"/>
      <c r="G105" s="193"/>
      <c r="H105" s="194"/>
      <c r="I105" s="89">
        <v>93</v>
      </c>
      <c r="J105" s="75">
        <f>SUM(J106:J117)</f>
        <v>55869227</v>
      </c>
      <c r="K105" s="75">
        <f>SUM(K106:K117)</f>
        <v>66935167</v>
      </c>
    </row>
    <row r="106" spans="1:11" ht="14.25">
      <c r="A106" s="205" t="s">
        <v>98</v>
      </c>
      <c r="B106" s="206"/>
      <c r="C106" s="206"/>
      <c r="D106" s="206"/>
      <c r="E106" s="206"/>
      <c r="F106" s="206"/>
      <c r="G106" s="206"/>
      <c r="H106" s="207"/>
      <c r="I106" s="89">
        <v>94</v>
      </c>
      <c r="J106" s="73"/>
      <c r="K106" s="73"/>
    </row>
    <row r="107" spans="1:11" ht="14.25">
      <c r="A107" s="205" t="s">
        <v>187</v>
      </c>
      <c r="B107" s="206"/>
      <c r="C107" s="206"/>
      <c r="D107" s="206"/>
      <c r="E107" s="206"/>
      <c r="F107" s="206"/>
      <c r="G107" s="206"/>
      <c r="H107" s="207"/>
      <c r="I107" s="89">
        <v>95</v>
      </c>
      <c r="J107" s="73"/>
      <c r="K107" s="73">
        <v>4674242</v>
      </c>
    </row>
    <row r="108" spans="1:11" ht="14.25">
      <c r="A108" s="205" t="s">
        <v>0</v>
      </c>
      <c r="B108" s="206"/>
      <c r="C108" s="206"/>
      <c r="D108" s="206"/>
      <c r="E108" s="206"/>
      <c r="F108" s="206"/>
      <c r="G108" s="206"/>
      <c r="H108" s="207"/>
      <c r="I108" s="89">
        <v>96</v>
      </c>
      <c r="J108" s="73">
        <v>30454367</v>
      </c>
      <c r="K108" s="73">
        <v>29894660</v>
      </c>
    </row>
    <row r="109" spans="1:11" ht="14.25">
      <c r="A109" s="205" t="s">
        <v>188</v>
      </c>
      <c r="B109" s="206"/>
      <c r="C109" s="206"/>
      <c r="D109" s="206"/>
      <c r="E109" s="206"/>
      <c r="F109" s="206"/>
      <c r="G109" s="206"/>
      <c r="H109" s="207"/>
      <c r="I109" s="89">
        <v>97</v>
      </c>
      <c r="J109" s="73"/>
      <c r="K109" s="73">
        <v>119932</v>
      </c>
    </row>
    <row r="110" spans="1:11" ht="14.25">
      <c r="A110" s="205" t="s">
        <v>189</v>
      </c>
      <c r="B110" s="206"/>
      <c r="C110" s="206"/>
      <c r="D110" s="206"/>
      <c r="E110" s="206"/>
      <c r="F110" s="206"/>
      <c r="G110" s="206"/>
      <c r="H110" s="207"/>
      <c r="I110" s="89">
        <v>98</v>
      </c>
      <c r="J110" s="73">
        <v>14774804</v>
      </c>
      <c r="K110" s="73">
        <v>15356340</v>
      </c>
    </row>
    <row r="111" spans="1:11" ht="14.25">
      <c r="A111" s="205" t="s">
        <v>190</v>
      </c>
      <c r="B111" s="206"/>
      <c r="C111" s="206"/>
      <c r="D111" s="206"/>
      <c r="E111" s="206"/>
      <c r="F111" s="206"/>
      <c r="G111" s="206"/>
      <c r="H111" s="207"/>
      <c r="I111" s="89">
        <v>99</v>
      </c>
      <c r="J111" s="73"/>
      <c r="K111" s="73"/>
    </row>
    <row r="112" spans="1:11" ht="14.25">
      <c r="A112" s="205" t="s">
        <v>75</v>
      </c>
      <c r="B112" s="206"/>
      <c r="C112" s="206"/>
      <c r="D112" s="206"/>
      <c r="E112" s="206"/>
      <c r="F112" s="206"/>
      <c r="G112" s="206"/>
      <c r="H112" s="207"/>
      <c r="I112" s="89">
        <v>100</v>
      </c>
      <c r="J112" s="73"/>
      <c r="K112" s="73"/>
    </row>
    <row r="113" spans="1:11" ht="14.25">
      <c r="A113" s="205" t="s">
        <v>76</v>
      </c>
      <c r="B113" s="206"/>
      <c r="C113" s="206"/>
      <c r="D113" s="206"/>
      <c r="E113" s="206"/>
      <c r="F113" s="206"/>
      <c r="G113" s="206"/>
      <c r="H113" s="207"/>
      <c r="I113" s="89">
        <v>101</v>
      </c>
      <c r="J113" s="73">
        <v>1606102</v>
      </c>
      <c r="K113" s="73">
        <v>2424703</v>
      </c>
    </row>
    <row r="114" spans="1:11" ht="14.25">
      <c r="A114" s="205" t="s">
        <v>77</v>
      </c>
      <c r="B114" s="206"/>
      <c r="C114" s="206"/>
      <c r="D114" s="206"/>
      <c r="E114" s="206"/>
      <c r="F114" s="206"/>
      <c r="G114" s="206"/>
      <c r="H114" s="207"/>
      <c r="I114" s="89">
        <v>102</v>
      </c>
      <c r="J114" s="73">
        <v>5848711</v>
      </c>
      <c r="K114" s="73">
        <v>5359142</v>
      </c>
    </row>
    <row r="115" spans="1:11" ht="14.25">
      <c r="A115" s="205" t="s">
        <v>80</v>
      </c>
      <c r="B115" s="206"/>
      <c r="C115" s="206"/>
      <c r="D115" s="206"/>
      <c r="E115" s="206"/>
      <c r="F115" s="206"/>
      <c r="G115" s="206"/>
      <c r="H115" s="207"/>
      <c r="I115" s="89">
        <v>103</v>
      </c>
      <c r="J115" s="73"/>
      <c r="K115" s="73"/>
    </row>
    <row r="116" spans="1:11" ht="14.25">
      <c r="A116" s="205" t="s">
        <v>78</v>
      </c>
      <c r="B116" s="206"/>
      <c r="C116" s="206"/>
      <c r="D116" s="206"/>
      <c r="E116" s="206"/>
      <c r="F116" s="206"/>
      <c r="G116" s="206"/>
      <c r="H116" s="207"/>
      <c r="I116" s="89">
        <v>104</v>
      </c>
      <c r="J116" s="73"/>
      <c r="K116" s="73"/>
    </row>
    <row r="117" spans="1:11" ht="14.25">
      <c r="A117" s="205" t="s">
        <v>79</v>
      </c>
      <c r="B117" s="206"/>
      <c r="C117" s="206"/>
      <c r="D117" s="206"/>
      <c r="E117" s="206"/>
      <c r="F117" s="206"/>
      <c r="G117" s="206"/>
      <c r="H117" s="207"/>
      <c r="I117" s="89">
        <v>105</v>
      </c>
      <c r="J117" s="73">
        <v>3185243</v>
      </c>
      <c r="K117" s="73">
        <v>9106148</v>
      </c>
    </row>
    <row r="118" spans="1:11" ht="15">
      <c r="A118" s="192" t="s">
        <v>1</v>
      </c>
      <c r="B118" s="193"/>
      <c r="C118" s="193"/>
      <c r="D118" s="193"/>
      <c r="E118" s="193"/>
      <c r="F118" s="193"/>
      <c r="G118" s="193"/>
      <c r="H118" s="194"/>
      <c r="I118" s="89">
        <v>106</v>
      </c>
      <c r="J118" s="73"/>
      <c r="K118" s="73">
        <v>125144</v>
      </c>
    </row>
    <row r="119" spans="1:11" ht="15">
      <c r="A119" s="192" t="s">
        <v>283</v>
      </c>
      <c r="B119" s="193"/>
      <c r="C119" s="193"/>
      <c r="D119" s="193"/>
      <c r="E119" s="193"/>
      <c r="F119" s="193"/>
      <c r="G119" s="193"/>
      <c r="H119" s="194"/>
      <c r="I119" s="89">
        <v>107</v>
      </c>
      <c r="J119" s="75">
        <f>J73+J91+J95+J105+J118</f>
        <v>215237675</v>
      </c>
      <c r="K119" s="75">
        <f>K73+K91+K95+K105+K118</f>
        <v>207998612</v>
      </c>
    </row>
    <row r="120" spans="1:11" ht="15">
      <c r="A120" s="195" t="s">
        <v>38</v>
      </c>
      <c r="B120" s="196"/>
      <c r="C120" s="196"/>
      <c r="D120" s="196"/>
      <c r="E120" s="196"/>
      <c r="F120" s="196"/>
      <c r="G120" s="196"/>
      <c r="H120" s="197"/>
      <c r="I120" s="99">
        <v>108</v>
      </c>
      <c r="J120" s="100"/>
      <c r="K120" s="100"/>
    </row>
    <row r="121" spans="1:11" ht="15">
      <c r="A121" s="189" t="s">
        <v>284</v>
      </c>
      <c r="B121" s="198"/>
      <c r="C121" s="198"/>
      <c r="D121" s="198"/>
      <c r="E121" s="198"/>
      <c r="F121" s="198"/>
      <c r="G121" s="198"/>
      <c r="H121" s="198"/>
      <c r="I121" s="199"/>
      <c r="J121" s="199"/>
      <c r="K121" s="200"/>
    </row>
    <row r="122" spans="1:11" ht="15">
      <c r="A122" s="201" t="s">
        <v>145</v>
      </c>
      <c r="B122" s="202"/>
      <c r="C122" s="202"/>
      <c r="D122" s="202"/>
      <c r="E122" s="202"/>
      <c r="F122" s="202"/>
      <c r="G122" s="202"/>
      <c r="H122" s="202"/>
      <c r="I122" s="203"/>
      <c r="J122" s="203"/>
      <c r="K122" s="204"/>
    </row>
    <row r="123" spans="1:11" ht="15">
      <c r="A123" s="205" t="s">
        <v>3</v>
      </c>
      <c r="B123" s="206"/>
      <c r="C123" s="206"/>
      <c r="D123" s="206"/>
      <c r="E123" s="206"/>
      <c r="F123" s="206"/>
      <c r="G123" s="206"/>
      <c r="H123" s="207"/>
      <c r="I123" s="71">
        <v>109</v>
      </c>
      <c r="J123" s="73"/>
      <c r="K123" s="73"/>
    </row>
    <row r="124" spans="1:11" ht="15">
      <c r="A124" s="229" t="s">
        <v>4</v>
      </c>
      <c r="B124" s="230"/>
      <c r="C124" s="230"/>
      <c r="D124" s="230"/>
      <c r="E124" s="230"/>
      <c r="F124" s="230"/>
      <c r="G124" s="230"/>
      <c r="H124" s="231"/>
      <c r="I124" s="80">
        <v>110</v>
      </c>
      <c r="J124" s="100"/>
      <c r="K124" s="100"/>
    </row>
    <row r="125" spans="1:11" ht="12.75">
      <c r="A125" s="227" t="s">
        <v>285</v>
      </c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</row>
    <row r="126" spans="1:11" ht="12.75">
      <c r="A126" s="187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</row>
  </sheetData>
  <sheetProtection/>
  <mergeCells count="121">
    <mergeCell ref="A115:H115"/>
    <mergeCell ref="A109:H109"/>
    <mergeCell ref="A110:H110"/>
    <mergeCell ref="A111:H111"/>
    <mergeCell ref="A123:H123"/>
    <mergeCell ref="A124:H124"/>
    <mergeCell ref="A125:K125"/>
    <mergeCell ref="A118:H118"/>
    <mergeCell ref="A112:H112"/>
    <mergeCell ref="A113:H113"/>
    <mergeCell ref="A114:H114"/>
    <mergeCell ref="A99:H99"/>
    <mergeCell ref="A116:H116"/>
    <mergeCell ref="A117:H117"/>
    <mergeCell ref="A102:H102"/>
    <mergeCell ref="A103:H103"/>
    <mergeCell ref="A104:H104"/>
    <mergeCell ref="A105:H105"/>
    <mergeCell ref="A106:H106"/>
    <mergeCell ref="A107:H107"/>
    <mergeCell ref="A108:H108"/>
    <mergeCell ref="A93:H93"/>
    <mergeCell ref="A94:H94"/>
    <mergeCell ref="A95:H95"/>
    <mergeCell ref="A96:H96"/>
    <mergeCell ref="A97:H97"/>
    <mergeCell ref="A98:H98"/>
    <mergeCell ref="A83:H83"/>
    <mergeCell ref="A100:H100"/>
    <mergeCell ref="A101:H101"/>
    <mergeCell ref="A86:H86"/>
    <mergeCell ref="A87:H87"/>
    <mergeCell ref="A88:H88"/>
    <mergeCell ref="A89:H89"/>
    <mergeCell ref="A90:H90"/>
    <mergeCell ref="A91:H91"/>
    <mergeCell ref="A92:H92"/>
    <mergeCell ref="A64:H64"/>
    <mergeCell ref="A65:H65"/>
    <mergeCell ref="A84:H84"/>
    <mergeCell ref="A85:H85"/>
    <mergeCell ref="A68:H68"/>
    <mergeCell ref="A73:H73"/>
    <mergeCell ref="A74:H74"/>
    <mergeCell ref="A75:H75"/>
    <mergeCell ref="A76:H76"/>
    <mergeCell ref="A78:H78"/>
    <mergeCell ref="A58:H58"/>
    <mergeCell ref="A59:H59"/>
    <mergeCell ref="A60:H60"/>
    <mergeCell ref="A61:H61"/>
    <mergeCell ref="A62:H62"/>
    <mergeCell ref="A63:H63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42:H42"/>
    <mergeCell ref="A43:H43"/>
    <mergeCell ref="A44:H44"/>
    <mergeCell ref="A45:H45"/>
    <mergeCell ref="A46:H46"/>
    <mergeCell ref="A47:H47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2:K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26:K126"/>
    <mergeCell ref="A72:K72"/>
    <mergeCell ref="A119:H119"/>
    <mergeCell ref="A120:H120"/>
    <mergeCell ref="A121:K121"/>
    <mergeCell ref="A122:K122"/>
    <mergeCell ref="A79:H79"/>
    <mergeCell ref="A80:H80"/>
    <mergeCell ref="A81:H81"/>
    <mergeCell ref="A82:H82"/>
  </mergeCells>
  <dataValidations count="5">
    <dataValidation type="whole" operator="notEqual" allowBlank="1" showInputMessage="1" showErrorMessage="1" errorTitle="Pogrešan unos" error="Mogu se unijeti samo cjelobrojne vrijednosti." sqref="J123:K124 J90:K9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3:K7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5:K75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83:K83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4:K74 J76:K82 J84:K89 J91:K120 J8:K71">
      <formula1>0</formula1>
    </dataValidation>
  </dataValidations>
  <printOptions/>
  <pageMargins left="0.75" right="0.75" top="0.23" bottom="0.29" header="0.17" footer="0.21"/>
  <pageSetup horizontalDpi="600" verticalDpi="600" orientation="portrait" paperSize="9" scale="81" r:id="rId1"/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SheetLayoutView="110" zoomScalePageLayoutView="0" workbookViewId="0" topLeftCell="A1">
      <selection activeCell="K75" sqref="K75"/>
    </sheetView>
  </sheetViews>
  <sheetFormatPr defaultColWidth="9.140625" defaultRowHeight="12.75"/>
  <cols>
    <col min="1" max="4" width="9.140625" style="66" customWidth="1"/>
    <col min="5" max="5" width="9.57421875" style="66" customWidth="1"/>
    <col min="6" max="8" width="9.140625" style="66" customWidth="1"/>
    <col min="9" max="9" width="9.28125" style="66" bestFit="1" customWidth="1"/>
    <col min="10" max="10" width="12.140625" style="66" customWidth="1"/>
    <col min="11" max="11" width="13.140625" style="66" customWidth="1"/>
    <col min="12" max="16384" width="9.140625" style="66" customWidth="1"/>
  </cols>
  <sheetData>
    <row r="1" spans="1:11" ht="25.5" customHeight="1">
      <c r="A1" s="208" t="s">
        <v>118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7.25" customHeight="1">
      <c r="A2" s="246" t="s">
        <v>286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30" customHeight="1">
      <c r="A3" s="247" t="s">
        <v>272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23.25">
      <c r="A4" s="248" t="s">
        <v>40</v>
      </c>
      <c r="B4" s="248"/>
      <c r="C4" s="248"/>
      <c r="D4" s="248"/>
      <c r="E4" s="248"/>
      <c r="F4" s="248"/>
      <c r="G4" s="248"/>
      <c r="H4" s="248"/>
      <c r="I4" s="82" t="s">
        <v>225</v>
      </c>
      <c r="J4" s="84" t="s">
        <v>303</v>
      </c>
      <c r="K4" s="130" t="s">
        <v>304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121">
        <v>1</v>
      </c>
      <c r="J5" s="84">
        <v>2</v>
      </c>
      <c r="K5" s="84">
        <v>3</v>
      </c>
    </row>
    <row r="6" spans="1:11" ht="15">
      <c r="A6" s="201" t="s">
        <v>287</v>
      </c>
      <c r="B6" s="202"/>
      <c r="C6" s="202"/>
      <c r="D6" s="202"/>
      <c r="E6" s="202"/>
      <c r="F6" s="202"/>
      <c r="G6" s="202"/>
      <c r="H6" s="220"/>
      <c r="I6" s="2">
        <v>111</v>
      </c>
      <c r="J6" s="98">
        <f>SUM(J7:J8)</f>
        <v>42138131</v>
      </c>
      <c r="K6" s="98">
        <f>SUM(K7:K8)</f>
        <v>41984606</v>
      </c>
    </row>
    <row r="7" spans="1:11" ht="15">
      <c r="A7" s="192" t="s">
        <v>116</v>
      </c>
      <c r="B7" s="193"/>
      <c r="C7" s="193"/>
      <c r="D7" s="193"/>
      <c r="E7" s="193"/>
      <c r="F7" s="193"/>
      <c r="G7" s="193"/>
      <c r="H7" s="194"/>
      <c r="I7" s="1">
        <v>112</v>
      </c>
      <c r="J7" s="73">
        <v>41269368</v>
      </c>
      <c r="K7" s="73">
        <v>41249711</v>
      </c>
    </row>
    <row r="8" spans="1:11" ht="15">
      <c r="A8" s="192" t="s">
        <v>84</v>
      </c>
      <c r="B8" s="193"/>
      <c r="C8" s="193"/>
      <c r="D8" s="193"/>
      <c r="E8" s="193"/>
      <c r="F8" s="193"/>
      <c r="G8" s="193"/>
      <c r="H8" s="194"/>
      <c r="I8" s="1">
        <v>113</v>
      </c>
      <c r="J8" s="73">
        <v>868763</v>
      </c>
      <c r="K8" s="73">
        <v>734895</v>
      </c>
    </row>
    <row r="9" spans="1:11" ht="15">
      <c r="A9" s="192" t="s">
        <v>288</v>
      </c>
      <c r="B9" s="193"/>
      <c r="C9" s="193"/>
      <c r="D9" s="193"/>
      <c r="E9" s="193"/>
      <c r="F9" s="193"/>
      <c r="G9" s="193"/>
      <c r="H9" s="194"/>
      <c r="I9" s="1">
        <v>114</v>
      </c>
      <c r="J9" s="75">
        <f>J10+J11+J15+J19+J20+J21+J24+J25</f>
        <v>46018825</v>
      </c>
      <c r="K9" s="75">
        <f>K10+K11+K15+K19+K20+K21+K24+K25</f>
        <v>43302371</v>
      </c>
    </row>
    <row r="10" spans="1:11" ht="15">
      <c r="A10" s="192" t="s">
        <v>85</v>
      </c>
      <c r="B10" s="193"/>
      <c r="C10" s="193"/>
      <c r="D10" s="193"/>
      <c r="E10" s="193"/>
      <c r="F10" s="193"/>
      <c r="G10" s="193"/>
      <c r="H10" s="194"/>
      <c r="I10" s="1">
        <v>115</v>
      </c>
      <c r="J10" s="73"/>
      <c r="K10" s="73"/>
    </row>
    <row r="11" spans="1:11" ht="15">
      <c r="A11" s="192" t="s">
        <v>289</v>
      </c>
      <c r="B11" s="193"/>
      <c r="C11" s="193"/>
      <c r="D11" s="193"/>
      <c r="E11" s="193"/>
      <c r="F11" s="193"/>
      <c r="G11" s="193"/>
      <c r="H11" s="194"/>
      <c r="I11" s="1">
        <v>116</v>
      </c>
      <c r="J11" s="75">
        <f>SUM(J12:J14)</f>
        <v>16493482</v>
      </c>
      <c r="K11" s="75">
        <f>SUM(K12:K14)</f>
        <v>15533299</v>
      </c>
    </row>
    <row r="12" spans="1:11" ht="14.25">
      <c r="A12" s="205" t="s">
        <v>112</v>
      </c>
      <c r="B12" s="206"/>
      <c r="C12" s="206"/>
      <c r="D12" s="206"/>
      <c r="E12" s="206"/>
      <c r="F12" s="206"/>
      <c r="G12" s="206"/>
      <c r="H12" s="207"/>
      <c r="I12" s="1">
        <v>117</v>
      </c>
      <c r="J12" s="73">
        <v>11823764</v>
      </c>
      <c r="K12" s="73">
        <v>12161324</v>
      </c>
    </row>
    <row r="13" spans="1:11" ht="14.25">
      <c r="A13" s="205" t="s">
        <v>113</v>
      </c>
      <c r="B13" s="206"/>
      <c r="C13" s="206"/>
      <c r="D13" s="206"/>
      <c r="E13" s="206"/>
      <c r="F13" s="206"/>
      <c r="G13" s="206"/>
      <c r="H13" s="207"/>
      <c r="I13" s="1">
        <v>118</v>
      </c>
      <c r="J13" s="73">
        <v>678505</v>
      </c>
      <c r="K13" s="73">
        <v>5368</v>
      </c>
    </row>
    <row r="14" spans="1:11" ht="14.25">
      <c r="A14" s="205" t="s">
        <v>42</v>
      </c>
      <c r="B14" s="206"/>
      <c r="C14" s="206"/>
      <c r="D14" s="206"/>
      <c r="E14" s="206"/>
      <c r="F14" s="206"/>
      <c r="G14" s="206"/>
      <c r="H14" s="207"/>
      <c r="I14" s="1">
        <v>119</v>
      </c>
      <c r="J14" s="73">
        <v>3991213</v>
      </c>
      <c r="K14" s="73">
        <v>3366607</v>
      </c>
    </row>
    <row r="15" spans="1:11" ht="15">
      <c r="A15" s="192" t="s">
        <v>290</v>
      </c>
      <c r="B15" s="193"/>
      <c r="C15" s="193"/>
      <c r="D15" s="193"/>
      <c r="E15" s="193"/>
      <c r="F15" s="193"/>
      <c r="G15" s="193"/>
      <c r="H15" s="194"/>
      <c r="I15" s="1">
        <v>120</v>
      </c>
      <c r="J15" s="75">
        <f>SUM(J16:J18)</f>
        <v>19086488</v>
      </c>
      <c r="K15" s="75">
        <f>SUM(K16:K18)</f>
        <v>18026540</v>
      </c>
    </row>
    <row r="16" spans="1:11" ht="14.25">
      <c r="A16" s="205" t="s">
        <v>43</v>
      </c>
      <c r="B16" s="206"/>
      <c r="C16" s="206"/>
      <c r="D16" s="206"/>
      <c r="E16" s="206"/>
      <c r="F16" s="206"/>
      <c r="G16" s="206"/>
      <c r="H16" s="207"/>
      <c r="I16" s="1">
        <v>121</v>
      </c>
      <c r="J16" s="73">
        <v>11983377</v>
      </c>
      <c r="K16" s="73">
        <v>11406520</v>
      </c>
    </row>
    <row r="17" spans="1:11" ht="14.25">
      <c r="A17" s="205" t="s">
        <v>44</v>
      </c>
      <c r="B17" s="206"/>
      <c r="C17" s="206"/>
      <c r="D17" s="206"/>
      <c r="E17" s="206"/>
      <c r="F17" s="206"/>
      <c r="G17" s="206"/>
      <c r="H17" s="207"/>
      <c r="I17" s="1">
        <v>122</v>
      </c>
      <c r="J17" s="73">
        <v>4301406</v>
      </c>
      <c r="K17" s="73">
        <v>3974198</v>
      </c>
    </row>
    <row r="18" spans="1:11" ht="14.25">
      <c r="A18" s="205" t="s">
        <v>45</v>
      </c>
      <c r="B18" s="206"/>
      <c r="C18" s="206"/>
      <c r="D18" s="206"/>
      <c r="E18" s="206"/>
      <c r="F18" s="206"/>
      <c r="G18" s="206"/>
      <c r="H18" s="207"/>
      <c r="I18" s="1">
        <v>123</v>
      </c>
      <c r="J18" s="73">
        <v>2801705</v>
      </c>
      <c r="K18" s="73">
        <v>2645822</v>
      </c>
    </row>
    <row r="19" spans="1:11" ht="15">
      <c r="A19" s="192" t="s">
        <v>86</v>
      </c>
      <c r="B19" s="193"/>
      <c r="C19" s="193"/>
      <c r="D19" s="193"/>
      <c r="E19" s="193"/>
      <c r="F19" s="193"/>
      <c r="G19" s="193"/>
      <c r="H19" s="194"/>
      <c r="I19" s="1">
        <v>124</v>
      </c>
      <c r="J19" s="73">
        <v>6875360</v>
      </c>
      <c r="K19" s="73">
        <v>6525960</v>
      </c>
    </row>
    <row r="20" spans="1:11" ht="15">
      <c r="A20" s="192" t="s">
        <v>87</v>
      </c>
      <c r="B20" s="193"/>
      <c r="C20" s="193"/>
      <c r="D20" s="193"/>
      <c r="E20" s="193"/>
      <c r="F20" s="193"/>
      <c r="G20" s="193"/>
      <c r="H20" s="194"/>
      <c r="I20" s="1">
        <v>125</v>
      </c>
      <c r="J20" s="73">
        <v>3563495</v>
      </c>
      <c r="K20" s="73">
        <v>3216572</v>
      </c>
    </row>
    <row r="21" spans="1:11" ht="15">
      <c r="A21" s="192" t="s">
        <v>291</v>
      </c>
      <c r="B21" s="193"/>
      <c r="C21" s="193"/>
      <c r="D21" s="193"/>
      <c r="E21" s="193"/>
      <c r="F21" s="193"/>
      <c r="G21" s="193"/>
      <c r="H21" s="194"/>
      <c r="I21" s="1">
        <v>126</v>
      </c>
      <c r="J21" s="75">
        <f>SUM(J22:J23)</f>
        <v>0</v>
      </c>
      <c r="K21" s="75">
        <f>SUM(K22:K23)</f>
        <v>0</v>
      </c>
    </row>
    <row r="22" spans="1:11" ht="14.25">
      <c r="A22" s="205" t="s">
        <v>103</v>
      </c>
      <c r="B22" s="206"/>
      <c r="C22" s="206"/>
      <c r="D22" s="206"/>
      <c r="E22" s="206"/>
      <c r="F22" s="206"/>
      <c r="G22" s="206"/>
      <c r="H22" s="207"/>
      <c r="I22" s="1">
        <v>127</v>
      </c>
      <c r="J22" s="73"/>
      <c r="K22" s="73"/>
    </row>
    <row r="23" spans="1:11" ht="14.25">
      <c r="A23" s="205" t="s">
        <v>104</v>
      </c>
      <c r="B23" s="206"/>
      <c r="C23" s="206"/>
      <c r="D23" s="206"/>
      <c r="E23" s="206"/>
      <c r="F23" s="206"/>
      <c r="G23" s="206"/>
      <c r="H23" s="207"/>
      <c r="I23" s="1">
        <v>128</v>
      </c>
      <c r="J23" s="73"/>
      <c r="K23" s="73"/>
    </row>
    <row r="24" spans="1:11" ht="15">
      <c r="A24" s="192" t="s">
        <v>88</v>
      </c>
      <c r="B24" s="193"/>
      <c r="C24" s="193"/>
      <c r="D24" s="193"/>
      <c r="E24" s="193"/>
      <c r="F24" s="193"/>
      <c r="G24" s="193"/>
      <c r="H24" s="194"/>
      <c r="I24" s="1">
        <v>129</v>
      </c>
      <c r="J24" s="73"/>
      <c r="K24" s="73"/>
    </row>
    <row r="25" spans="1:11" ht="15">
      <c r="A25" s="192" t="s">
        <v>31</v>
      </c>
      <c r="B25" s="193"/>
      <c r="C25" s="193"/>
      <c r="D25" s="193"/>
      <c r="E25" s="193"/>
      <c r="F25" s="193"/>
      <c r="G25" s="193"/>
      <c r="H25" s="194"/>
      <c r="I25" s="1">
        <v>130</v>
      </c>
      <c r="J25" s="73"/>
      <c r="K25" s="73"/>
    </row>
    <row r="26" spans="1:11" ht="15">
      <c r="A26" s="192" t="s">
        <v>292</v>
      </c>
      <c r="B26" s="193"/>
      <c r="C26" s="193"/>
      <c r="D26" s="193"/>
      <c r="E26" s="193"/>
      <c r="F26" s="193"/>
      <c r="G26" s="193"/>
      <c r="H26" s="194"/>
      <c r="I26" s="1">
        <v>131</v>
      </c>
      <c r="J26" s="75">
        <f>SUM(J27:J31)</f>
        <v>220701</v>
      </c>
      <c r="K26" s="75">
        <f>SUM(K27:K31)</f>
        <v>194342</v>
      </c>
    </row>
    <row r="27" spans="1:11" ht="15">
      <c r="A27" s="192" t="s">
        <v>176</v>
      </c>
      <c r="B27" s="193"/>
      <c r="C27" s="193"/>
      <c r="D27" s="193"/>
      <c r="E27" s="193"/>
      <c r="F27" s="193"/>
      <c r="G27" s="193"/>
      <c r="H27" s="194"/>
      <c r="I27" s="1">
        <v>132</v>
      </c>
      <c r="J27" s="73"/>
      <c r="K27" s="73"/>
    </row>
    <row r="28" spans="1:11" ht="15">
      <c r="A28" s="192" t="s">
        <v>119</v>
      </c>
      <c r="B28" s="193"/>
      <c r="C28" s="193"/>
      <c r="D28" s="193"/>
      <c r="E28" s="193"/>
      <c r="F28" s="193"/>
      <c r="G28" s="193"/>
      <c r="H28" s="194"/>
      <c r="I28" s="1">
        <v>133</v>
      </c>
      <c r="J28" s="73">
        <v>220701</v>
      </c>
      <c r="K28" s="73">
        <v>194342</v>
      </c>
    </row>
    <row r="29" spans="1:11" ht="15">
      <c r="A29" s="192" t="s">
        <v>105</v>
      </c>
      <c r="B29" s="193"/>
      <c r="C29" s="193"/>
      <c r="D29" s="193"/>
      <c r="E29" s="193"/>
      <c r="F29" s="193"/>
      <c r="G29" s="193"/>
      <c r="H29" s="194"/>
      <c r="I29" s="1">
        <v>134</v>
      </c>
      <c r="J29" s="73"/>
      <c r="K29" s="73"/>
    </row>
    <row r="30" spans="1:11" ht="15">
      <c r="A30" s="192" t="s">
        <v>172</v>
      </c>
      <c r="B30" s="193"/>
      <c r="C30" s="193"/>
      <c r="D30" s="193"/>
      <c r="E30" s="193"/>
      <c r="F30" s="193"/>
      <c r="G30" s="193"/>
      <c r="H30" s="194"/>
      <c r="I30" s="1">
        <v>135</v>
      </c>
      <c r="J30" s="73"/>
      <c r="K30" s="73"/>
    </row>
    <row r="31" spans="1:11" ht="15">
      <c r="A31" s="192" t="s">
        <v>106</v>
      </c>
      <c r="B31" s="193"/>
      <c r="C31" s="193"/>
      <c r="D31" s="193"/>
      <c r="E31" s="193"/>
      <c r="F31" s="193"/>
      <c r="G31" s="193"/>
      <c r="H31" s="194"/>
      <c r="I31" s="1">
        <v>136</v>
      </c>
      <c r="J31" s="73"/>
      <c r="K31" s="73"/>
    </row>
    <row r="32" spans="1:11" ht="15">
      <c r="A32" s="192" t="s">
        <v>293</v>
      </c>
      <c r="B32" s="193"/>
      <c r="C32" s="193"/>
      <c r="D32" s="193"/>
      <c r="E32" s="193"/>
      <c r="F32" s="193"/>
      <c r="G32" s="193"/>
      <c r="H32" s="194"/>
      <c r="I32" s="1">
        <v>137</v>
      </c>
      <c r="J32" s="75">
        <f>SUM(J33:J36)</f>
        <v>8152502</v>
      </c>
      <c r="K32" s="75">
        <f>SUM(K33:K36)</f>
        <v>8758112</v>
      </c>
    </row>
    <row r="33" spans="1:11" ht="15">
      <c r="A33" s="192" t="s">
        <v>47</v>
      </c>
      <c r="B33" s="193"/>
      <c r="C33" s="193"/>
      <c r="D33" s="193"/>
      <c r="E33" s="193"/>
      <c r="F33" s="193"/>
      <c r="G33" s="193"/>
      <c r="H33" s="194"/>
      <c r="I33" s="1">
        <v>138</v>
      </c>
      <c r="J33" s="73"/>
      <c r="K33" s="73"/>
    </row>
    <row r="34" spans="1:11" ht="15">
      <c r="A34" s="192" t="s">
        <v>46</v>
      </c>
      <c r="B34" s="193"/>
      <c r="C34" s="193"/>
      <c r="D34" s="193"/>
      <c r="E34" s="193"/>
      <c r="F34" s="193"/>
      <c r="G34" s="193"/>
      <c r="H34" s="194"/>
      <c r="I34" s="1">
        <v>139</v>
      </c>
      <c r="J34" s="73">
        <v>8152502</v>
      </c>
      <c r="K34" s="73">
        <v>8758112</v>
      </c>
    </row>
    <row r="35" spans="1:11" ht="15">
      <c r="A35" s="192" t="s">
        <v>173</v>
      </c>
      <c r="B35" s="193"/>
      <c r="C35" s="193"/>
      <c r="D35" s="193"/>
      <c r="E35" s="193"/>
      <c r="F35" s="193"/>
      <c r="G35" s="193"/>
      <c r="H35" s="194"/>
      <c r="I35" s="1">
        <v>140</v>
      </c>
      <c r="J35" s="73"/>
      <c r="K35" s="73"/>
    </row>
    <row r="36" spans="1:11" ht="15">
      <c r="A36" s="192" t="s">
        <v>48</v>
      </c>
      <c r="B36" s="193"/>
      <c r="C36" s="193"/>
      <c r="D36" s="193"/>
      <c r="E36" s="193"/>
      <c r="F36" s="193"/>
      <c r="G36" s="193"/>
      <c r="H36" s="194"/>
      <c r="I36" s="1">
        <v>141</v>
      </c>
      <c r="J36" s="73"/>
      <c r="K36" s="73"/>
    </row>
    <row r="37" spans="1:11" ht="15">
      <c r="A37" s="192" t="s">
        <v>152</v>
      </c>
      <c r="B37" s="193"/>
      <c r="C37" s="193"/>
      <c r="D37" s="193"/>
      <c r="E37" s="193"/>
      <c r="F37" s="193"/>
      <c r="G37" s="193"/>
      <c r="H37" s="194"/>
      <c r="I37" s="1">
        <v>142</v>
      </c>
      <c r="J37" s="73"/>
      <c r="K37" s="73"/>
    </row>
    <row r="38" spans="1:11" ht="15">
      <c r="A38" s="192" t="s">
        <v>153</v>
      </c>
      <c r="B38" s="193"/>
      <c r="C38" s="193"/>
      <c r="D38" s="193"/>
      <c r="E38" s="193"/>
      <c r="F38" s="193"/>
      <c r="G38" s="193"/>
      <c r="H38" s="194"/>
      <c r="I38" s="1">
        <v>143</v>
      </c>
      <c r="J38" s="73"/>
      <c r="K38" s="73"/>
    </row>
    <row r="39" spans="1:11" ht="15">
      <c r="A39" s="192" t="s">
        <v>174</v>
      </c>
      <c r="B39" s="193"/>
      <c r="C39" s="193"/>
      <c r="D39" s="193"/>
      <c r="E39" s="193"/>
      <c r="F39" s="193"/>
      <c r="G39" s="193"/>
      <c r="H39" s="194"/>
      <c r="I39" s="1">
        <v>144</v>
      </c>
      <c r="J39" s="73">
        <v>99855</v>
      </c>
      <c r="K39" s="73">
        <v>100389</v>
      </c>
    </row>
    <row r="40" spans="1:11" ht="15">
      <c r="A40" s="192" t="s">
        <v>175</v>
      </c>
      <c r="B40" s="193"/>
      <c r="C40" s="193"/>
      <c r="D40" s="193"/>
      <c r="E40" s="193"/>
      <c r="F40" s="193"/>
      <c r="G40" s="193"/>
      <c r="H40" s="194"/>
      <c r="I40" s="1">
        <v>145</v>
      </c>
      <c r="J40" s="73">
        <v>668750</v>
      </c>
      <c r="K40" s="73">
        <v>1439781</v>
      </c>
    </row>
    <row r="41" spans="1:11" ht="15">
      <c r="A41" s="192" t="s">
        <v>294</v>
      </c>
      <c r="B41" s="193"/>
      <c r="C41" s="193"/>
      <c r="D41" s="193"/>
      <c r="E41" s="193"/>
      <c r="F41" s="193"/>
      <c r="G41" s="193"/>
      <c r="H41" s="194"/>
      <c r="I41" s="1">
        <v>146</v>
      </c>
      <c r="J41" s="75">
        <f>J6+J26+J37+J39</f>
        <v>42458687</v>
      </c>
      <c r="K41" s="75">
        <f>K6+K26+K37+K39</f>
        <v>42279337</v>
      </c>
    </row>
    <row r="42" spans="1:11" ht="15">
      <c r="A42" s="192" t="s">
        <v>295</v>
      </c>
      <c r="B42" s="193"/>
      <c r="C42" s="193"/>
      <c r="D42" s="193"/>
      <c r="E42" s="193"/>
      <c r="F42" s="193"/>
      <c r="G42" s="193"/>
      <c r="H42" s="194"/>
      <c r="I42" s="1">
        <v>147</v>
      </c>
      <c r="J42" s="75">
        <f>J9+J32+J38+J40</f>
        <v>54840077</v>
      </c>
      <c r="K42" s="75">
        <f>K9+K32+K38+K40</f>
        <v>53500264</v>
      </c>
    </row>
    <row r="43" spans="1:11" ht="15">
      <c r="A43" s="192" t="s">
        <v>296</v>
      </c>
      <c r="B43" s="193"/>
      <c r="C43" s="193"/>
      <c r="D43" s="193"/>
      <c r="E43" s="193"/>
      <c r="F43" s="193"/>
      <c r="G43" s="193"/>
      <c r="H43" s="194"/>
      <c r="I43" s="1">
        <v>148</v>
      </c>
      <c r="J43" s="75">
        <f>J41-J42</f>
        <v>-12381390</v>
      </c>
      <c r="K43" s="75">
        <f>K41-K42</f>
        <v>-11220927</v>
      </c>
    </row>
    <row r="44" spans="1:11" ht="15">
      <c r="A44" s="221" t="s">
        <v>168</v>
      </c>
      <c r="B44" s="222"/>
      <c r="C44" s="222"/>
      <c r="D44" s="222"/>
      <c r="E44" s="222"/>
      <c r="F44" s="222"/>
      <c r="G44" s="222"/>
      <c r="H44" s="223"/>
      <c r="I44" s="1">
        <v>149</v>
      </c>
      <c r="J44" s="75">
        <f>IF(J41&gt;J42,J41-J42,0)</f>
        <v>0</v>
      </c>
      <c r="K44" s="75">
        <f>IF(K41&gt;K42,K41-K42,0)</f>
        <v>0</v>
      </c>
    </row>
    <row r="45" spans="1:11" ht="15">
      <c r="A45" s="221" t="s">
        <v>169</v>
      </c>
      <c r="B45" s="222"/>
      <c r="C45" s="222"/>
      <c r="D45" s="222"/>
      <c r="E45" s="222"/>
      <c r="F45" s="222"/>
      <c r="G45" s="222"/>
      <c r="H45" s="223"/>
      <c r="I45" s="1">
        <v>150</v>
      </c>
      <c r="J45" s="75">
        <f>IF(J42&gt;J41,J42-J41,0)</f>
        <v>12381390</v>
      </c>
      <c r="K45" s="75">
        <f>IF(K42&gt;K41,K42-K41,0)</f>
        <v>11220927</v>
      </c>
    </row>
    <row r="46" spans="1:11" ht="15">
      <c r="A46" s="192" t="s">
        <v>167</v>
      </c>
      <c r="B46" s="193"/>
      <c r="C46" s="193"/>
      <c r="D46" s="193"/>
      <c r="E46" s="193"/>
      <c r="F46" s="193"/>
      <c r="G46" s="193"/>
      <c r="H46" s="194"/>
      <c r="I46" s="1">
        <v>151</v>
      </c>
      <c r="J46" s="73"/>
      <c r="K46" s="73"/>
    </row>
    <row r="47" spans="1:11" ht="15">
      <c r="A47" s="192" t="s">
        <v>297</v>
      </c>
      <c r="B47" s="193"/>
      <c r="C47" s="193"/>
      <c r="D47" s="193"/>
      <c r="E47" s="193"/>
      <c r="F47" s="193"/>
      <c r="G47" s="193"/>
      <c r="H47" s="194"/>
      <c r="I47" s="1">
        <v>152</v>
      </c>
      <c r="J47" s="75">
        <f>J43-J46</f>
        <v>-12381390</v>
      </c>
      <c r="K47" s="75">
        <f>K43-K46</f>
        <v>-11220927</v>
      </c>
    </row>
    <row r="48" spans="1:11" ht="15">
      <c r="A48" s="221" t="s">
        <v>150</v>
      </c>
      <c r="B48" s="222"/>
      <c r="C48" s="222"/>
      <c r="D48" s="222"/>
      <c r="E48" s="222"/>
      <c r="F48" s="222"/>
      <c r="G48" s="222"/>
      <c r="H48" s="223"/>
      <c r="I48" s="1">
        <v>153</v>
      </c>
      <c r="J48" s="75">
        <f>IF(J47&gt;0,J47,0)</f>
        <v>0</v>
      </c>
      <c r="K48" s="75">
        <f>IF(K47&gt;0,K47,0)</f>
        <v>0</v>
      </c>
    </row>
    <row r="49" spans="1:11" ht="12" customHeight="1">
      <c r="A49" s="256" t="s">
        <v>170</v>
      </c>
      <c r="B49" s="257"/>
      <c r="C49" s="257"/>
      <c r="D49" s="257"/>
      <c r="E49" s="257"/>
      <c r="F49" s="257"/>
      <c r="G49" s="257"/>
      <c r="H49" s="258"/>
      <c r="I49" s="3">
        <v>154</v>
      </c>
      <c r="J49" s="122">
        <f>IF(J47&lt;0,-J47,0)</f>
        <v>12381390</v>
      </c>
      <c r="K49" s="122">
        <f>IF(K47&lt;0,-K47,0)</f>
        <v>11220927</v>
      </c>
    </row>
    <row r="50" spans="1:11" ht="12.75">
      <c r="A50" s="123"/>
      <c r="B50" s="123"/>
      <c r="C50" s="123"/>
      <c r="D50" s="123"/>
      <c r="E50" s="123"/>
      <c r="F50" s="123"/>
      <c r="G50" s="123"/>
      <c r="H50" s="123"/>
      <c r="I50" s="124"/>
      <c r="J50" s="125"/>
      <c r="K50" s="125"/>
    </row>
    <row r="51" spans="1:11" ht="12.75" customHeight="1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</row>
    <row r="52" spans="1:11" ht="12.75" customHeight="1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</row>
    <row r="53" spans="1:11" ht="12.75" customHeight="1">
      <c r="A53" s="240" t="s">
        <v>298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</row>
    <row r="54" spans="1:11" ht="12.75" customHeight="1">
      <c r="A54" s="201" t="s">
        <v>146</v>
      </c>
      <c r="B54" s="202"/>
      <c r="C54" s="202"/>
      <c r="D54" s="202"/>
      <c r="E54" s="202"/>
      <c r="F54" s="202"/>
      <c r="G54" s="202"/>
      <c r="H54" s="202"/>
      <c r="I54" s="127"/>
      <c r="J54" s="127"/>
      <c r="K54" s="128"/>
    </row>
    <row r="55" spans="1:11" ht="15">
      <c r="A55" s="250" t="s">
        <v>182</v>
      </c>
      <c r="B55" s="251"/>
      <c r="C55" s="251"/>
      <c r="D55" s="251"/>
      <c r="E55" s="251"/>
      <c r="F55" s="251"/>
      <c r="G55" s="251"/>
      <c r="H55" s="252"/>
      <c r="I55" s="1">
        <v>155</v>
      </c>
      <c r="J55" s="4"/>
      <c r="K55" s="4"/>
    </row>
    <row r="56" spans="1:11" ht="15">
      <c r="A56" s="250" t="s">
        <v>183</v>
      </c>
      <c r="B56" s="251"/>
      <c r="C56" s="251"/>
      <c r="D56" s="251"/>
      <c r="E56" s="251"/>
      <c r="F56" s="251"/>
      <c r="G56" s="251"/>
      <c r="H56" s="252"/>
      <c r="I56" s="1">
        <v>156</v>
      </c>
      <c r="J56" s="5"/>
      <c r="K56" s="5"/>
    </row>
    <row r="57" spans="1:11" ht="12.75" customHeight="1">
      <c r="A57" s="242" t="s">
        <v>148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</row>
    <row r="58" spans="1:11" ht="15">
      <c r="A58" s="201" t="s">
        <v>158</v>
      </c>
      <c r="B58" s="202"/>
      <c r="C58" s="202"/>
      <c r="D58" s="202"/>
      <c r="E58" s="202"/>
      <c r="F58" s="202"/>
      <c r="G58" s="202"/>
      <c r="H58" s="220"/>
      <c r="I58" s="6">
        <v>157</v>
      </c>
      <c r="J58" s="129">
        <f>J47</f>
        <v>-12381390</v>
      </c>
      <c r="K58" s="129">
        <f>K47</f>
        <v>-11220927</v>
      </c>
    </row>
    <row r="59" spans="1:11" ht="15">
      <c r="A59" s="192" t="s">
        <v>299</v>
      </c>
      <c r="B59" s="193"/>
      <c r="C59" s="193"/>
      <c r="D59" s="193"/>
      <c r="E59" s="193"/>
      <c r="F59" s="193"/>
      <c r="G59" s="193"/>
      <c r="H59" s="194"/>
      <c r="I59" s="1">
        <v>158</v>
      </c>
      <c r="J59" s="75">
        <f>SUM(J60:J66)</f>
        <v>0</v>
      </c>
      <c r="K59" s="75">
        <f>SUM(K60:K66)</f>
        <v>0</v>
      </c>
    </row>
    <row r="60" spans="1:11" ht="15" customHeight="1">
      <c r="A60" s="192" t="s">
        <v>177</v>
      </c>
      <c r="B60" s="193"/>
      <c r="C60" s="193"/>
      <c r="D60" s="193"/>
      <c r="E60" s="193"/>
      <c r="F60" s="193"/>
      <c r="G60" s="193"/>
      <c r="H60" s="194"/>
      <c r="I60" s="1">
        <v>159</v>
      </c>
      <c r="J60" s="73"/>
      <c r="K60" s="73"/>
    </row>
    <row r="61" spans="1:11" ht="30.75" customHeight="1">
      <c r="A61" s="192" t="s">
        <v>178</v>
      </c>
      <c r="B61" s="193"/>
      <c r="C61" s="193"/>
      <c r="D61" s="193"/>
      <c r="E61" s="193"/>
      <c r="F61" s="193"/>
      <c r="G61" s="193"/>
      <c r="H61" s="194"/>
      <c r="I61" s="1">
        <v>160</v>
      </c>
      <c r="J61" s="73"/>
      <c r="K61" s="73"/>
    </row>
    <row r="62" spans="1:11" ht="34.5" customHeight="1">
      <c r="A62" s="192" t="s">
        <v>29</v>
      </c>
      <c r="B62" s="193"/>
      <c r="C62" s="193"/>
      <c r="D62" s="193"/>
      <c r="E62" s="193"/>
      <c r="F62" s="193"/>
      <c r="G62" s="193"/>
      <c r="H62" s="194"/>
      <c r="I62" s="1">
        <v>161</v>
      </c>
      <c r="J62" s="73"/>
      <c r="K62" s="73"/>
    </row>
    <row r="63" spans="1:11" ht="24" customHeight="1">
      <c r="A63" s="192" t="s">
        <v>179</v>
      </c>
      <c r="B63" s="193"/>
      <c r="C63" s="193"/>
      <c r="D63" s="193"/>
      <c r="E63" s="193"/>
      <c r="F63" s="193"/>
      <c r="G63" s="193"/>
      <c r="H63" s="194"/>
      <c r="I63" s="1">
        <v>162</v>
      </c>
      <c r="J63" s="73"/>
      <c r="K63" s="73"/>
    </row>
    <row r="64" spans="1:11" ht="36.75" customHeight="1">
      <c r="A64" s="192" t="s">
        <v>300</v>
      </c>
      <c r="B64" s="193"/>
      <c r="C64" s="193"/>
      <c r="D64" s="193"/>
      <c r="E64" s="193"/>
      <c r="F64" s="193"/>
      <c r="G64" s="193"/>
      <c r="H64" s="194"/>
      <c r="I64" s="1">
        <v>163</v>
      </c>
      <c r="J64" s="73"/>
      <c r="K64" s="73"/>
    </row>
    <row r="65" spans="1:11" ht="31.5" customHeight="1">
      <c r="A65" s="192" t="s">
        <v>180</v>
      </c>
      <c r="B65" s="193"/>
      <c r="C65" s="193"/>
      <c r="D65" s="193"/>
      <c r="E65" s="193"/>
      <c r="F65" s="193"/>
      <c r="G65" s="193"/>
      <c r="H65" s="194"/>
      <c r="I65" s="1">
        <v>164</v>
      </c>
      <c r="J65" s="73"/>
      <c r="K65" s="73"/>
    </row>
    <row r="66" spans="1:11" ht="20.25" customHeight="1">
      <c r="A66" s="192" t="s">
        <v>181</v>
      </c>
      <c r="B66" s="193"/>
      <c r="C66" s="193"/>
      <c r="D66" s="193"/>
      <c r="E66" s="193"/>
      <c r="F66" s="193"/>
      <c r="G66" s="193"/>
      <c r="H66" s="194"/>
      <c r="I66" s="1">
        <v>165</v>
      </c>
      <c r="J66" s="73"/>
      <c r="K66" s="73"/>
    </row>
    <row r="67" spans="1:11" ht="15">
      <c r="A67" s="192" t="s">
        <v>171</v>
      </c>
      <c r="B67" s="193"/>
      <c r="C67" s="193"/>
      <c r="D67" s="193"/>
      <c r="E67" s="193"/>
      <c r="F67" s="193"/>
      <c r="G67" s="193"/>
      <c r="H67" s="194"/>
      <c r="I67" s="1">
        <v>166</v>
      </c>
      <c r="J67" s="73"/>
      <c r="K67" s="73"/>
    </row>
    <row r="68" spans="1:11" ht="15">
      <c r="A68" s="192" t="s">
        <v>301</v>
      </c>
      <c r="B68" s="193"/>
      <c r="C68" s="193"/>
      <c r="D68" s="193"/>
      <c r="E68" s="193"/>
      <c r="F68" s="193"/>
      <c r="G68" s="193"/>
      <c r="H68" s="194"/>
      <c r="I68" s="1">
        <v>167</v>
      </c>
      <c r="J68" s="75">
        <f>J59-J67</f>
        <v>0</v>
      </c>
      <c r="K68" s="75">
        <f>K59-K67</f>
        <v>0</v>
      </c>
    </row>
    <row r="69" spans="1:11" ht="15">
      <c r="A69" s="253" t="s">
        <v>151</v>
      </c>
      <c r="B69" s="254"/>
      <c r="C69" s="254"/>
      <c r="D69" s="254"/>
      <c r="E69" s="254"/>
      <c r="F69" s="254"/>
      <c r="G69" s="254"/>
      <c r="H69" s="255"/>
      <c r="I69" s="1">
        <v>168</v>
      </c>
      <c r="J69" s="122">
        <f>J58+J68</f>
        <v>-12381390</v>
      </c>
      <c r="K69" s="122">
        <f>K58+K68</f>
        <v>-11220927</v>
      </c>
    </row>
    <row r="70" spans="1:11" ht="12.75" customHeight="1">
      <c r="A70" s="244" t="s">
        <v>302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</row>
    <row r="71" spans="1:11" ht="12.75" customHeight="1">
      <c r="A71" s="232" t="s">
        <v>147</v>
      </c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  <row r="72" spans="1:11" ht="12.75">
      <c r="A72" s="234" t="s">
        <v>182</v>
      </c>
      <c r="B72" s="235"/>
      <c r="C72" s="235"/>
      <c r="D72" s="235"/>
      <c r="E72" s="235"/>
      <c r="F72" s="235"/>
      <c r="G72" s="235"/>
      <c r="H72" s="236"/>
      <c r="I72" s="1">
        <v>169</v>
      </c>
      <c r="J72" s="4"/>
      <c r="K72" s="4"/>
    </row>
    <row r="73" spans="1:11" ht="12.75">
      <c r="A73" s="237" t="s">
        <v>183</v>
      </c>
      <c r="B73" s="238"/>
      <c r="C73" s="238"/>
      <c r="D73" s="238"/>
      <c r="E73" s="238"/>
      <c r="F73" s="238"/>
      <c r="G73" s="238"/>
      <c r="H73" s="239"/>
      <c r="I73" s="3">
        <v>170</v>
      </c>
      <c r="J73" s="5"/>
      <c r="K73" s="5"/>
    </row>
  </sheetData>
  <sheetProtection/>
  <mergeCells count="70">
    <mergeCell ref="A69:H69"/>
    <mergeCell ref="A64:H64"/>
    <mergeCell ref="A65:H65"/>
    <mergeCell ref="A66:H66"/>
    <mergeCell ref="A45:H45"/>
    <mergeCell ref="A62:H62"/>
    <mergeCell ref="A63:H63"/>
    <mergeCell ref="A48:H48"/>
    <mergeCell ref="A49:H49"/>
    <mergeCell ref="A55:H55"/>
    <mergeCell ref="A56:H56"/>
    <mergeCell ref="A58:H58"/>
    <mergeCell ref="A59:H59"/>
    <mergeCell ref="A60:H60"/>
    <mergeCell ref="A39:H39"/>
    <mergeCell ref="A40:H40"/>
    <mergeCell ref="A41:H41"/>
    <mergeCell ref="A42:H42"/>
    <mergeCell ref="A43:H43"/>
    <mergeCell ref="A44:H44"/>
    <mergeCell ref="A29:H29"/>
    <mergeCell ref="A46:H46"/>
    <mergeCell ref="A47:H47"/>
    <mergeCell ref="A32:H32"/>
    <mergeCell ref="A33:H33"/>
    <mergeCell ref="A34:H34"/>
    <mergeCell ref="A35:H35"/>
    <mergeCell ref="A36:H36"/>
    <mergeCell ref="A37:H37"/>
    <mergeCell ref="A38:H38"/>
    <mergeCell ref="A31:H31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30:H30"/>
    <mergeCell ref="A25:H25"/>
    <mergeCell ref="A26:H26"/>
    <mergeCell ref="A27:H27"/>
    <mergeCell ref="A28:H28"/>
    <mergeCell ref="A1:K1"/>
    <mergeCell ref="A2:K2"/>
    <mergeCell ref="A3:K3"/>
    <mergeCell ref="A4:H4"/>
    <mergeCell ref="A14:H14"/>
    <mergeCell ref="A15:H15"/>
    <mergeCell ref="A5:H5"/>
    <mergeCell ref="A6:H6"/>
    <mergeCell ref="A7:H7"/>
    <mergeCell ref="A8:H8"/>
    <mergeCell ref="A71:K71"/>
    <mergeCell ref="A72:H72"/>
    <mergeCell ref="A73:H73"/>
    <mergeCell ref="A53:K53"/>
    <mergeCell ref="A54:H54"/>
    <mergeCell ref="A57:K57"/>
    <mergeCell ref="A67:H67"/>
    <mergeCell ref="A68:H68"/>
    <mergeCell ref="A70:K7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J55:J56 J72:J73 J46 K68:K69 J60:J69 J58:K5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7:K50 K32 K26 K21 K15 J12:J40 J11:K11 J7:J8 J6:K6 J9:K9 J41:K45">
      <formula1>0</formula1>
    </dataValidation>
    <dataValidation type="whole" operator="notEqual" allowBlank="1" showInputMessage="1" showErrorMessage="1" errorTitle="Pogrešan unos" error="Mogu se unijeti samo cjelobrojne pozitivne ili negativne vrijednosti." sqref="J10">
      <formula1>999999999999</formula1>
    </dataValidation>
  </dataValidations>
  <printOptions/>
  <pageMargins left="0.32" right="0.23" top="1" bottom="1" header="0.5" footer="0.5"/>
  <pageSetup horizontalDpi="600" verticalDpi="600" orientation="portrait" paperSize="9" scale="87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M16" sqref="M16"/>
    </sheetView>
  </sheetViews>
  <sheetFormatPr defaultColWidth="9.140625" defaultRowHeight="12.75"/>
  <cols>
    <col min="1" max="6" width="9.140625" style="66" customWidth="1"/>
    <col min="7" max="7" width="16.8515625" style="66" customWidth="1"/>
    <col min="8" max="8" width="9.140625" style="66" hidden="1" customWidth="1"/>
    <col min="9" max="9" width="7.7109375" style="66" customWidth="1"/>
    <col min="10" max="10" width="12.28125" style="66" customWidth="1"/>
    <col min="11" max="11" width="12.00390625" style="66" bestFit="1" customWidth="1"/>
    <col min="12" max="16384" width="9.140625" style="66" customWidth="1"/>
  </cols>
  <sheetData>
    <row r="1" spans="1:11" ht="12.75" customHeight="1">
      <c r="A1" s="261" t="s">
        <v>126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9.5" customHeight="1">
      <c r="A2" s="262" t="s">
        <v>271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31.5" customHeight="1">
      <c r="A3" s="263" t="s">
        <v>272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>
      <c r="A4" s="266" t="s">
        <v>40</v>
      </c>
      <c r="B4" s="266"/>
      <c r="C4" s="266"/>
      <c r="D4" s="266"/>
      <c r="E4" s="266"/>
      <c r="F4" s="266"/>
      <c r="G4" s="266"/>
      <c r="H4" s="266"/>
      <c r="I4" s="67" t="s">
        <v>225</v>
      </c>
      <c r="J4" s="68" t="s">
        <v>273</v>
      </c>
      <c r="K4" s="68" t="s">
        <v>274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9">
        <v>2</v>
      </c>
      <c r="J5" s="70" t="s">
        <v>228</v>
      </c>
      <c r="K5" s="70" t="s">
        <v>229</v>
      </c>
    </row>
    <row r="6" spans="1:11" ht="15">
      <c r="A6" s="189" t="s">
        <v>120</v>
      </c>
      <c r="B6" s="198"/>
      <c r="C6" s="198"/>
      <c r="D6" s="198"/>
      <c r="E6" s="198"/>
      <c r="F6" s="198"/>
      <c r="G6" s="198"/>
      <c r="H6" s="198"/>
      <c r="I6" s="267"/>
      <c r="J6" s="267"/>
      <c r="K6" s="268"/>
    </row>
    <row r="7" spans="1:11" ht="15">
      <c r="A7" s="259" t="s">
        <v>24</v>
      </c>
      <c r="B7" s="260"/>
      <c r="C7" s="260"/>
      <c r="D7" s="260"/>
      <c r="E7" s="260"/>
      <c r="F7" s="260"/>
      <c r="G7" s="260"/>
      <c r="H7" s="260"/>
      <c r="I7" s="71">
        <v>1</v>
      </c>
      <c r="J7" s="72">
        <v>-12381390</v>
      </c>
      <c r="K7" s="73">
        <v>-11220927</v>
      </c>
    </row>
    <row r="8" spans="1:11" ht="15">
      <c r="A8" s="259" t="s">
        <v>25</v>
      </c>
      <c r="B8" s="260"/>
      <c r="C8" s="260"/>
      <c r="D8" s="260"/>
      <c r="E8" s="260"/>
      <c r="F8" s="260"/>
      <c r="G8" s="260"/>
      <c r="H8" s="260"/>
      <c r="I8" s="71">
        <v>2</v>
      </c>
      <c r="J8" s="72">
        <v>6875360</v>
      </c>
      <c r="K8" s="73">
        <v>6525960</v>
      </c>
    </row>
    <row r="9" spans="1:11" ht="15">
      <c r="A9" s="259" t="s">
        <v>26</v>
      </c>
      <c r="B9" s="260"/>
      <c r="C9" s="260"/>
      <c r="D9" s="260"/>
      <c r="E9" s="260"/>
      <c r="F9" s="260"/>
      <c r="G9" s="260"/>
      <c r="H9" s="260"/>
      <c r="I9" s="71">
        <v>3</v>
      </c>
      <c r="J9" s="72">
        <v>23154709</v>
      </c>
      <c r="K9" s="73">
        <v>8320215</v>
      </c>
    </row>
    <row r="10" spans="1:11" ht="15">
      <c r="A10" s="259" t="s">
        <v>27</v>
      </c>
      <c r="B10" s="260"/>
      <c r="C10" s="260"/>
      <c r="D10" s="260"/>
      <c r="E10" s="260"/>
      <c r="F10" s="260"/>
      <c r="G10" s="260"/>
      <c r="H10" s="260"/>
      <c r="I10" s="71">
        <v>4</v>
      </c>
      <c r="J10" s="72"/>
      <c r="K10" s="73">
        <v>621743</v>
      </c>
    </row>
    <row r="11" spans="1:11" ht="15">
      <c r="A11" s="259" t="s">
        <v>28</v>
      </c>
      <c r="B11" s="260"/>
      <c r="C11" s="260"/>
      <c r="D11" s="260"/>
      <c r="E11" s="260"/>
      <c r="F11" s="260"/>
      <c r="G11" s="260"/>
      <c r="H11" s="260"/>
      <c r="I11" s="71">
        <v>5</v>
      </c>
      <c r="J11" s="72"/>
      <c r="K11" s="73">
        <v>290812</v>
      </c>
    </row>
    <row r="12" spans="1:11" ht="15">
      <c r="A12" s="259" t="s">
        <v>32</v>
      </c>
      <c r="B12" s="260"/>
      <c r="C12" s="260"/>
      <c r="D12" s="260"/>
      <c r="E12" s="260"/>
      <c r="F12" s="260"/>
      <c r="G12" s="260"/>
      <c r="H12" s="260"/>
      <c r="I12" s="71">
        <v>6</v>
      </c>
      <c r="J12" s="72"/>
      <c r="K12" s="73">
        <v>7159</v>
      </c>
    </row>
    <row r="13" spans="1:11" ht="15">
      <c r="A13" s="270" t="s">
        <v>121</v>
      </c>
      <c r="B13" s="271"/>
      <c r="C13" s="271"/>
      <c r="D13" s="271"/>
      <c r="E13" s="271"/>
      <c r="F13" s="271"/>
      <c r="G13" s="271"/>
      <c r="H13" s="271"/>
      <c r="I13" s="71">
        <v>7</v>
      </c>
      <c r="J13" s="74">
        <f>SUM(J7:J12)</f>
        <v>17648679</v>
      </c>
      <c r="K13" s="75">
        <f>SUM(K7:K12)</f>
        <v>4544962</v>
      </c>
    </row>
    <row r="14" spans="1:11" ht="15">
      <c r="A14" s="259" t="s">
        <v>33</v>
      </c>
      <c r="B14" s="260"/>
      <c r="C14" s="260"/>
      <c r="D14" s="260"/>
      <c r="E14" s="260"/>
      <c r="F14" s="260"/>
      <c r="G14" s="260"/>
      <c r="H14" s="260"/>
      <c r="I14" s="71">
        <v>8</v>
      </c>
      <c r="J14" s="72"/>
      <c r="K14" s="73"/>
    </row>
    <row r="15" spans="1:11" ht="15">
      <c r="A15" s="259" t="s">
        <v>34</v>
      </c>
      <c r="B15" s="260"/>
      <c r="C15" s="260"/>
      <c r="D15" s="260"/>
      <c r="E15" s="260"/>
      <c r="F15" s="260"/>
      <c r="G15" s="260"/>
      <c r="H15" s="260"/>
      <c r="I15" s="71">
        <v>9</v>
      </c>
      <c r="J15" s="72">
        <v>1094438</v>
      </c>
      <c r="K15" s="73"/>
    </row>
    <row r="16" spans="1:11" ht="15">
      <c r="A16" s="259" t="s">
        <v>35</v>
      </c>
      <c r="B16" s="260"/>
      <c r="C16" s="260"/>
      <c r="D16" s="260"/>
      <c r="E16" s="260"/>
      <c r="F16" s="260"/>
      <c r="G16" s="260"/>
      <c r="H16" s="260"/>
      <c r="I16" s="71">
        <v>10</v>
      </c>
      <c r="J16" s="72">
        <v>267304</v>
      </c>
      <c r="K16" s="73"/>
    </row>
    <row r="17" spans="1:11" ht="15">
      <c r="A17" s="259" t="s">
        <v>36</v>
      </c>
      <c r="B17" s="260"/>
      <c r="C17" s="260"/>
      <c r="D17" s="260"/>
      <c r="E17" s="260"/>
      <c r="F17" s="260"/>
      <c r="G17" s="260"/>
      <c r="H17" s="260"/>
      <c r="I17" s="71">
        <v>11</v>
      </c>
      <c r="J17" s="72"/>
      <c r="K17" s="73"/>
    </row>
    <row r="18" spans="1:11" ht="15">
      <c r="A18" s="270" t="s">
        <v>122</v>
      </c>
      <c r="B18" s="271"/>
      <c r="C18" s="271"/>
      <c r="D18" s="271"/>
      <c r="E18" s="271"/>
      <c r="F18" s="271"/>
      <c r="G18" s="271"/>
      <c r="H18" s="271"/>
      <c r="I18" s="71">
        <v>12</v>
      </c>
      <c r="J18" s="74">
        <f>SUM(J14:J17)</f>
        <v>1361742</v>
      </c>
      <c r="K18" s="74">
        <f>SUM(K14:K17)</f>
        <v>0</v>
      </c>
    </row>
    <row r="19" spans="1:11" ht="28.5" customHeight="1">
      <c r="A19" s="270" t="s">
        <v>20</v>
      </c>
      <c r="B19" s="271"/>
      <c r="C19" s="271"/>
      <c r="D19" s="271"/>
      <c r="E19" s="271"/>
      <c r="F19" s="271"/>
      <c r="G19" s="271"/>
      <c r="H19" s="271"/>
      <c r="I19" s="71">
        <v>13</v>
      </c>
      <c r="J19" s="75">
        <f>IF(J13&gt;J18,J13-J18,0)</f>
        <v>16286937</v>
      </c>
      <c r="K19" s="75">
        <f>IF(K13&gt;K18,K13-K18,0)</f>
        <v>4544962</v>
      </c>
    </row>
    <row r="20" spans="1:11" ht="27" customHeight="1">
      <c r="A20" s="270" t="s">
        <v>21</v>
      </c>
      <c r="B20" s="271"/>
      <c r="C20" s="271"/>
      <c r="D20" s="271"/>
      <c r="E20" s="271"/>
      <c r="F20" s="271"/>
      <c r="G20" s="271"/>
      <c r="H20" s="271"/>
      <c r="I20" s="71">
        <v>14</v>
      </c>
      <c r="J20" s="76">
        <f>IF(J18&gt;J13,J18-J13,0)</f>
        <v>0</v>
      </c>
      <c r="K20" s="77">
        <f>IF(K18&gt;K13,K18-K13,0)</f>
        <v>0</v>
      </c>
    </row>
    <row r="21" spans="1:11" ht="15">
      <c r="A21" s="189" t="s">
        <v>123</v>
      </c>
      <c r="B21" s="198"/>
      <c r="C21" s="198"/>
      <c r="D21" s="198"/>
      <c r="E21" s="198"/>
      <c r="F21" s="198"/>
      <c r="G21" s="198"/>
      <c r="H21" s="198"/>
      <c r="I21" s="267"/>
      <c r="J21" s="267"/>
      <c r="K21" s="268"/>
    </row>
    <row r="22" spans="1:11" ht="15">
      <c r="A22" s="205" t="s">
        <v>137</v>
      </c>
      <c r="B22" s="206"/>
      <c r="C22" s="206"/>
      <c r="D22" s="206"/>
      <c r="E22" s="206"/>
      <c r="F22" s="206"/>
      <c r="G22" s="206"/>
      <c r="H22" s="206"/>
      <c r="I22" s="71">
        <v>15</v>
      </c>
      <c r="J22" s="72"/>
      <c r="K22" s="73">
        <v>406505</v>
      </c>
    </row>
    <row r="23" spans="1:11" ht="15">
      <c r="A23" s="205" t="s">
        <v>138</v>
      </c>
      <c r="B23" s="206"/>
      <c r="C23" s="206"/>
      <c r="D23" s="206"/>
      <c r="E23" s="206"/>
      <c r="F23" s="206"/>
      <c r="G23" s="206"/>
      <c r="H23" s="206"/>
      <c r="I23" s="71">
        <v>16</v>
      </c>
      <c r="J23" s="72"/>
      <c r="K23" s="73"/>
    </row>
    <row r="24" spans="1:11" ht="15">
      <c r="A24" s="205" t="s">
        <v>139</v>
      </c>
      <c r="B24" s="206"/>
      <c r="C24" s="206"/>
      <c r="D24" s="206"/>
      <c r="E24" s="206"/>
      <c r="F24" s="206"/>
      <c r="G24" s="206"/>
      <c r="H24" s="206"/>
      <c r="I24" s="71">
        <v>17</v>
      </c>
      <c r="J24" s="72"/>
      <c r="K24" s="73"/>
    </row>
    <row r="25" spans="1:11" ht="15">
      <c r="A25" s="205" t="s">
        <v>140</v>
      </c>
      <c r="B25" s="206"/>
      <c r="C25" s="206"/>
      <c r="D25" s="206"/>
      <c r="E25" s="206"/>
      <c r="F25" s="206"/>
      <c r="G25" s="206"/>
      <c r="H25" s="206"/>
      <c r="I25" s="71">
        <v>18</v>
      </c>
      <c r="J25" s="72"/>
      <c r="K25" s="73"/>
    </row>
    <row r="26" spans="1:11" ht="15">
      <c r="A26" s="205" t="s">
        <v>141</v>
      </c>
      <c r="B26" s="206"/>
      <c r="C26" s="206"/>
      <c r="D26" s="206"/>
      <c r="E26" s="206"/>
      <c r="F26" s="206"/>
      <c r="G26" s="206"/>
      <c r="H26" s="206"/>
      <c r="I26" s="71">
        <v>19</v>
      </c>
      <c r="J26" s="72"/>
      <c r="K26" s="73"/>
    </row>
    <row r="27" spans="1:11" ht="15">
      <c r="A27" s="192" t="s">
        <v>127</v>
      </c>
      <c r="B27" s="193"/>
      <c r="C27" s="193"/>
      <c r="D27" s="193"/>
      <c r="E27" s="193"/>
      <c r="F27" s="193"/>
      <c r="G27" s="193"/>
      <c r="H27" s="193"/>
      <c r="I27" s="71">
        <v>20</v>
      </c>
      <c r="J27" s="74">
        <f>SUM(J22:J26)</f>
        <v>0</v>
      </c>
      <c r="K27" s="75">
        <f>SUM(K22:K26)</f>
        <v>406505</v>
      </c>
    </row>
    <row r="28" spans="1:11" ht="15">
      <c r="A28" s="205" t="s">
        <v>91</v>
      </c>
      <c r="B28" s="206"/>
      <c r="C28" s="206"/>
      <c r="D28" s="206"/>
      <c r="E28" s="206"/>
      <c r="F28" s="206"/>
      <c r="G28" s="206"/>
      <c r="H28" s="206"/>
      <c r="I28" s="71">
        <v>21</v>
      </c>
      <c r="J28" s="72">
        <v>283834</v>
      </c>
      <c r="K28" s="73">
        <v>77993</v>
      </c>
    </row>
    <row r="29" spans="1:11" ht="15">
      <c r="A29" s="205" t="s">
        <v>92</v>
      </c>
      <c r="B29" s="206"/>
      <c r="C29" s="206"/>
      <c r="D29" s="206"/>
      <c r="E29" s="206"/>
      <c r="F29" s="206"/>
      <c r="G29" s="206"/>
      <c r="H29" s="206"/>
      <c r="I29" s="71">
        <v>22</v>
      </c>
      <c r="J29" s="72"/>
      <c r="K29" s="73"/>
    </row>
    <row r="30" spans="1:11" ht="15">
      <c r="A30" s="205" t="s">
        <v>8</v>
      </c>
      <c r="B30" s="206"/>
      <c r="C30" s="206"/>
      <c r="D30" s="206"/>
      <c r="E30" s="206"/>
      <c r="F30" s="206"/>
      <c r="G30" s="206"/>
      <c r="H30" s="206"/>
      <c r="I30" s="71">
        <v>23</v>
      </c>
      <c r="J30" s="72"/>
      <c r="K30" s="73"/>
    </row>
    <row r="31" spans="1:11" ht="15">
      <c r="A31" s="192" t="s">
        <v>2</v>
      </c>
      <c r="B31" s="193"/>
      <c r="C31" s="193"/>
      <c r="D31" s="193"/>
      <c r="E31" s="193"/>
      <c r="F31" s="193"/>
      <c r="G31" s="193"/>
      <c r="H31" s="193"/>
      <c r="I31" s="71">
        <v>24</v>
      </c>
      <c r="J31" s="74">
        <f>SUM(J28:J30)</f>
        <v>283834</v>
      </c>
      <c r="K31" s="75">
        <f>SUM(K28:K30)</f>
        <v>77993</v>
      </c>
    </row>
    <row r="32" spans="1:11" ht="15">
      <c r="A32" s="192" t="s">
        <v>22</v>
      </c>
      <c r="B32" s="193"/>
      <c r="C32" s="193"/>
      <c r="D32" s="193"/>
      <c r="E32" s="193"/>
      <c r="F32" s="193"/>
      <c r="G32" s="193"/>
      <c r="H32" s="193"/>
      <c r="I32" s="71">
        <v>25</v>
      </c>
      <c r="J32" s="76">
        <f>IF(J27&gt;J31,J27-J31,0)</f>
        <v>0</v>
      </c>
      <c r="K32" s="77">
        <f>IF(K27&gt;K31,K27-K31,0)</f>
        <v>328512</v>
      </c>
    </row>
    <row r="33" spans="1:11" ht="15">
      <c r="A33" s="192" t="s">
        <v>23</v>
      </c>
      <c r="B33" s="193"/>
      <c r="C33" s="193"/>
      <c r="D33" s="193"/>
      <c r="E33" s="193"/>
      <c r="F33" s="193"/>
      <c r="G33" s="193"/>
      <c r="H33" s="193"/>
      <c r="I33" s="71">
        <v>26</v>
      </c>
      <c r="J33" s="76">
        <f>IF(J31&gt;J27,J31-J27,0)</f>
        <v>283834</v>
      </c>
      <c r="K33" s="77">
        <f>IF(K31&gt;K27,K31-K27,0)</f>
        <v>0</v>
      </c>
    </row>
    <row r="34" spans="1:11" ht="15">
      <c r="A34" s="189" t="s">
        <v>124</v>
      </c>
      <c r="B34" s="198"/>
      <c r="C34" s="198"/>
      <c r="D34" s="198"/>
      <c r="E34" s="198"/>
      <c r="F34" s="198"/>
      <c r="G34" s="198"/>
      <c r="H34" s="198"/>
      <c r="I34" s="267"/>
      <c r="J34" s="267"/>
      <c r="K34" s="268"/>
    </row>
    <row r="35" spans="1:11" ht="15">
      <c r="A35" s="205" t="s">
        <v>133</v>
      </c>
      <c r="B35" s="206"/>
      <c r="C35" s="206"/>
      <c r="D35" s="206"/>
      <c r="E35" s="206"/>
      <c r="F35" s="206"/>
      <c r="G35" s="206"/>
      <c r="H35" s="206"/>
      <c r="I35" s="71">
        <v>27</v>
      </c>
      <c r="J35" s="72"/>
      <c r="K35" s="73"/>
    </row>
    <row r="36" spans="1:11" ht="15">
      <c r="A36" s="205" t="s">
        <v>13</v>
      </c>
      <c r="B36" s="206"/>
      <c r="C36" s="206"/>
      <c r="D36" s="206"/>
      <c r="E36" s="206"/>
      <c r="F36" s="206"/>
      <c r="G36" s="206"/>
      <c r="H36" s="206"/>
      <c r="I36" s="71">
        <v>28</v>
      </c>
      <c r="J36" s="72">
        <v>8258883</v>
      </c>
      <c r="K36" s="73">
        <v>14042048</v>
      </c>
    </row>
    <row r="37" spans="1:11" ht="15">
      <c r="A37" s="205" t="s">
        <v>14</v>
      </c>
      <c r="B37" s="206"/>
      <c r="C37" s="206"/>
      <c r="D37" s="206"/>
      <c r="E37" s="206"/>
      <c r="F37" s="206"/>
      <c r="G37" s="206"/>
      <c r="H37" s="206"/>
      <c r="I37" s="71">
        <v>29</v>
      </c>
      <c r="J37" s="72"/>
      <c r="K37" s="73"/>
    </row>
    <row r="38" spans="1:11" ht="15">
      <c r="A38" s="192" t="s">
        <v>49</v>
      </c>
      <c r="B38" s="193"/>
      <c r="C38" s="193"/>
      <c r="D38" s="193"/>
      <c r="E38" s="193"/>
      <c r="F38" s="193"/>
      <c r="G38" s="193"/>
      <c r="H38" s="193"/>
      <c r="I38" s="71">
        <v>30</v>
      </c>
      <c r="J38" s="74">
        <f>SUM(J35:J37)</f>
        <v>8258883</v>
      </c>
      <c r="K38" s="75">
        <f>SUM(K35:K37)</f>
        <v>14042048</v>
      </c>
    </row>
    <row r="39" spans="1:11" ht="15">
      <c r="A39" s="205" t="s">
        <v>15</v>
      </c>
      <c r="B39" s="206"/>
      <c r="C39" s="206"/>
      <c r="D39" s="206"/>
      <c r="E39" s="206"/>
      <c r="F39" s="206"/>
      <c r="G39" s="206"/>
      <c r="H39" s="206"/>
      <c r="I39" s="71">
        <v>31</v>
      </c>
      <c r="J39" s="72">
        <v>24222662</v>
      </c>
      <c r="K39" s="73">
        <v>18830790</v>
      </c>
    </row>
    <row r="40" spans="1:11" ht="15">
      <c r="A40" s="205" t="s">
        <v>16</v>
      </c>
      <c r="B40" s="206"/>
      <c r="C40" s="206"/>
      <c r="D40" s="206"/>
      <c r="E40" s="206"/>
      <c r="F40" s="206"/>
      <c r="G40" s="206"/>
      <c r="H40" s="206"/>
      <c r="I40" s="71">
        <v>32</v>
      </c>
      <c r="J40" s="72"/>
      <c r="K40" s="73"/>
    </row>
    <row r="41" spans="1:11" ht="15">
      <c r="A41" s="205" t="s">
        <v>17</v>
      </c>
      <c r="B41" s="206"/>
      <c r="C41" s="206"/>
      <c r="D41" s="206"/>
      <c r="E41" s="206"/>
      <c r="F41" s="206"/>
      <c r="G41" s="206"/>
      <c r="H41" s="206"/>
      <c r="I41" s="71">
        <v>33</v>
      </c>
      <c r="J41" s="72"/>
      <c r="K41" s="73"/>
    </row>
    <row r="42" spans="1:11" ht="15">
      <c r="A42" s="205" t="s">
        <v>18</v>
      </c>
      <c r="B42" s="206"/>
      <c r="C42" s="206"/>
      <c r="D42" s="206"/>
      <c r="E42" s="206"/>
      <c r="F42" s="206"/>
      <c r="G42" s="206"/>
      <c r="H42" s="206"/>
      <c r="I42" s="71">
        <v>34</v>
      </c>
      <c r="J42" s="72"/>
      <c r="K42" s="73"/>
    </row>
    <row r="43" spans="1:11" ht="15">
      <c r="A43" s="205" t="s">
        <v>19</v>
      </c>
      <c r="B43" s="206"/>
      <c r="C43" s="206"/>
      <c r="D43" s="206"/>
      <c r="E43" s="206"/>
      <c r="F43" s="206"/>
      <c r="G43" s="206"/>
      <c r="H43" s="206"/>
      <c r="I43" s="71">
        <v>35</v>
      </c>
      <c r="J43" s="72"/>
      <c r="K43" s="73"/>
    </row>
    <row r="44" spans="1:11" ht="15">
      <c r="A44" s="192" t="s">
        <v>50</v>
      </c>
      <c r="B44" s="193"/>
      <c r="C44" s="193"/>
      <c r="D44" s="193"/>
      <c r="E44" s="193"/>
      <c r="F44" s="193"/>
      <c r="G44" s="193"/>
      <c r="H44" s="193"/>
      <c r="I44" s="71">
        <v>36</v>
      </c>
      <c r="J44" s="74">
        <f>SUM(J39:J43)</f>
        <v>24222662</v>
      </c>
      <c r="K44" s="75">
        <f>SUM(K39:K43)</f>
        <v>18830790</v>
      </c>
    </row>
    <row r="45" spans="1:11" ht="15">
      <c r="A45" s="192" t="s">
        <v>9</v>
      </c>
      <c r="B45" s="193"/>
      <c r="C45" s="193"/>
      <c r="D45" s="193"/>
      <c r="E45" s="193"/>
      <c r="F45" s="193"/>
      <c r="G45" s="193"/>
      <c r="H45" s="193"/>
      <c r="I45" s="71">
        <v>37</v>
      </c>
      <c r="J45" s="76"/>
      <c r="K45" s="77"/>
    </row>
    <row r="46" spans="1:11" ht="15">
      <c r="A46" s="192" t="s">
        <v>10</v>
      </c>
      <c r="B46" s="193"/>
      <c r="C46" s="193"/>
      <c r="D46" s="193"/>
      <c r="E46" s="193"/>
      <c r="F46" s="193"/>
      <c r="G46" s="193"/>
      <c r="H46" s="193"/>
      <c r="I46" s="71">
        <v>38</v>
      </c>
      <c r="J46" s="76">
        <f>IF(J44&gt;J38,J44-J38,0)</f>
        <v>15963779</v>
      </c>
      <c r="K46" s="77">
        <f>IF(K44&gt;K38,K44-K38,0)</f>
        <v>4788742</v>
      </c>
    </row>
    <row r="47" spans="1:11" ht="19.5" customHeight="1">
      <c r="A47" s="205" t="s">
        <v>51</v>
      </c>
      <c r="B47" s="206"/>
      <c r="C47" s="206"/>
      <c r="D47" s="206"/>
      <c r="E47" s="206"/>
      <c r="F47" s="206"/>
      <c r="G47" s="206"/>
      <c r="H47" s="206"/>
      <c r="I47" s="71">
        <v>39</v>
      </c>
      <c r="J47" s="74">
        <f>IF(J19-J20+J32-J33+J45-J46&gt;0,J19-J20+J32-J33+J45-J46,0)</f>
        <v>39324</v>
      </c>
      <c r="K47" s="75">
        <f>IF(K19-K20+K32-K33+K45-K46&gt;0,K19-K20+K32-K33+K45-K46,0)</f>
        <v>84732</v>
      </c>
    </row>
    <row r="48" spans="1:11" ht="15">
      <c r="A48" s="205" t="s">
        <v>52</v>
      </c>
      <c r="B48" s="206"/>
      <c r="C48" s="206"/>
      <c r="D48" s="206"/>
      <c r="E48" s="206"/>
      <c r="F48" s="206"/>
      <c r="G48" s="206"/>
      <c r="H48" s="206"/>
      <c r="I48" s="71">
        <v>40</v>
      </c>
      <c r="J48" s="74">
        <f>IF(J20-J19+J33-J32+J46-J45&gt;0,J20-J19+J33-J32+J46-J45,0)</f>
        <v>0</v>
      </c>
      <c r="K48" s="75">
        <f>IF(K20-K19+K33-K32+K46-K45&gt;0,K20-K19+K33-K32+K46-K45,0)</f>
        <v>0</v>
      </c>
    </row>
    <row r="49" spans="1:11" ht="15">
      <c r="A49" s="205" t="s">
        <v>125</v>
      </c>
      <c r="B49" s="206"/>
      <c r="C49" s="206"/>
      <c r="D49" s="206"/>
      <c r="E49" s="206"/>
      <c r="F49" s="206"/>
      <c r="G49" s="206"/>
      <c r="H49" s="206"/>
      <c r="I49" s="71">
        <v>41</v>
      </c>
      <c r="J49" s="72">
        <v>61379</v>
      </c>
      <c r="K49" s="73">
        <v>100703</v>
      </c>
    </row>
    <row r="50" spans="1:11" ht="15">
      <c r="A50" s="205" t="s">
        <v>134</v>
      </c>
      <c r="B50" s="206"/>
      <c r="C50" s="206"/>
      <c r="D50" s="206"/>
      <c r="E50" s="206"/>
      <c r="F50" s="206"/>
      <c r="G50" s="206"/>
      <c r="H50" s="206"/>
      <c r="I50" s="71">
        <v>42</v>
      </c>
      <c r="J50" s="72">
        <v>39324</v>
      </c>
      <c r="K50" s="73">
        <v>84732</v>
      </c>
    </row>
    <row r="51" spans="1:11" ht="15">
      <c r="A51" s="205" t="s">
        <v>135</v>
      </c>
      <c r="B51" s="206"/>
      <c r="C51" s="206"/>
      <c r="D51" s="206"/>
      <c r="E51" s="206"/>
      <c r="F51" s="206"/>
      <c r="G51" s="206"/>
      <c r="H51" s="206"/>
      <c r="I51" s="71">
        <v>43</v>
      </c>
      <c r="J51" s="72"/>
      <c r="K51" s="73"/>
    </row>
    <row r="52" spans="1:11" ht="15">
      <c r="A52" s="229" t="s">
        <v>136</v>
      </c>
      <c r="B52" s="230"/>
      <c r="C52" s="230"/>
      <c r="D52" s="230"/>
      <c r="E52" s="230"/>
      <c r="F52" s="230"/>
      <c r="G52" s="230"/>
      <c r="H52" s="230"/>
      <c r="I52" s="80">
        <v>44</v>
      </c>
      <c r="J52" s="81">
        <v>100703</v>
      </c>
      <c r="K52" s="81">
        <v>185435</v>
      </c>
    </row>
  </sheetData>
  <sheetProtection/>
  <mergeCells count="52"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19:H19"/>
    <mergeCell ref="A20:H20"/>
    <mergeCell ref="A23:H23"/>
    <mergeCell ref="A24:H24"/>
    <mergeCell ref="A21:K21"/>
    <mergeCell ref="A22:H22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K1"/>
    <mergeCell ref="A2:K2"/>
    <mergeCell ref="A3:K3"/>
    <mergeCell ref="A4:H4"/>
    <mergeCell ref="A6:K6"/>
    <mergeCell ref="A7:H7"/>
    <mergeCell ref="A5:H5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44:K48 J52:K52 J38:K38 J27:K27 J13:K13 J18:K20">
      <formula1>0</formula1>
    </dataValidation>
  </dataValidations>
  <printOptions/>
  <pageMargins left="0.52" right="0.57" top="0.36" bottom="0.46" header="0.25" footer="0.28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L6" sqref="L6"/>
    </sheetView>
  </sheetViews>
  <sheetFormatPr defaultColWidth="9.140625" defaultRowHeight="12.75"/>
  <cols>
    <col min="1" max="4" width="9.140625" style="104" customWidth="1"/>
    <col min="5" max="5" width="10.140625" style="104" bestFit="1" customWidth="1"/>
    <col min="6" max="9" width="9.140625" style="104" customWidth="1"/>
    <col min="10" max="11" width="12.421875" style="104" bestFit="1" customWidth="1"/>
    <col min="12" max="16384" width="9.140625" style="104" customWidth="1"/>
  </cols>
  <sheetData>
    <row r="1" spans="1:12" ht="12.75">
      <c r="A1" s="274" t="s">
        <v>226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103"/>
    </row>
    <row r="2" spans="1:12" ht="24.75" customHeight="1">
      <c r="A2" s="101"/>
      <c r="B2" s="102"/>
      <c r="C2" s="288" t="s">
        <v>227</v>
      </c>
      <c r="D2" s="288"/>
      <c r="E2" s="105">
        <v>40544</v>
      </c>
      <c r="F2" s="106" t="s">
        <v>194</v>
      </c>
      <c r="G2" s="289">
        <v>40908</v>
      </c>
      <c r="H2" s="290"/>
      <c r="I2" s="102"/>
      <c r="J2" s="102"/>
      <c r="K2" s="102"/>
      <c r="L2" s="107"/>
    </row>
    <row r="3" spans="1:11" ht="22.5" customHeight="1">
      <c r="A3" s="291" t="s">
        <v>40</v>
      </c>
      <c r="B3" s="291"/>
      <c r="C3" s="291"/>
      <c r="D3" s="291"/>
      <c r="E3" s="291"/>
      <c r="F3" s="291"/>
      <c r="G3" s="291"/>
      <c r="H3" s="291"/>
      <c r="I3" s="108" t="s">
        <v>250</v>
      </c>
      <c r="J3" s="109" t="s">
        <v>114</v>
      </c>
      <c r="K3" s="109" t="s">
        <v>115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111">
        <v>2</v>
      </c>
      <c r="J4" s="110" t="s">
        <v>228</v>
      </c>
      <c r="K4" s="110" t="s">
        <v>229</v>
      </c>
    </row>
    <row r="5" spans="1:11" ht="15">
      <c r="A5" s="276" t="s">
        <v>230</v>
      </c>
      <c r="B5" s="277"/>
      <c r="C5" s="277"/>
      <c r="D5" s="277"/>
      <c r="E5" s="277"/>
      <c r="F5" s="277"/>
      <c r="G5" s="277"/>
      <c r="H5" s="277"/>
      <c r="I5" s="112">
        <v>1</v>
      </c>
      <c r="J5" s="113">
        <v>128229300</v>
      </c>
      <c r="K5" s="113">
        <v>128229300</v>
      </c>
    </row>
    <row r="6" spans="1:11" ht="15">
      <c r="A6" s="276" t="s">
        <v>231</v>
      </c>
      <c r="B6" s="277"/>
      <c r="C6" s="277"/>
      <c r="D6" s="277"/>
      <c r="E6" s="277"/>
      <c r="F6" s="277"/>
      <c r="G6" s="277"/>
      <c r="H6" s="277"/>
      <c r="I6" s="112">
        <v>2</v>
      </c>
      <c r="J6" s="114"/>
      <c r="K6" s="114"/>
    </row>
    <row r="7" spans="1:11" ht="15">
      <c r="A7" s="276" t="s">
        <v>232</v>
      </c>
      <c r="B7" s="277"/>
      <c r="C7" s="277"/>
      <c r="D7" s="277"/>
      <c r="E7" s="277"/>
      <c r="F7" s="277"/>
      <c r="G7" s="277"/>
      <c r="H7" s="277"/>
      <c r="I7" s="112">
        <v>3</v>
      </c>
      <c r="J7" s="114">
        <v>4668</v>
      </c>
      <c r="K7" s="114">
        <v>4668</v>
      </c>
    </row>
    <row r="8" spans="1:11" ht="15">
      <c r="A8" s="276" t="s">
        <v>233</v>
      </c>
      <c r="B8" s="277"/>
      <c r="C8" s="277"/>
      <c r="D8" s="277"/>
      <c r="E8" s="277"/>
      <c r="F8" s="277"/>
      <c r="G8" s="277"/>
      <c r="H8" s="277"/>
      <c r="I8" s="112">
        <v>4</v>
      </c>
      <c r="J8" s="114">
        <v>-18035918</v>
      </c>
      <c r="K8" s="114">
        <v>-30417308</v>
      </c>
    </row>
    <row r="9" spans="1:11" ht="15">
      <c r="A9" s="276" t="s">
        <v>234</v>
      </c>
      <c r="B9" s="277"/>
      <c r="C9" s="277"/>
      <c r="D9" s="277"/>
      <c r="E9" s="277"/>
      <c r="F9" s="277"/>
      <c r="G9" s="277"/>
      <c r="H9" s="277"/>
      <c r="I9" s="112">
        <v>5</v>
      </c>
      <c r="J9" s="114">
        <v>-12381390</v>
      </c>
      <c r="K9" s="114">
        <v>-11220927</v>
      </c>
    </row>
    <row r="10" spans="1:11" ht="15">
      <c r="A10" s="276" t="s">
        <v>235</v>
      </c>
      <c r="B10" s="277"/>
      <c r="C10" s="277"/>
      <c r="D10" s="277"/>
      <c r="E10" s="277"/>
      <c r="F10" s="277"/>
      <c r="G10" s="277"/>
      <c r="H10" s="277"/>
      <c r="I10" s="112">
        <v>6</v>
      </c>
      <c r="J10" s="114"/>
      <c r="K10" s="114"/>
    </row>
    <row r="11" spans="1:11" ht="15">
      <c r="A11" s="276" t="s">
        <v>236</v>
      </c>
      <c r="B11" s="277"/>
      <c r="C11" s="277"/>
      <c r="D11" s="277"/>
      <c r="E11" s="277"/>
      <c r="F11" s="277"/>
      <c r="G11" s="277"/>
      <c r="H11" s="277"/>
      <c r="I11" s="112">
        <v>7</v>
      </c>
      <c r="J11" s="114"/>
      <c r="K11" s="114"/>
    </row>
    <row r="12" spans="1:11" ht="15">
      <c r="A12" s="276" t="s">
        <v>237</v>
      </c>
      <c r="B12" s="277"/>
      <c r="C12" s="277"/>
      <c r="D12" s="277"/>
      <c r="E12" s="277"/>
      <c r="F12" s="277"/>
      <c r="G12" s="277"/>
      <c r="H12" s="277"/>
      <c r="I12" s="112">
        <v>8</v>
      </c>
      <c r="J12" s="114"/>
      <c r="K12" s="114"/>
    </row>
    <row r="13" spans="1:11" ht="15">
      <c r="A13" s="276" t="s">
        <v>238</v>
      </c>
      <c r="B13" s="277"/>
      <c r="C13" s="277"/>
      <c r="D13" s="277"/>
      <c r="E13" s="277"/>
      <c r="F13" s="277"/>
      <c r="G13" s="277"/>
      <c r="H13" s="277"/>
      <c r="I13" s="112">
        <v>9</v>
      </c>
      <c r="J13" s="114"/>
      <c r="K13" s="114"/>
    </row>
    <row r="14" spans="1:11" ht="15">
      <c r="A14" s="278" t="s">
        <v>239</v>
      </c>
      <c r="B14" s="279"/>
      <c r="C14" s="279"/>
      <c r="D14" s="279"/>
      <c r="E14" s="279"/>
      <c r="F14" s="279"/>
      <c r="G14" s="279"/>
      <c r="H14" s="279"/>
      <c r="I14" s="112">
        <v>10</v>
      </c>
      <c r="J14" s="115">
        <f>SUM(J5:J13)</f>
        <v>97816660</v>
      </c>
      <c r="K14" s="115">
        <f>SUM(K5:K13)</f>
        <v>86595733</v>
      </c>
    </row>
    <row r="15" spans="1:11" ht="15">
      <c r="A15" s="276" t="s">
        <v>240</v>
      </c>
      <c r="B15" s="277"/>
      <c r="C15" s="277"/>
      <c r="D15" s="277"/>
      <c r="E15" s="277"/>
      <c r="F15" s="277"/>
      <c r="G15" s="277"/>
      <c r="H15" s="277"/>
      <c r="I15" s="112">
        <v>11</v>
      </c>
      <c r="J15" s="114"/>
      <c r="K15" s="114"/>
    </row>
    <row r="16" spans="1:11" ht="15">
      <c r="A16" s="276" t="s">
        <v>241</v>
      </c>
      <c r="B16" s="277"/>
      <c r="C16" s="277"/>
      <c r="D16" s="277"/>
      <c r="E16" s="277"/>
      <c r="F16" s="277"/>
      <c r="G16" s="277"/>
      <c r="H16" s="277"/>
      <c r="I16" s="112">
        <v>12</v>
      </c>
      <c r="J16" s="114"/>
      <c r="K16" s="114"/>
    </row>
    <row r="17" spans="1:11" ht="15">
      <c r="A17" s="276" t="s">
        <v>242</v>
      </c>
      <c r="B17" s="277"/>
      <c r="C17" s="277"/>
      <c r="D17" s="277"/>
      <c r="E17" s="277"/>
      <c r="F17" s="277"/>
      <c r="G17" s="277"/>
      <c r="H17" s="277"/>
      <c r="I17" s="112">
        <v>13</v>
      </c>
      <c r="J17" s="114"/>
      <c r="K17" s="114"/>
    </row>
    <row r="18" spans="1:11" ht="15">
      <c r="A18" s="276" t="s">
        <v>243</v>
      </c>
      <c r="B18" s="277"/>
      <c r="C18" s="277"/>
      <c r="D18" s="277"/>
      <c r="E18" s="277"/>
      <c r="F18" s="277"/>
      <c r="G18" s="277"/>
      <c r="H18" s="277"/>
      <c r="I18" s="112">
        <v>14</v>
      </c>
      <c r="J18" s="114"/>
      <c r="K18" s="114"/>
    </row>
    <row r="19" spans="1:11" ht="15">
      <c r="A19" s="276" t="s">
        <v>244</v>
      </c>
      <c r="B19" s="277"/>
      <c r="C19" s="277"/>
      <c r="D19" s="277"/>
      <c r="E19" s="277"/>
      <c r="F19" s="277"/>
      <c r="G19" s="277"/>
      <c r="H19" s="277"/>
      <c r="I19" s="112">
        <v>15</v>
      </c>
      <c r="J19" s="114"/>
      <c r="K19" s="114"/>
    </row>
    <row r="20" spans="1:11" ht="15">
      <c r="A20" s="276" t="s">
        <v>245</v>
      </c>
      <c r="B20" s="277"/>
      <c r="C20" s="277"/>
      <c r="D20" s="277"/>
      <c r="E20" s="277"/>
      <c r="F20" s="277"/>
      <c r="G20" s="277"/>
      <c r="H20" s="277"/>
      <c r="I20" s="112">
        <v>16</v>
      </c>
      <c r="J20" s="114"/>
      <c r="K20" s="114"/>
    </row>
    <row r="21" spans="1:11" ht="15">
      <c r="A21" s="278" t="s">
        <v>246</v>
      </c>
      <c r="B21" s="279"/>
      <c r="C21" s="279"/>
      <c r="D21" s="279"/>
      <c r="E21" s="279"/>
      <c r="F21" s="279"/>
      <c r="G21" s="279"/>
      <c r="H21" s="279"/>
      <c r="I21" s="112">
        <v>17</v>
      </c>
      <c r="J21" s="116">
        <f>SUM(J15:J20)</f>
        <v>0</v>
      </c>
      <c r="K21" s="116">
        <f>SUM(K15:K20)</f>
        <v>0</v>
      </c>
    </row>
    <row r="22" spans="1:11" ht="1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5">
      <c r="A23" s="284" t="s">
        <v>247</v>
      </c>
      <c r="B23" s="285"/>
      <c r="C23" s="285"/>
      <c r="D23" s="285"/>
      <c r="E23" s="285"/>
      <c r="F23" s="285"/>
      <c r="G23" s="285"/>
      <c r="H23" s="285"/>
      <c r="I23" s="117">
        <v>18</v>
      </c>
      <c r="J23" s="113"/>
      <c r="K23" s="113"/>
    </row>
    <row r="24" spans="1:11" ht="17.25" customHeight="1">
      <c r="A24" s="286" t="s">
        <v>248</v>
      </c>
      <c r="B24" s="287"/>
      <c r="C24" s="287"/>
      <c r="D24" s="287"/>
      <c r="E24" s="287"/>
      <c r="F24" s="287"/>
      <c r="G24" s="287"/>
      <c r="H24" s="287"/>
      <c r="I24" s="118">
        <v>19</v>
      </c>
      <c r="J24" s="116"/>
      <c r="K24" s="116"/>
    </row>
    <row r="25" spans="1:11" ht="30" customHeight="1">
      <c r="A25" s="272" t="s">
        <v>249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2" dxfId="0" operator="lessThan" stopIfTrue="1">
      <formula>#REF!</formula>
    </cfRule>
  </conditionalFormatting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zdadic</cp:lastModifiedBy>
  <cp:lastPrinted>2012-04-30T08:08:01Z</cp:lastPrinted>
  <dcterms:created xsi:type="dcterms:W3CDTF">2008-10-17T11:51:54Z</dcterms:created>
  <dcterms:modified xsi:type="dcterms:W3CDTF">2012-04-30T12:28:57Z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