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570" windowHeight="11760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_FilterDatabase" localSheetId="2" hidden="1">'PL'!$A$1:$G$71</definedName>
    <definedName name="_xlnm.Print_Area" localSheetId="3">'Cash flow'!$A$1:$D$53</definedName>
    <definedName name="_xlnm.Print_Area" localSheetId="4">'Equity movement'!$A$1:$K$25</definedName>
    <definedName name="_xlnm.Print_Area" localSheetId="0">'GENERAL'!$A$1:$I$63</definedName>
    <definedName name="_xlnm.Print_Area" localSheetId="2">'PL'!$A$1:$F$72</definedName>
  </definedNames>
  <calcPr fullCalcOnLoad="1"/>
</workbook>
</file>

<file path=xl/sharedStrings.xml><?xml version="1.0" encoding="utf-8"?>
<sst xmlns="http://schemas.openxmlformats.org/spreadsheetml/2006/main" count="348" uniqueCount="310">
  <si>
    <t xml:space="preserve">   3. Goodwill</t>
  </si>
  <si>
    <t>MB:</t>
  </si>
  <si>
    <t>Telefaks:</t>
  </si>
  <si>
    <t/>
  </si>
  <si>
    <t>3</t>
  </si>
  <si>
    <t>4</t>
  </si>
  <si>
    <t>01414887</t>
  </si>
  <si>
    <t>080266256</t>
  </si>
  <si>
    <t>81793146560</t>
  </si>
  <si>
    <t>Hrvatski Telekom d.d.</t>
  </si>
  <si>
    <t>Zagreb</t>
  </si>
  <si>
    <t>ir@t.ht.hr</t>
  </si>
  <si>
    <t>Grad Zagreb</t>
  </si>
  <si>
    <t>6110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</si>
  <si>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</si>
  <si>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</si>
  <si>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</si>
  <si>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</si>
  <si>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</si>
  <si>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</si>
  <si>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</si>
  <si>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</si>
  <si>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</si>
  <si>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</si>
  <si>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</si>
  <si>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</si>
  <si>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</si>
  <si>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</si>
  <si>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</si>
  <si>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</si>
  <si>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</si>
  <si>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</si>
  <si>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</si>
  <si>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</si>
  <si>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</si>
  <si>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</si>
  <si>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</si>
  <si>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</si>
  <si>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Documentation for publishing:</t>
  </si>
  <si>
    <t>1. Audited annual financial statements</t>
  </si>
  <si>
    <t>2. Statement of persons responsible for the drawing-up of financial statements</t>
  </si>
  <si>
    <t>3. Report of the Management Board on the Company Status</t>
  </si>
  <si>
    <t>L.S.</t>
  </si>
  <si>
    <t>(signature of the person authorized to represent the company)</t>
  </si>
  <si>
    <t>to</t>
  </si>
  <si>
    <t>Company: Hrvatski Telekom d.d._____________________________________________________________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</si>
  <si>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</si>
  <si>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</si>
  <si>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</si>
  <si>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</si>
  <si>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</si>
  <si>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</si>
  <si>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</si>
  <si>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</si>
  <si>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</si>
  <si>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</si>
  <si>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</si>
  <si>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</si>
  <si>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</si>
  <si>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</si>
  <si>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</si>
  <si>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</si>
  <si>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</si>
  <si>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</si>
  <si>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</si>
  <si>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</si>
  <si>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</si>
  <si>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</si>
  <si>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</si>
  <si>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</si>
  <si>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</si>
  <si>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</si>
  <si>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</si>
  <si>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</si>
  <si>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</si>
  <si>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</si>
  <si>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</si>
  <si>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</si>
  <si>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</si>
  <si>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</si>
  <si>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</si>
  <si>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</si>
  <si>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</si>
  <si>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</si>
  <si>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</si>
  <si>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</si>
  <si>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</si>
  <si>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</si>
  <si>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</si>
  <si>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</si>
  <si>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</si>
  <si>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</si>
  <si>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</si>
  <si>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</si>
  <si>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</si>
  <si>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</si>
  <si>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</si>
  <si>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</si>
  <si>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</si>
  <si>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</si>
  <si>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</si>
  <si>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</si>
  <si>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</si>
  <si>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</si>
  <si>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</si>
  <si>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</si>
  <si>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</si>
  <si>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</si>
  <si>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</si>
  <si>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</si>
  <si>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</si>
  <si>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</si>
  <si>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</si>
  <si>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</si>
  <si>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</si>
  <si>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</si>
  <si>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</si>
  <si>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</si>
  <si>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</si>
  <si>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</si>
  <si>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</si>
  <si>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</si>
  <si>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</si>
  <si>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</si>
  <si>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</si>
  <si>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</si>
  <si>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</si>
  <si>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</si>
  <si>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</si>
  <si>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</si>
  <si>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</si>
  <si>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</si>
  <si>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</si>
  <si>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</si>
  <si>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</si>
  <si>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</si>
  <si>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</si>
  <si>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</si>
  <si>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</si>
  <si>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</si>
  <si>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</si>
  <si>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</si>
  <si>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</si>
  <si>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</si>
  <si>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</si>
  <si>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</si>
  <si>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</si>
  <si>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</si>
  <si>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</si>
  <si>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</si>
  <si>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Company: Hrvatski Telekom d.d. _____________________________________________________________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</si>
  <si>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</si>
  <si>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</si>
  <si>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</si>
  <si>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</si>
  <si>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</si>
  <si>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</si>
  <si>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</si>
  <si>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</si>
  <si>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</si>
  <si>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</si>
  <si>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</si>
  <si>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</si>
  <si>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</si>
  <si>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</si>
  <si>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</si>
  <si>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</si>
  <si>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</si>
  <si>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</si>
  <si>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</si>
  <si>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</si>
  <si>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</si>
  <si>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</si>
  <si>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</si>
  <si>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</si>
  <si>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</si>
  <si>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</si>
  <si>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</si>
  <si>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</si>
  <si>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</si>
  <si>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</si>
  <si>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</si>
  <si>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</si>
  <si>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</si>
  <si>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</si>
  <si>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</si>
  <si>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</si>
  <si>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</si>
  <si>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</si>
  <si>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</si>
  <si>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</si>
  <si>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</si>
  <si>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</si>
  <si>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</si>
  <si>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</si>
  <si>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</si>
  <si>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</si>
  <si>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</si>
  <si>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</si>
  <si>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</si>
  <si>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</si>
  <si>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</si>
  <si>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</si>
  <si>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</si>
  <si>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</si>
  <si>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</si>
  <si>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</si>
  <si>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</si>
  <si>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</si>
  <si>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</si>
  <si>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</si>
  <si>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</si>
  <si>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</si>
  <si>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</si>
  <si>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</si>
  <si>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</si>
  <si>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</si>
  <si>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</si>
  <si>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</si>
  <si>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</si>
  <si>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</si>
  <si>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</si>
  <si>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</si>
  <si>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</si>
  <si>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</si>
  <si>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</si>
  <si>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</si>
  <si>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</si>
  <si>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</si>
  <si>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</si>
  <si>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</si>
  <si>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</si>
  <si>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</si>
  <si>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</si>
  <si>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</si>
  <si>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</si>
  <si>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</si>
  <si>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</si>
  <si>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</si>
  <si>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</si>
  <si>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</si>
  <si>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</si>
  <si>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</si>
  <si>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</si>
  <si>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</si>
  <si>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</si>
  <si>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</si>
  <si>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</si>
  <si>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</si>
  <si>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</si>
  <si>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</si>
  <si>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</si>
  <si>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</si>
  <si>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</si>
  <si>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</si>
  <si>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</si>
  <si>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</si>
  <si>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</si>
  <si>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</si>
  <si>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</si>
  <si>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</si>
  <si>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</si>
  <si>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</si>
  <si>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</si>
  <si>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</si>
  <si>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</si>
  <si>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</si>
  <si>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</si>
  <si>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</si>
  <si>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</si>
  <si>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</si>
  <si>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</si>
  <si>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</si>
  <si>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</si>
  <si>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</si>
  <si>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</si>
  <si>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</si>
  <si>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</si>
  <si>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</si>
  <si>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</si>
  <si>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</si>
  <si>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</si>
  <si>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</si>
  <si>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</si>
  <si>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</si>
  <si>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</si>
  <si>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</si>
  <si>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YES</t>
  </si>
  <si>
    <t>Iskon Internet d.d.</t>
  </si>
  <si>
    <t>Garićgradska 18, Zagreb</t>
  </si>
  <si>
    <t>0629529</t>
  </si>
  <si>
    <t>KDS d.o.o.</t>
  </si>
  <si>
    <t>Vukovarska 5, Čakovec</t>
  </si>
  <si>
    <t>1117645</t>
  </si>
  <si>
    <t>COMBIS d.o.o.</t>
  </si>
  <si>
    <t>Baštijanova 52/a, Zagreb</t>
  </si>
  <si>
    <t>3609103</t>
  </si>
  <si>
    <t xml:space="preserve">  9. Other revaluation</t>
  </si>
  <si>
    <t>Quarterly financial statements TFI-POD</t>
  </si>
  <si>
    <t xml:space="preserve">   2. Depreciation, amortisation and write down </t>
  </si>
  <si>
    <t>E-tours d.o.o. putnička agencija</t>
  </si>
  <si>
    <t>1526634</t>
  </si>
  <si>
    <t>Roberta Frangeša Mihanovića 9</t>
  </si>
  <si>
    <t>OT-OPTIMA TELEKOM d.d.</t>
  </si>
  <si>
    <t>Bani 75a, Zagreb</t>
  </si>
  <si>
    <t>0820431</t>
  </si>
  <si>
    <t>01.01.2015.</t>
  </si>
  <si>
    <t>30.06.2015.</t>
  </si>
  <si>
    <t>as of 30.06.2015.</t>
  </si>
  <si>
    <t>period 01.01.2015. to 30.06.2015.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</si>
</sst>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.000"/>
    <numFmt numFmtId="195" formatCode="#,##0.0000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3" fillId="0" borderId="15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Border="1" applyAlignment="1">
      <alignment/>
      <protection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6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17" xfId="58" applyFont="1" applyBorder="1" applyAlignment="1" applyProtection="1">
      <alignment/>
      <protection hidden="1"/>
    </xf>
    <xf numFmtId="0" fontId="3" fillId="0" borderId="17" xfId="58" applyFont="1" applyBorder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8" applyFont="1" applyBorder="1" applyAlignment="1">
      <alignment/>
      <protection/>
    </xf>
    <xf numFmtId="0" fontId="3" fillId="0" borderId="22" xfId="58" applyFont="1" applyBorder="1" applyAlignment="1">
      <alignment/>
      <protection/>
    </xf>
    <xf numFmtId="0" fontId="3" fillId="0" borderId="23" xfId="58" applyFont="1" applyFill="1" applyBorder="1" applyAlignment="1" applyProtection="1">
      <alignment horizontal="left" vertical="center" wrapText="1"/>
      <protection hidden="1"/>
    </xf>
    <xf numFmtId="0" fontId="3" fillId="0" borderId="23" xfId="58" applyFont="1" applyBorder="1" applyAlignment="1" applyProtection="1">
      <alignment horizontal="left" vertical="center" wrapText="1"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3" fillId="0" borderId="23" xfId="58" applyFont="1" applyFill="1" applyBorder="1" applyAlignment="1" applyProtection="1">
      <alignment/>
      <protection hidden="1"/>
    </xf>
    <xf numFmtId="0" fontId="3" fillId="0" borderId="23" xfId="58" applyFont="1" applyBorder="1" applyAlignment="1" applyProtection="1">
      <alignment wrapText="1"/>
      <protection hidden="1"/>
    </xf>
    <xf numFmtId="0" fontId="3" fillId="0" borderId="23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23" xfId="58" applyFont="1" applyBorder="1" applyAlignment="1" applyProtection="1">
      <alignment horizontal="left" vertical="top" wrapText="1"/>
      <protection hidden="1"/>
    </xf>
    <xf numFmtId="49" fontId="2" fillId="0" borderId="23" xfId="58" applyNumberFormat="1" applyFont="1" applyBorder="1" applyAlignment="1" applyProtection="1">
      <alignment horizontal="center" vertical="center"/>
      <protection hidden="1" locked="0"/>
    </xf>
    <xf numFmtId="0" fontId="3" fillId="0" borderId="23" xfId="58" applyFont="1" applyBorder="1" applyAlignment="1" applyProtection="1">
      <alignment horizontal="left"/>
      <protection hidden="1"/>
    </xf>
    <xf numFmtId="0" fontId="3" fillId="0" borderId="22" xfId="58" applyFont="1" applyBorder="1" applyAlignment="1" applyProtection="1">
      <alignment/>
      <protection hidden="1"/>
    </xf>
    <xf numFmtId="0" fontId="3" fillId="0" borderId="23" xfId="58" applyFont="1" applyFill="1" applyBorder="1" applyAlignment="1" applyProtection="1">
      <alignment vertical="center"/>
      <protection hidden="1"/>
    </xf>
    <xf numFmtId="0" fontId="9" fillId="0" borderId="0" xfId="63" applyBorder="1" applyAlignment="1">
      <alignment/>
      <protection/>
    </xf>
    <xf numFmtId="0" fontId="9" fillId="0" borderId="23" xfId="63" applyBorder="1" applyAlignment="1">
      <alignment/>
      <protection/>
    </xf>
    <xf numFmtId="0" fontId="3" fillId="0" borderId="24" xfId="58" applyFont="1" applyBorder="1" applyAlignment="1" applyProtection="1">
      <alignment/>
      <protection hidden="1"/>
    </xf>
    <xf numFmtId="0" fontId="3" fillId="0" borderId="25" xfId="58" applyFont="1" applyFill="1" applyBorder="1" applyAlignment="1" applyProtection="1">
      <alignment/>
      <protection hidden="1"/>
    </xf>
    <xf numFmtId="0" fontId="3" fillId="0" borderId="26" xfId="58" applyFont="1" applyFill="1" applyBorder="1" applyAlignment="1" applyProtection="1">
      <alignment/>
      <protection hidden="1"/>
    </xf>
    <xf numFmtId="14" fontId="2" fillId="0" borderId="20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Fill="1" applyBorder="1" applyAlignment="1">
      <alignment/>
      <protection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2" fillId="33" borderId="19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/>
      <protection hidden="1"/>
    </xf>
    <xf numFmtId="3" fontId="2" fillId="33" borderId="19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2" fillId="33" borderId="19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vertical="top"/>
      <protection hidden="1"/>
    </xf>
    <xf numFmtId="0" fontId="3" fillId="0" borderId="0" xfId="0" applyFont="1" applyAlignment="1">
      <alignment/>
    </xf>
    <xf numFmtId="49" fontId="2" fillId="33" borderId="19" xfId="0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2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 applyProtection="1">
      <alignment horizontal="left" vertical="center" wrapText="1"/>
      <protection hidden="1"/>
    </xf>
    <xf numFmtId="0" fontId="0" fillId="0" borderId="30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horizontal="center" vertical="top" wrapText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Alignment="1" applyProtection="1">
      <alignment horizontal="left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0" xfId="58" applyFont="1" applyAlignment="1" applyProtection="1">
      <alignment/>
      <protection hidden="1"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0" fillId="0" borderId="0" xfId="58" applyFont="1" applyAlignment="1">
      <alignment/>
      <protection/>
    </xf>
    <xf numFmtId="0" fontId="3" fillId="0" borderId="0" xfId="58" applyFont="1" applyAlignment="1" applyProtection="1">
      <alignment vertical="top"/>
      <protection hidden="1"/>
    </xf>
    <xf numFmtId="0" fontId="14" fillId="0" borderId="0" xfId="58" applyFont="1" applyBorder="1" applyAlignment="1" applyProtection="1">
      <alignment vertical="center"/>
      <protection hidden="1"/>
    </xf>
    <xf numFmtId="0" fontId="14" fillId="0" borderId="0" xfId="58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Fill="1" applyAlignment="1">
      <alignment/>
    </xf>
    <xf numFmtId="0" fontId="3" fillId="0" borderId="29" xfId="0" applyFont="1" applyFill="1" applyBorder="1" applyAlignment="1">
      <alignment horizontal="left" vertical="center" wrapText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3" fontId="0" fillId="0" borderId="18" xfId="0" applyNumberFormat="1" applyFont="1" applyFill="1" applyBorder="1" applyAlignment="1">
      <alignment vertical="center"/>
    </xf>
    <xf numFmtId="3" fontId="0" fillId="0" borderId="18" xfId="0" applyNumberFormat="1" applyFill="1" applyBorder="1" applyAlignment="1">
      <alignment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3" fontId="0" fillId="0" borderId="13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hidden="1"/>
    </xf>
    <xf numFmtId="3" fontId="3" fillId="0" borderId="13" xfId="0" applyNumberFormat="1" applyFont="1" applyFill="1" applyBorder="1" applyAlignment="1" applyProtection="1">
      <alignment vertical="center"/>
      <protection hidden="1"/>
    </xf>
    <xf numFmtId="3" fontId="0" fillId="34" borderId="10" xfId="0" applyNumberFormat="1" applyFont="1" applyFill="1" applyBorder="1" applyAlignment="1" applyProtection="1">
      <alignment vertical="center"/>
      <protection hidden="1"/>
    </xf>
    <xf numFmtId="3" fontId="0" fillId="34" borderId="14" xfId="0" applyNumberFormat="1" applyFont="1" applyFill="1" applyBorder="1" applyAlignment="1" applyProtection="1">
      <alignment vertical="center"/>
      <protection hidden="1"/>
    </xf>
    <xf numFmtId="3" fontId="0" fillId="0" borderId="14" xfId="0" applyNumberFormat="1" applyFont="1" applyFill="1" applyBorder="1" applyAlignment="1" applyProtection="1">
      <alignment vertical="center"/>
      <protection locked="0"/>
    </xf>
    <xf numFmtId="4" fontId="16" fillId="0" borderId="16" xfId="0" applyNumberFormat="1" applyFont="1" applyFill="1" applyBorder="1" applyAlignment="1">
      <alignment horizontal="left" vertical="center" wrapText="1"/>
    </xf>
    <xf numFmtId="4" fontId="16" fillId="0" borderId="37" xfId="0" applyNumberFormat="1" applyFont="1" applyFill="1" applyBorder="1" applyAlignment="1">
      <alignment horizontal="left" vertical="center" wrapText="1"/>
    </xf>
    <xf numFmtId="3" fontId="7" fillId="0" borderId="25" xfId="0" applyNumberFormat="1" applyFont="1" applyFill="1" applyBorder="1" applyAlignment="1">
      <alignment horizontal="center" vertical="top" wrapText="1"/>
    </xf>
    <xf numFmtId="3" fontId="0" fillId="0" borderId="31" xfId="0" applyNumberFormat="1" applyFont="1" applyFill="1" applyBorder="1" applyAlignment="1">
      <alignment vertical="center" wrapText="1"/>
    </xf>
    <xf numFmtId="4" fontId="1" fillId="0" borderId="10" xfId="57" applyNumberFormat="1" applyFont="1" applyFill="1" applyBorder="1" applyAlignment="1" applyProtection="1">
      <alignment vertical="center"/>
      <protection hidden="1"/>
    </xf>
    <xf numFmtId="4" fontId="1" fillId="0" borderId="10" xfId="57" applyNumberFormat="1" applyFont="1" applyFill="1" applyBorder="1" applyAlignment="1" applyProtection="1">
      <alignment vertical="center"/>
      <protection locked="0"/>
    </xf>
    <xf numFmtId="4" fontId="3" fillId="0" borderId="1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right" vertical="center" wrapText="1"/>
      <protection hidden="1"/>
    </xf>
    <xf numFmtId="0" fontId="1" fillId="0" borderId="23" xfId="0" applyFont="1" applyBorder="1" applyAlignment="1" applyProtection="1">
      <alignment horizontal="right" wrapText="1"/>
      <protection hidden="1"/>
    </xf>
    <xf numFmtId="49" fontId="2" fillId="33" borderId="34" xfId="0" applyNumberFormat="1" applyFont="1" applyFill="1" applyBorder="1" applyAlignment="1" applyProtection="1">
      <alignment horizontal="center" vertical="center"/>
      <protection hidden="1" locked="0"/>
    </xf>
    <xf numFmtId="49" fontId="2" fillId="33" borderId="26" xfId="0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3" xfId="58" applyFont="1" applyFill="1" applyBorder="1" applyAlignment="1" applyProtection="1">
      <alignment horizontal="left" vertical="center" wrapText="1"/>
      <protection hidden="1"/>
    </xf>
    <xf numFmtId="0" fontId="11" fillId="0" borderId="15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3" xfId="58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3" xfId="0" applyFont="1" applyBorder="1" applyAlignment="1" applyProtection="1">
      <alignment horizontal="right"/>
      <protection hidden="1"/>
    </xf>
    <xf numFmtId="49" fontId="2" fillId="0" borderId="26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2" fillId="33" borderId="34" xfId="0" applyFont="1" applyFill="1" applyBorder="1" applyAlignment="1" applyProtection="1">
      <alignment horizontal="left" vertical="center"/>
      <protection hidden="1" locked="0"/>
    </xf>
    <xf numFmtId="0" fontId="3" fillId="0" borderId="25" xfId="0" applyFont="1" applyBorder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right" vertical="center"/>
      <protection hidden="1"/>
    </xf>
    <xf numFmtId="1" fontId="2" fillId="33" borderId="34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6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14" fillId="0" borderId="0" xfId="0" applyFont="1" applyAlignment="1" applyProtection="1">
      <alignment horizontal="left"/>
      <protection hidden="1"/>
    </xf>
    <xf numFmtId="0" fontId="0" fillId="0" borderId="0" xfId="0" applyFont="1" applyAlignment="1">
      <alignment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2" fillId="33" borderId="34" xfId="0" applyFont="1" applyFill="1" applyBorder="1" applyAlignment="1" applyProtection="1">
      <alignment horizontal="right" vertical="center"/>
      <protection hidden="1" locked="0"/>
    </xf>
    <xf numFmtId="0" fontId="2" fillId="33" borderId="25" xfId="0" applyFont="1" applyFill="1" applyBorder="1" applyAlignment="1" applyProtection="1">
      <alignment horizontal="right" vertical="center"/>
      <protection hidden="1" locked="0"/>
    </xf>
    <xf numFmtId="0" fontId="2" fillId="33" borderId="26" xfId="0" applyFont="1" applyFill="1" applyBorder="1" applyAlignment="1" applyProtection="1">
      <alignment horizontal="right" vertical="center"/>
      <protection hidden="1" locked="0"/>
    </xf>
    <xf numFmtId="0" fontId="3" fillId="0" borderId="25" xfId="0" applyFont="1" applyBorder="1" applyAlignment="1" applyProtection="1">
      <alignment/>
      <protection locked="0"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58" applyFont="1" applyAlignment="1">
      <alignment horizontal="center"/>
      <protection/>
    </xf>
    <xf numFmtId="0" fontId="4" fillId="33" borderId="34" xfId="53" applyFill="1" applyBorder="1" applyAlignment="1" applyProtection="1">
      <alignment/>
      <protection hidden="1" locked="0"/>
    </xf>
    <xf numFmtId="0" fontId="2" fillId="0" borderId="25" xfId="0" applyFont="1" applyBorder="1" applyAlignment="1" applyProtection="1">
      <alignment/>
      <protection hidden="1" locked="0"/>
    </xf>
    <xf numFmtId="0" fontId="2" fillId="0" borderId="26" xfId="0" applyFont="1" applyBorder="1" applyAlignment="1" applyProtection="1">
      <alignment/>
      <protection hidden="1" locked="0"/>
    </xf>
    <xf numFmtId="0" fontId="3" fillId="0" borderId="15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2" fillId="0" borderId="34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Fill="1" applyBorder="1" applyAlignment="1">
      <alignment/>
      <protection/>
    </xf>
    <xf numFmtId="0" fontId="3" fillId="0" borderId="26" xfId="58" applyFont="1" applyFill="1" applyBorder="1" applyAlignment="1">
      <alignment/>
      <protection/>
    </xf>
    <xf numFmtId="49" fontId="2" fillId="0" borderId="34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58" applyNumberFormat="1" applyFont="1" applyFill="1" applyBorder="1" applyAlignment="1" applyProtection="1">
      <alignment horizontal="center" vertical="center"/>
      <protection hidden="1" locked="0"/>
    </xf>
    <xf numFmtId="0" fontId="2" fillId="33" borderId="25" xfId="0" applyFont="1" applyFill="1" applyBorder="1" applyAlignment="1" applyProtection="1">
      <alignment horizontal="right" vertical="center"/>
      <protection hidden="1"/>
    </xf>
    <xf numFmtId="0" fontId="2" fillId="33" borderId="26" xfId="0" applyFont="1" applyFill="1" applyBorder="1" applyAlignment="1" applyProtection="1">
      <alignment horizontal="right" vertical="center"/>
      <protection hidden="1"/>
    </xf>
    <xf numFmtId="0" fontId="3" fillId="0" borderId="25" xfId="0" applyFont="1" applyBorder="1" applyAlignment="1">
      <alignment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16" xfId="58" applyFont="1" applyBorder="1" applyAlignment="1" applyProtection="1">
      <alignment horizontal="center"/>
      <protection hidden="1"/>
    </xf>
    <xf numFmtId="49" fontId="2" fillId="33" borderId="34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58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3" xfId="0" applyFont="1" applyBorder="1" applyAlignment="1" applyProtection="1">
      <alignment horizontal="right" wrapText="1"/>
      <protection hidden="1"/>
    </xf>
    <xf numFmtId="0" fontId="3" fillId="0" borderId="38" xfId="0" applyFont="1" applyBorder="1" applyAlignment="1" applyProtection="1">
      <alignment horizontal="center" vertical="top"/>
      <protection hidden="1"/>
    </xf>
    <xf numFmtId="0" fontId="3" fillId="0" borderId="38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25" xfId="58" applyFont="1" applyFill="1" applyBorder="1" applyAlignment="1" applyProtection="1">
      <alignment horizontal="center" vertical="top"/>
      <protection hidden="1"/>
    </xf>
    <xf numFmtId="0" fontId="3" fillId="0" borderId="25" xfId="58" applyFont="1" applyFill="1" applyBorder="1" applyAlignment="1" applyProtection="1">
      <alignment horizontal="center"/>
      <protection hidden="1"/>
    </xf>
    <xf numFmtId="49" fontId="13" fillId="0" borderId="34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8" applyNumberFormat="1" applyFont="1" applyFill="1" applyBorder="1" applyAlignment="1" applyProtection="1">
      <alignment horizontal="left" vertical="center"/>
      <protection hidden="1" locked="0"/>
    </xf>
    <xf numFmtId="49" fontId="2" fillId="0" borderId="34" xfId="58" applyNumberFormat="1" applyFont="1" applyFill="1" applyBorder="1" applyAlignment="1" applyProtection="1">
      <alignment horizontal="left" vertical="center"/>
      <protection hidden="1" locked="0"/>
    </xf>
    <xf numFmtId="0" fontId="3" fillId="0" borderId="26" xfId="58" applyFont="1" applyFill="1" applyBorder="1" applyAlignment="1">
      <alignment horizontal="left" vertical="center"/>
      <protection/>
    </xf>
    <xf numFmtId="0" fontId="14" fillId="0" borderId="0" xfId="58" applyFont="1" applyAlignment="1" applyProtection="1">
      <alignment horizontal="left"/>
      <protection hidden="1"/>
    </xf>
    <xf numFmtId="0" fontId="0" fillId="0" borderId="0" xfId="58" applyFont="1" applyAlignment="1">
      <alignment/>
      <protection/>
    </xf>
    <xf numFmtId="0" fontId="14" fillId="0" borderId="0" xfId="58" applyFont="1" applyAlignment="1" applyProtection="1">
      <alignment horizontal="left"/>
      <protection hidden="1"/>
    </xf>
    <xf numFmtId="0" fontId="0" fillId="0" borderId="0" xfId="58" applyFont="1" applyAlignment="1">
      <alignment/>
      <protection/>
    </xf>
    <xf numFmtId="0" fontId="14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3" xfId="63" applyBorder="1" applyAlignment="1">
      <alignment/>
      <protection/>
    </xf>
    <xf numFmtId="0" fontId="10" fillId="0" borderId="35" xfId="58" applyFont="1" applyBorder="1" applyAlignment="1">
      <alignment/>
      <protection/>
    </xf>
    <xf numFmtId="0" fontId="10" fillId="0" borderId="16" xfId="58" applyFont="1" applyBorder="1" applyAlignment="1">
      <alignment/>
      <protection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34" xfId="58" applyFont="1" applyFill="1" applyBorder="1" applyAlignment="1" applyProtection="1">
      <alignment horizontal="left" vertical="center"/>
      <protection hidden="1" locked="0"/>
    </xf>
    <xf numFmtId="0" fontId="2" fillId="0" borderId="25" xfId="58" applyFont="1" applyFill="1" applyBorder="1" applyAlignment="1" applyProtection="1">
      <alignment horizontal="left" vertical="center"/>
      <protection hidden="1" locked="0"/>
    </xf>
    <xf numFmtId="0" fontId="2" fillId="0" borderId="26" xfId="58" applyFont="1" applyFill="1" applyBorder="1" applyAlignment="1" applyProtection="1">
      <alignment horizontal="left" vertical="center"/>
      <protection hidden="1" locked="0"/>
    </xf>
    <xf numFmtId="0" fontId="3" fillId="0" borderId="27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31" xfId="0" applyNumberFormat="1" applyFont="1" applyFill="1" applyBorder="1" applyAlignment="1" applyProtection="1">
      <alignment vertical="center" wrapText="1"/>
      <protection hidden="1"/>
    </xf>
    <xf numFmtId="0" fontId="7" fillId="0" borderId="20" xfId="0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167" fontId="7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 applyProtection="1">
      <alignment horizontal="right" vertical="center"/>
      <protection hidden="1"/>
    </xf>
    <xf numFmtId="0" fontId="7" fillId="0" borderId="27" xfId="0" applyFont="1" applyFill="1" applyBorder="1" applyAlignment="1">
      <alignment horizontal="left" vertical="center" wrapText="1"/>
    </xf>
    <xf numFmtId="3" fontId="0" fillId="33" borderId="27" xfId="0" applyNumberFormat="1" applyFont="1" applyFill="1" applyBorder="1" applyAlignment="1" applyProtection="1">
      <alignment vertical="center"/>
      <protection hidden="1"/>
    </xf>
    <xf numFmtId="3" fontId="0" fillId="33" borderId="10" xfId="0" applyNumberFormat="1" applyFont="1" applyFill="1" applyBorder="1" applyAlignment="1" applyProtection="1">
      <alignment vertical="center"/>
      <protection hidden="1"/>
    </xf>
    <xf numFmtId="3" fontId="7" fillId="0" borderId="10" xfId="0" applyNumberFormat="1" applyFont="1" applyFill="1" applyBorder="1" applyAlignment="1" applyProtection="1">
      <alignment vertical="center"/>
      <protection hidden="1"/>
    </xf>
    <xf numFmtId="3" fontId="7" fillId="0" borderId="10" xfId="0" applyNumberFormat="1" applyFont="1" applyFill="1" applyBorder="1" applyAlignment="1" applyProtection="1">
      <alignment horizontal="right" vertical="center"/>
      <protection hidden="1"/>
    </xf>
    <xf numFmtId="3" fontId="7" fillId="0" borderId="27" xfId="0" applyNumberFormat="1" applyFont="1" applyFill="1" applyBorder="1" applyAlignment="1" applyProtection="1">
      <alignment vertical="center"/>
      <protection locked="0"/>
    </xf>
    <xf numFmtId="3" fontId="0" fillId="0" borderId="27" xfId="0" applyNumberFormat="1" applyFont="1" applyFill="1" applyBorder="1" applyAlignment="1" applyProtection="1">
      <alignment vertical="center"/>
      <protection locked="0"/>
    </xf>
    <xf numFmtId="3" fontId="7" fillId="33" borderId="27" xfId="0" applyNumberFormat="1" applyFont="1" applyFill="1" applyBorder="1" applyAlignment="1" applyProtection="1">
      <alignment vertical="center"/>
      <protection hidden="1"/>
    </xf>
    <xf numFmtId="3" fontId="7" fillId="33" borderId="10" xfId="0" applyNumberFormat="1" applyFont="1" applyFill="1" applyBorder="1" applyAlignment="1" applyProtection="1">
      <alignment vertical="center"/>
      <protection hidden="1"/>
    </xf>
    <xf numFmtId="0" fontId="0" fillId="0" borderId="28" xfId="0" applyFont="1" applyFill="1" applyBorder="1" applyAlignment="1">
      <alignment horizontal="left" vertical="center" wrapText="1"/>
    </xf>
    <xf numFmtId="167" fontId="7" fillId="0" borderId="13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4" fontId="0" fillId="35" borderId="0" xfId="0" applyNumberFormat="1" applyFont="1" applyFill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@t.ht.hr" TargetMode="External" /><Relationship Id="rId2" Type="http://schemas.openxmlformats.org/officeDocument/2006/relationships/hyperlink" Target="mailto:ir@t.ht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C9" sqref="C9"/>
    </sheetView>
  </sheetViews>
  <sheetFormatPr defaultColWidth="9.140625" defaultRowHeight="12.75"/>
  <cols>
    <col min="1" max="1" width="9.140625" style="140" customWidth="1"/>
    <col min="2" max="2" width="13.00390625" style="140" customWidth="1"/>
    <col min="3" max="6" width="9.140625" style="9" customWidth="1"/>
    <col min="7" max="7" width="15.140625" style="9" customWidth="1"/>
    <col min="8" max="8" width="19.28125" style="9" customWidth="1"/>
    <col min="9" max="9" width="14.421875" style="9" customWidth="1"/>
    <col min="10" max="16384" width="9.140625" style="9" customWidth="1"/>
  </cols>
  <sheetData>
    <row r="1" spans="1:12" ht="15.75">
      <c r="A1" s="247" t="s">
        <v>29</v>
      </c>
      <c r="B1" s="248"/>
      <c r="C1" s="248"/>
      <c r="D1" s="60"/>
      <c r="E1" s="60"/>
      <c r="F1" s="60"/>
      <c r="G1" s="60"/>
      <c r="H1" s="60"/>
      <c r="I1" s="61"/>
      <c r="J1" s="8"/>
      <c r="K1" s="8"/>
      <c r="L1" s="8"/>
    </row>
    <row r="2" spans="1:12" ht="12.75">
      <c r="A2" s="175" t="s">
        <v>30</v>
      </c>
      <c r="B2" s="176"/>
      <c r="C2" s="176"/>
      <c r="D2" s="177"/>
      <c r="E2" s="79" t="s">
        <v>306</v>
      </c>
      <c r="F2" s="10"/>
      <c r="G2" s="11" t="s">
        <v>44</v>
      </c>
      <c r="H2" s="79" t="s">
        <v>307</v>
      </c>
      <c r="I2" s="62"/>
      <c r="J2" s="8"/>
      <c r="K2" s="8"/>
      <c r="L2" s="8"/>
    </row>
    <row r="3" spans="1:12" ht="12.75">
      <c r="A3" s="12"/>
      <c r="B3" s="12"/>
      <c r="C3" s="12"/>
      <c r="D3" s="12"/>
      <c r="E3" s="13"/>
      <c r="F3" s="13"/>
      <c r="G3" s="12"/>
      <c r="H3" s="12"/>
      <c r="I3" s="63"/>
      <c r="J3" s="8"/>
      <c r="K3" s="8"/>
      <c r="L3" s="8"/>
    </row>
    <row r="4" spans="1:12" ht="15.75">
      <c r="A4" s="178" t="s">
        <v>298</v>
      </c>
      <c r="B4" s="179"/>
      <c r="C4" s="179"/>
      <c r="D4" s="179"/>
      <c r="E4" s="179"/>
      <c r="F4" s="179"/>
      <c r="G4" s="179"/>
      <c r="H4" s="179"/>
      <c r="I4" s="180"/>
      <c r="J4" s="8"/>
      <c r="K4" s="8"/>
      <c r="L4" s="8"/>
    </row>
    <row r="5" spans="1:12" ht="12.75">
      <c r="A5" s="14"/>
      <c r="B5" s="14"/>
      <c r="C5" s="14"/>
      <c r="D5" s="14"/>
      <c r="E5" s="15"/>
      <c r="F5" s="64"/>
      <c r="G5" s="16"/>
      <c r="H5" s="17"/>
      <c r="I5" s="65"/>
      <c r="J5" s="8"/>
      <c r="K5" s="8"/>
      <c r="L5" s="8"/>
    </row>
    <row r="6" spans="1:12" ht="12.75">
      <c r="A6" s="181" t="s">
        <v>14</v>
      </c>
      <c r="B6" s="182"/>
      <c r="C6" s="173" t="s">
        <v>6</v>
      </c>
      <c r="D6" s="183"/>
      <c r="E6" s="23"/>
      <c r="F6" s="23"/>
      <c r="G6" s="23"/>
      <c r="H6" s="23"/>
      <c r="I6" s="66"/>
      <c r="J6" s="8"/>
      <c r="K6" s="8"/>
      <c r="L6" s="8"/>
    </row>
    <row r="7" spans="1:12" ht="12.75">
      <c r="A7" s="133"/>
      <c r="B7" s="133"/>
      <c r="C7" s="82"/>
      <c r="D7" s="82"/>
      <c r="E7" s="23"/>
      <c r="F7" s="23"/>
      <c r="G7" s="23"/>
      <c r="H7" s="23"/>
      <c r="I7" s="66"/>
      <c r="J7" s="8"/>
      <c r="K7" s="8"/>
      <c r="L7" s="8"/>
    </row>
    <row r="8" spans="1:12" ht="12.75" customHeight="1">
      <c r="A8" s="171" t="s">
        <v>15</v>
      </c>
      <c r="B8" s="172"/>
      <c r="C8" s="173" t="s">
        <v>7</v>
      </c>
      <c r="D8" s="174"/>
      <c r="E8" s="23"/>
      <c r="F8" s="23"/>
      <c r="G8" s="23"/>
      <c r="H8" s="23"/>
      <c r="I8" s="67"/>
      <c r="J8" s="8"/>
      <c r="K8" s="8"/>
      <c r="L8" s="8"/>
    </row>
    <row r="9" spans="1:12" ht="12.75">
      <c r="A9" s="134"/>
      <c r="B9" s="134"/>
      <c r="C9" s="83"/>
      <c r="D9" s="82"/>
      <c r="E9" s="14"/>
      <c r="F9" s="14"/>
      <c r="G9" s="14"/>
      <c r="H9" s="14"/>
      <c r="I9" s="67"/>
      <c r="J9" s="8"/>
      <c r="K9" s="8"/>
      <c r="L9" s="8"/>
    </row>
    <row r="10" spans="1:12" ht="12.75" customHeight="1">
      <c r="A10" s="184" t="s">
        <v>16</v>
      </c>
      <c r="B10" s="185"/>
      <c r="C10" s="173" t="s">
        <v>8</v>
      </c>
      <c r="D10" s="183"/>
      <c r="E10" s="14"/>
      <c r="F10" s="14"/>
      <c r="G10" s="14"/>
      <c r="H10" s="14"/>
      <c r="I10" s="67"/>
      <c r="J10" s="8"/>
      <c r="K10" s="8"/>
      <c r="L10" s="8"/>
    </row>
    <row r="11" spans="1:12" ht="12.75">
      <c r="A11" s="186"/>
      <c r="B11" s="186"/>
      <c r="C11" s="14"/>
      <c r="D11" s="14"/>
      <c r="E11" s="14"/>
      <c r="F11" s="14"/>
      <c r="G11" s="14"/>
      <c r="H11" s="14"/>
      <c r="I11" s="67"/>
      <c r="J11" s="8"/>
      <c r="K11" s="8"/>
      <c r="L11" s="8"/>
    </row>
    <row r="12" spans="1:12" ht="12.75">
      <c r="A12" s="181" t="s">
        <v>17</v>
      </c>
      <c r="B12" s="182"/>
      <c r="C12" s="187" t="s">
        <v>9</v>
      </c>
      <c r="D12" s="188"/>
      <c r="E12" s="188"/>
      <c r="F12" s="188"/>
      <c r="G12" s="188"/>
      <c r="H12" s="188"/>
      <c r="I12" s="189"/>
      <c r="J12" s="8"/>
      <c r="K12" s="8"/>
      <c r="L12" s="8"/>
    </row>
    <row r="13" spans="1:12" ht="12.75">
      <c r="A13" s="133"/>
      <c r="B13" s="133"/>
      <c r="C13" s="84"/>
      <c r="D13" s="82"/>
      <c r="E13" s="82"/>
      <c r="F13" s="82"/>
      <c r="G13" s="82"/>
      <c r="H13" s="82"/>
      <c r="I13" s="82"/>
      <c r="J13" s="8"/>
      <c r="K13" s="8"/>
      <c r="L13" s="8"/>
    </row>
    <row r="14" spans="1:12" ht="12.75">
      <c r="A14" s="181" t="s">
        <v>18</v>
      </c>
      <c r="B14" s="190"/>
      <c r="C14" s="191">
        <v>10110</v>
      </c>
      <c r="D14" s="192"/>
      <c r="E14" s="82"/>
      <c r="F14" s="187" t="s">
        <v>10</v>
      </c>
      <c r="G14" s="193"/>
      <c r="H14" s="193"/>
      <c r="I14" s="194"/>
      <c r="J14" s="8"/>
      <c r="K14" s="8"/>
      <c r="L14" s="8"/>
    </row>
    <row r="15" spans="1:12" ht="12.75">
      <c r="A15" s="133"/>
      <c r="B15" s="133"/>
      <c r="C15" s="82"/>
      <c r="D15" s="82"/>
      <c r="E15" s="82"/>
      <c r="F15" s="82"/>
      <c r="G15" s="82"/>
      <c r="H15" s="82"/>
      <c r="I15" s="82"/>
      <c r="J15" s="8"/>
      <c r="K15" s="8"/>
      <c r="L15" s="8"/>
    </row>
    <row r="16" spans="1:12" ht="12.75">
      <c r="A16" s="181" t="s">
        <v>19</v>
      </c>
      <c r="B16" s="182"/>
      <c r="C16" s="187" t="s">
        <v>302</v>
      </c>
      <c r="D16" s="188"/>
      <c r="E16" s="188"/>
      <c r="F16" s="188"/>
      <c r="G16" s="188"/>
      <c r="H16" s="188"/>
      <c r="I16" s="189"/>
      <c r="J16" s="8"/>
      <c r="K16" s="8"/>
      <c r="L16" s="8"/>
    </row>
    <row r="17" spans="1:12" ht="12.75">
      <c r="A17" s="133"/>
      <c r="B17" s="133"/>
      <c r="C17" s="82"/>
      <c r="D17" s="82"/>
      <c r="E17" s="82"/>
      <c r="F17" s="82"/>
      <c r="G17" s="82"/>
      <c r="H17" s="82"/>
      <c r="I17" s="82"/>
      <c r="J17" s="8"/>
      <c r="K17" s="8"/>
      <c r="L17" s="8"/>
    </row>
    <row r="18" spans="1:12" ht="12.75">
      <c r="A18" s="181" t="s">
        <v>20</v>
      </c>
      <c r="B18" s="182"/>
      <c r="C18" s="210" t="s">
        <v>11</v>
      </c>
      <c r="D18" s="211"/>
      <c r="E18" s="211"/>
      <c r="F18" s="211"/>
      <c r="G18" s="211"/>
      <c r="H18" s="211"/>
      <c r="I18" s="212"/>
      <c r="J18" s="8"/>
      <c r="K18" s="8"/>
      <c r="L18" s="8"/>
    </row>
    <row r="19" spans="1:12" ht="12.75">
      <c r="A19" s="133"/>
      <c r="B19" s="133"/>
      <c r="C19" s="84"/>
      <c r="D19" s="82"/>
      <c r="E19" s="82"/>
      <c r="F19" s="82"/>
      <c r="G19" s="82"/>
      <c r="H19" s="82"/>
      <c r="I19" s="82"/>
      <c r="J19" s="8"/>
      <c r="K19" s="8"/>
      <c r="L19" s="8"/>
    </row>
    <row r="20" spans="1:12" ht="12.75">
      <c r="A20" s="181" t="s">
        <v>21</v>
      </c>
      <c r="B20" s="182"/>
      <c r="C20" s="210" t="s">
        <v>11</v>
      </c>
      <c r="D20" s="211"/>
      <c r="E20" s="211"/>
      <c r="F20" s="211"/>
      <c r="G20" s="211"/>
      <c r="H20" s="211"/>
      <c r="I20" s="212"/>
      <c r="J20" s="8"/>
      <c r="K20" s="8"/>
      <c r="L20" s="8"/>
    </row>
    <row r="21" spans="1:12" ht="12.75">
      <c r="A21" s="133"/>
      <c r="B21" s="133"/>
      <c r="C21" s="84"/>
      <c r="D21" s="82"/>
      <c r="E21" s="82"/>
      <c r="F21" s="82"/>
      <c r="G21" s="82"/>
      <c r="H21" s="82"/>
      <c r="I21" s="82"/>
      <c r="J21" s="8"/>
      <c r="K21" s="8"/>
      <c r="L21" s="8"/>
    </row>
    <row r="22" spans="1:12" ht="12.75">
      <c r="A22" s="181" t="s">
        <v>22</v>
      </c>
      <c r="B22" s="182"/>
      <c r="C22" s="85">
        <v>133</v>
      </c>
      <c r="D22" s="187" t="s">
        <v>10</v>
      </c>
      <c r="E22" s="203"/>
      <c r="F22" s="204"/>
      <c r="G22" s="213"/>
      <c r="H22" s="214"/>
      <c r="I22" s="86"/>
      <c r="J22" s="8"/>
      <c r="K22" s="8"/>
      <c r="L22" s="8"/>
    </row>
    <row r="23" spans="1:12" ht="12.75">
      <c r="A23" s="133"/>
      <c r="B23" s="133"/>
      <c r="C23" s="82"/>
      <c r="D23" s="82"/>
      <c r="E23" s="82"/>
      <c r="F23" s="82"/>
      <c r="G23" s="82"/>
      <c r="H23" s="82"/>
      <c r="I23" s="87"/>
      <c r="J23" s="8"/>
      <c r="K23" s="8"/>
      <c r="L23" s="8"/>
    </row>
    <row r="24" spans="1:12" ht="12.75">
      <c r="A24" s="181" t="s">
        <v>23</v>
      </c>
      <c r="B24" s="182"/>
      <c r="C24" s="85">
        <v>21</v>
      </c>
      <c r="D24" s="187" t="s">
        <v>12</v>
      </c>
      <c r="E24" s="203"/>
      <c r="F24" s="203"/>
      <c r="G24" s="204"/>
      <c r="H24" s="132" t="s">
        <v>33</v>
      </c>
      <c r="I24" s="88">
        <v>4922</v>
      </c>
      <c r="J24" s="8"/>
      <c r="K24" s="8"/>
      <c r="L24" s="8"/>
    </row>
    <row r="25" spans="1:12" ht="12.75">
      <c r="A25" s="133"/>
      <c r="B25" s="133"/>
      <c r="C25" s="82"/>
      <c r="D25" s="82"/>
      <c r="E25" s="82"/>
      <c r="F25" s="82"/>
      <c r="G25" s="89"/>
      <c r="H25" s="133" t="s">
        <v>34</v>
      </c>
      <c r="I25" s="84"/>
      <c r="J25" s="8"/>
      <c r="K25" s="8"/>
      <c r="L25" s="8"/>
    </row>
    <row r="26" spans="1:12" ht="12.75">
      <c r="A26" s="181" t="s">
        <v>24</v>
      </c>
      <c r="B26" s="182"/>
      <c r="C26" s="90" t="s">
        <v>287</v>
      </c>
      <c r="D26" s="91"/>
      <c r="E26" s="92"/>
      <c r="F26" s="87"/>
      <c r="G26" s="181" t="s">
        <v>35</v>
      </c>
      <c r="H26" s="182"/>
      <c r="I26" s="93" t="s">
        <v>13</v>
      </c>
      <c r="J26" s="8"/>
      <c r="K26" s="8"/>
      <c r="L26" s="8"/>
    </row>
    <row r="27" spans="1:12" ht="12.75">
      <c r="A27" s="133"/>
      <c r="B27" s="133"/>
      <c r="C27" s="14"/>
      <c r="D27" s="68"/>
      <c r="E27" s="68"/>
      <c r="F27" s="68"/>
      <c r="G27" s="68"/>
      <c r="H27" s="14"/>
      <c r="I27" s="69"/>
      <c r="J27" s="8"/>
      <c r="K27" s="8"/>
      <c r="L27" s="8"/>
    </row>
    <row r="28" spans="1:12" ht="12.75">
      <c r="A28" s="205" t="s">
        <v>31</v>
      </c>
      <c r="B28" s="206"/>
      <c r="C28" s="207"/>
      <c r="D28" s="207"/>
      <c r="E28" s="206" t="s">
        <v>32</v>
      </c>
      <c r="F28" s="208"/>
      <c r="G28" s="208"/>
      <c r="H28" s="209" t="s">
        <v>1</v>
      </c>
      <c r="I28" s="209"/>
      <c r="J28" s="8"/>
      <c r="K28" s="8"/>
      <c r="L28" s="8"/>
    </row>
    <row r="29" spans="1:12" ht="12.75">
      <c r="A29" s="8"/>
      <c r="B29" s="8"/>
      <c r="C29" s="27"/>
      <c r="D29" s="21"/>
      <c r="E29" s="14"/>
      <c r="F29" s="14"/>
      <c r="G29" s="14"/>
      <c r="H29" s="22"/>
      <c r="I29" s="69"/>
      <c r="J29" s="8"/>
      <c r="K29" s="8"/>
      <c r="L29" s="8"/>
    </row>
    <row r="30" spans="1:12" ht="12.75">
      <c r="A30" s="215"/>
      <c r="B30" s="216"/>
      <c r="C30" s="216"/>
      <c r="D30" s="217"/>
      <c r="E30" s="215"/>
      <c r="F30" s="216"/>
      <c r="G30" s="216"/>
      <c r="H30" s="218"/>
      <c r="I30" s="219"/>
      <c r="J30" s="8"/>
      <c r="K30" s="8"/>
      <c r="L30" s="8"/>
    </row>
    <row r="31" spans="1:12" ht="12.75">
      <c r="A31" s="199" t="s">
        <v>288</v>
      </c>
      <c r="B31" s="200"/>
      <c r="C31" s="200"/>
      <c r="D31" s="201"/>
      <c r="E31" s="199" t="s">
        <v>289</v>
      </c>
      <c r="F31" s="200"/>
      <c r="G31" s="201"/>
      <c r="H31" s="173" t="s">
        <v>290</v>
      </c>
      <c r="I31" s="174"/>
      <c r="J31" s="8"/>
      <c r="K31" s="8"/>
      <c r="L31" s="8"/>
    </row>
    <row r="32" spans="1:12" ht="12.75">
      <c r="A32" s="131"/>
      <c r="B32" s="131"/>
      <c r="C32" s="84"/>
      <c r="D32" s="197"/>
      <c r="E32" s="197"/>
      <c r="F32" s="197"/>
      <c r="G32" s="198"/>
      <c r="H32" s="82"/>
      <c r="I32" s="149"/>
      <c r="J32" s="8"/>
      <c r="K32" s="8"/>
      <c r="L32" s="8"/>
    </row>
    <row r="33" spans="1:12" ht="12.75">
      <c r="A33" s="199" t="s">
        <v>291</v>
      </c>
      <c r="B33" s="200"/>
      <c r="C33" s="200"/>
      <c r="D33" s="201"/>
      <c r="E33" s="199" t="s">
        <v>292</v>
      </c>
      <c r="F33" s="202"/>
      <c r="G33" s="202"/>
      <c r="H33" s="173" t="s">
        <v>293</v>
      </c>
      <c r="I33" s="183"/>
      <c r="J33" s="8"/>
      <c r="K33" s="8"/>
      <c r="L33" s="8"/>
    </row>
    <row r="34" spans="1:12" ht="12.75">
      <c r="A34" s="131"/>
      <c r="B34" s="131"/>
      <c r="C34" s="84"/>
      <c r="D34" s="147"/>
      <c r="E34" s="147"/>
      <c r="F34" s="147"/>
      <c r="G34" s="148"/>
      <c r="H34" s="82"/>
      <c r="I34" s="150"/>
      <c r="J34" s="8"/>
      <c r="K34" s="8"/>
      <c r="L34" s="8"/>
    </row>
    <row r="35" spans="1:12" ht="12.75">
      <c r="A35" s="199" t="s">
        <v>294</v>
      </c>
      <c r="B35" s="220"/>
      <c r="C35" s="220"/>
      <c r="D35" s="221"/>
      <c r="E35" s="199" t="s">
        <v>295</v>
      </c>
      <c r="F35" s="222"/>
      <c r="G35" s="222"/>
      <c r="H35" s="173" t="s">
        <v>296</v>
      </c>
      <c r="I35" s="183"/>
      <c r="J35" s="8"/>
      <c r="K35" s="8"/>
      <c r="L35" s="8"/>
    </row>
    <row r="36" spans="1:12" ht="12.75">
      <c r="A36" s="215"/>
      <c r="B36" s="216"/>
      <c r="C36" s="216"/>
      <c r="D36" s="217"/>
      <c r="E36" s="215"/>
      <c r="F36" s="216"/>
      <c r="G36" s="216"/>
      <c r="H36" s="218"/>
      <c r="I36" s="219"/>
      <c r="J36" s="8"/>
      <c r="K36" s="8"/>
      <c r="L36" s="8"/>
    </row>
    <row r="37" spans="1:12" ht="12.75">
      <c r="A37" s="24"/>
      <c r="B37" s="24"/>
      <c r="C37" s="223"/>
      <c r="D37" s="224"/>
      <c r="E37" s="14"/>
      <c r="F37" s="223"/>
      <c r="G37" s="224"/>
      <c r="H37" s="14"/>
      <c r="I37" s="67"/>
      <c r="J37" s="8"/>
      <c r="K37" s="8"/>
      <c r="L37" s="8"/>
    </row>
    <row r="38" spans="1:12" ht="12.75">
      <c r="A38" s="199" t="s">
        <v>300</v>
      </c>
      <c r="B38" s="220"/>
      <c r="C38" s="220"/>
      <c r="D38" s="221"/>
      <c r="E38" s="199" t="s">
        <v>289</v>
      </c>
      <c r="F38" s="200"/>
      <c r="G38" s="201"/>
      <c r="H38" s="226" t="s">
        <v>301</v>
      </c>
      <c r="I38" s="227"/>
      <c r="J38" s="8"/>
      <c r="K38" s="8"/>
      <c r="L38" s="8"/>
    </row>
    <row r="39" spans="1:12" ht="12.75">
      <c r="A39" s="24"/>
      <c r="B39" s="24"/>
      <c r="C39" s="25"/>
      <c r="D39" s="26"/>
      <c r="E39" s="14"/>
      <c r="F39" s="25"/>
      <c r="G39" s="26"/>
      <c r="H39" s="14"/>
      <c r="I39" s="67"/>
      <c r="J39" s="8"/>
      <c r="K39" s="8"/>
      <c r="L39" s="8"/>
    </row>
    <row r="40" spans="1:12" ht="12.75">
      <c r="A40" s="199" t="s">
        <v>303</v>
      </c>
      <c r="B40" s="220"/>
      <c r="C40" s="220"/>
      <c r="D40" s="221"/>
      <c r="E40" s="199" t="s">
        <v>304</v>
      </c>
      <c r="F40" s="200"/>
      <c r="G40" s="201"/>
      <c r="H40" s="226" t="s">
        <v>305</v>
      </c>
      <c r="I40" s="227"/>
      <c r="J40" s="8"/>
      <c r="K40" s="8"/>
      <c r="L40" s="8"/>
    </row>
    <row r="41" spans="1:12" ht="12.75">
      <c r="A41" s="135"/>
      <c r="B41" s="27"/>
      <c r="C41" s="27"/>
      <c r="D41" s="27"/>
      <c r="E41" s="20"/>
      <c r="F41" s="80"/>
      <c r="G41" s="80"/>
      <c r="H41" s="81"/>
      <c r="I41" s="70"/>
      <c r="J41" s="8"/>
      <c r="K41" s="8"/>
      <c r="L41" s="8"/>
    </row>
    <row r="42" spans="1:12" ht="12.75">
      <c r="A42" s="24"/>
      <c r="B42" s="24"/>
      <c r="C42" s="25"/>
      <c r="D42" s="26"/>
      <c r="E42" s="14"/>
      <c r="F42" s="25"/>
      <c r="G42" s="26"/>
      <c r="H42" s="14"/>
      <c r="I42" s="67"/>
      <c r="J42" s="8"/>
      <c r="K42" s="8"/>
      <c r="L42" s="8"/>
    </row>
    <row r="43" spans="1:12" ht="12.75">
      <c r="A43" s="28"/>
      <c r="B43" s="28"/>
      <c r="C43" s="28"/>
      <c r="D43" s="18"/>
      <c r="E43" s="18"/>
      <c r="F43" s="28"/>
      <c r="G43" s="18"/>
      <c r="H43" s="18"/>
      <c r="I43" s="71"/>
      <c r="J43" s="8"/>
      <c r="K43" s="8"/>
      <c r="L43" s="8"/>
    </row>
    <row r="44" spans="1:12" ht="12.75" customHeight="1">
      <c r="A44" s="228" t="s">
        <v>25</v>
      </c>
      <c r="B44" s="229"/>
      <c r="C44" s="218"/>
      <c r="D44" s="219"/>
      <c r="E44" s="21"/>
      <c r="F44" s="250"/>
      <c r="G44" s="216"/>
      <c r="H44" s="216"/>
      <c r="I44" s="217"/>
      <c r="J44" s="8"/>
      <c r="K44" s="8"/>
      <c r="L44" s="8"/>
    </row>
    <row r="45" spans="1:12" ht="12.75">
      <c r="A45" s="24"/>
      <c r="B45" s="24"/>
      <c r="C45" s="223"/>
      <c r="D45" s="224"/>
      <c r="E45" s="14"/>
      <c r="F45" s="223"/>
      <c r="G45" s="225"/>
      <c r="H45" s="29"/>
      <c r="I45" s="72"/>
      <c r="J45" s="8"/>
      <c r="K45" s="8"/>
      <c r="L45" s="8"/>
    </row>
    <row r="46" spans="1:12" ht="12.75" customHeight="1">
      <c r="A46" s="228" t="s">
        <v>26</v>
      </c>
      <c r="B46" s="229"/>
      <c r="C46" s="250"/>
      <c r="D46" s="251"/>
      <c r="E46" s="251"/>
      <c r="F46" s="251"/>
      <c r="G46" s="251"/>
      <c r="H46" s="251"/>
      <c r="I46" s="252"/>
      <c r="J46" s="8"/>
      <c r="K46" s="8"/>
      <c r="L46" s="8"/>
    </row>
    <row r="47" spans="1:12" ht="12.75">
      <c r="A47" s="133"/>
      <c r="B47" s="133"/>
      <c r="C47" s="141" t="s">
        <v>36</v>
      </c>
      <c r="D47" s="14"/>
      <c r="E47" s="14"/>
      <c r="F47" s="14"/>
      <c r="G47" s="14"/>
      <c r="H47" s="14"/>
      <c r="I47" s="67"/>
      <c r="J47" s="8"/>
      <c r="K47" s="8"/>
      <c r="L47" s="8"/>
    </row>
    <row r="48" spans="1:12" ht="12.75">
      <c r="A48" s="228" t="s">
        <v>27</v>
      </c>
      <c r="B48" s="229"/>
      <c r="C48" s="238"/>
      <c r="D48" s="236"/>
      <c r="E48" s="237"/>
      <c r="F48" s="14"/>
      <c r="G48" s="39" t="s">
        <v>2</v>
      </c>
      <c r="H48" s="238"/>
      <c r="I48" s="237"/>
      <c r="J48" s="8"/>
      <c r="K48" s="8"/>
      <c r="L48" s="8"/>
    </row>
    <row r="49" spans="1:12" ht="12.75">
      <c r="A49" s="133"/>
      <c r="B49" s="133"/>
      <c r="C49" s="19"/>
      <c r="D49" s="14"/>
      <c r="E49" s="14"/>
      <c r="F49" s="14"/>
      <c r="G49" s="14"/>
      <c r="H49" s="14"/>
      <c r="I49" s="67"/>
      <c r="J49" s="8"/>
      <c r="K49" s="8"/>
      <c r="L49" s="8"/>
    </row>
    <row r="50" spans="1:12" ht="12.75" customHeight="1">
      <c r="A50" s="228" t="s">
        <v>20</v>
      </c>
      <c r="B50" s="229"/>
      <c r="C50" s="235"/>
      <c r="D50" s="236"/>
      <c r="E50" s="236"/>
      <c r="F50" s="236"/>
      <c r="G50" s="236"/>
      <c r="H50" s="236"/>
      <c r="I50" s="237"/>
      <c r="J50" s="8"/>
      <c r="K50" s="8"/>
      <c r="L50" s="8"/>
    </row>
    <row r="51" spans="1:12" ht="12.75">
      <c r="A51" s="133"/>
      <c r="B51" s="133"/>
      <c r="C51" s="14"/>
      <c r="D51" s="14"/>
      <c r="E51" s="14"/>
      <c r="F51" s="14"/>
      <c r="G51" s="14"/>
      <c r="H51" s="14"/>
      <c r="I51" s="67"/>
      <c r="J51" s="8"/>
      <c r="K51" s="8"/>
      <c r="L51" s="8"/>
    </row>
    <row r="52" spans="1:12" ht="12.75">
      <c r="A52" s="181" t="s">
        <v>28</v>
      </c>
      <c r="B52" s="182"/>
      <c r="C52" s="238"/>
      <c r="D52" s="236"/>
      <c r="E52" s="236"/>
      <c r="F52" s="236"/>
      <c r="G52" s="236"/>
      <c r="H52" s="236"/>
      <c r="I52" s="239"/>
      <c r="J52" s="8"/>
      <c r="K52" s="8"/>
      <c r="L52" s="8"/>
    </row>
    <row r="53" spans="1:12" ht="12.75">
      <c r="A53" s="136"/>
      <c r="B53" s="136"/>
      <c r="C53" s="249" t="s">
        <v>37</v>
      </c>
      <c r="D53" s="249"/>
      <c r="E53" s="249"/>
      <c r="F53" s="249"/>
      <c r="G53" s="249"/>
      <c r="H53" s="249"/>
      <c r="I53" s="73"/>
      <c r="J53" s="8"/>
      <c r="K53" s="8"/>
      <c r="L53" s="8"/>
    </row>
    <row r="54" spans="1:12" ht="12.75">
      <c r="A54" s="136"/>
      <c r="B54" s="136"/>
      <c r="C54" s="30"/>
      <c r="D54" s="30"/>
      <c r="E54" s="30"/>
      <c r="F54" s="30"/>
      <c r="G54" s="30"/>
      <c r="H54" s="30"/>
      <c r="I54" s="73"/>
      <c r="J54" s="8"/>
      <c r="K54" s="8"/>
      <c r="L54" s="8"/>
    </row>
    <row r="55" spans="1:12" ht="12.75">
      <c r="A55" s="136"/>
      <c r="B55" s="240" t="s">
        <v>38</v>
      </c>
      <c r="C55" s="241"/>
      <c r="D55" s="241"/>
      <c r="E55" s="241"/>
      <c r="F55" s="142"/>
      <c r="G55" s="142"/>
      <c r="H55" s="142"/>
      <c r="I55" s="143"/>
      <c r="J55" s="8"/>
      <c r="K55" s="8"/>
      <c r="L55" s="8"/>
    </row>
    <row r="56" spans="1:12" ht="12.75">
      <c r="A56" s="136"/>
      <c r="B56" s="242" t="s">
        <v>39</v>
      </c>
      <c r="C56" s="243"/>
      <c r="D56" s="243"/>
      <c r="E56" s="243"/>
      <c r="F56" s="243"/>
      <c r="G56" s="243"/>
      <c r="H56" s="243"/>
      <c r="I56" s="243"/>
      <c r="J56" s="8"/>
      <c r="K56" s="8"/>
      <c r="L56" s="8"/>
    </row>
    <row r="57" spans="1:12" ht="12.75">
      <c r="A57" s="136"/>
      <c r="B57" s="195" t="s">
        <v>40</v>
      </c>
      <c r="C57" s="196"/>
      <c r="D57" s="196"/>
      <c r="E57" s="196"/>
      <c r="F57" s="196"/>
      <c r="G57" s="196"/>
      <c r="H57" s="196"/>
      <c r="I57" s="196"/>
      <c r="J57" s="8"/>
      <c r="K57" s="8"/>
      <c r="L57" s="8"/>
    </row>
    <row r="58" spans="1:12" ht="12.75">
      <c r="A58" s="136"/>
      <c r="B58" s="195" t="s">
        <v>41</v>
      </c>
      <c r="C58" s="196"/>
      <c r="D58" s="196"/>
      <c r="E58" s="196"/>
      <c r="F58" s="196"/>
      <c r="G58" s="196"/>
      <c r="H58" s="196"/>
      <c r="I58" s="196"/>
      <c r="J58" s="8"/>
      <c r="K58" s="8"/>
      <c r="L58" s="8"/>
    </row>
    <row r="59" spans="1:12" ht="12.75">
      <c r="A59" s="136"/>
      <c r="B59" s="244"/>
      <c r="C59" s="245"/>
      <c r="D59" s="245"/>
      <c r="E59" s="245"/>
      <c r="F59" s="245"/>
      <c r="G59" s="245"/>
      <c r="H59" s="245"/>
      <c r="I59" s="246"/>
      <c r="J59" s="8"/>
      <c r="K59" s="8"/>
      <c r="L59" s="8"/>
    </row>
    <row r="60" spans="1:12" ht="12.75">
      <c r="A60" s="137" t="s">
        <v>3</v>
      </c>
      <c r="B60" s="138"/>
      <c r="C60" s="74"/>
      <c r="D60" s="74"/>
      <c r="E60" s="74"/>
      <c r="F60" s="74"/>
      <c r="G60" s="74"/>
      <c r="H60" s="74"/>
      <c r="I60" s="75"/>
      <c r="J60" s="8"/>
      <c r="K60" s="8"/>
      <c r="L60" s="8"/>
    </row>
    <row r="61" spans="1:12" ht="13.5" thickBot="1">
      <c r="A61" s="138"/>
      <c r="B61" s="138"/>
      <c r="C61" s="14"/>
      <c r="D61" s="14"/>
      <c r="E61" s="14"/>
      <c r="F61" s="14"/>
      <c r="G61" s="31"/>
      <c r="H61" s="32"/>
      <c r="I61" s="76"/>
      <c r="J61" s="8"/>
      <c r="K61" s="8"/>
      <c r="L61" s="8"/>
    </row>
    <row r="62" spans="1:12" ht="12.75">
      <c r="A62" s="139"/>
      <c r="B62" s="139"/>
      <c r="C62" s="14"/>
      <c r="D62" s="14"/>
      <c r="E62" s="144" t="s">
        <v>42</v>
      </c>
      <c r="F62" s="8"/>
      <c r="G62" s="230" t="s">
        <v>43</v>
      </c>
      <c r="H62" s="231"/>
      <c r="I62" s="232"/>
      <c r="J62" s="8"/>
      <c r="K62" s="8"/>
      <c r="L62" s="8"/>
    </row>
    <row r="63" spans="3:12" ht="12.75">
      <c r="C63" s="77"/>
      <c r="D63" s="77"/>
      <c r="E63" s="77"/>
      <c r="F63" s="77"/>
      <c r="G63" s="233"/>
      <c r="H63" s="234"/>
      <c r="I63" s="78"/>
      <c r="J63" s="8"/>
      <c r="K63" s="8"/>
      <c r="L63" s="8"/>
    </row>
  </sheetData>
  <sheetProtection/>
  <protectedRanges>
    <protectedRange sqref="E2 H2 C30:I30" name="Range1"/>
    <protectedRange sqref="C6:D6 C8:D8 C10:D10" name="Range1_1"/>
    <protectedRange sqref="C12:I12 C14:D14 F14:I14 C18:I18 C20:I20 C24:G24 C22:F22 C26 I26" name="Range1_1_1"/>
    <protectedRange sqref="A30:B30" name="Range1_1_2"/>
    <protectedRange sqref="A31:I31 A33:I33 A35:D35 E38:G38" name="Range1_1_3"/>
    <protectedRange sqref="I24" name="Range1_1_1_1"/>
    <protectedRange sqref="C16:I16" name="Range1_1_1_2"/>
  </protectedRanges>
  <mergeCells count="76"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H38:I38"/>
    <mergeCell ref="A40:D40"/>
    <mergeCell ref="A44:B44"/>
    <mergeCell ref="H40:I40"/>
    <mergeCell ref="C44:D44"/>
    <mergeCell ref="E40:G40"/>
    <mergeCell ref="C37:D37"/>
    <mergeCell ref="F37:G37"/>
    <mergeCell ref="A31:D31"/>
    <mergeCell ref="E31:G31"/>
    <mergeCell ref="C45:D45"/>
    <mergeCell ref="F45:G45"/>
    <mergeCell ref="A30:D30"/>
    <mergeCell ref="E30:G30"/>
    <mergeCell ref="H30:I30"/>
    <mergeCell ref="A36:D36"/>
    <mergeCell ref="E36:G36"/>
    <mergeCell ref="H36:I36"/>
    <mergeCell ref="A35:D35"/>
    <mergeCell ref="E35:G35"/>
    <mergeCell ref="H35:I35"/>
    <mergeCell ref="H28:I28"/>
    <mergeCell ref="C18:I18"/>
    <mergeCell ref="A20:B20"/>
    <mergeCell ref="C20:I20"/>
    <mergeCell ref="A24:B24"/>
    <mergeCell ref="A18:B18"/>
    <mergeCell ref="A26:B26"/>
    <mergeCell ref="G26:H26"/>
    <mergeCell ref="G22:H22"/>
    <mergeCell ref="D24:G24"/>
    <mergeCell ref="B57:I57"/>
    <mergeCell ref="A22:B22"/>
    <mergeCell ref="H31:I31"/>
    <mergeCell ref="D32:G32"/>
    <mergeCell ref="A33:D33"/>
    <mergeCell ref="E33:G33"/>
    <mergeCell ref="H33:I33"/>
    <mergeCell ref="D22:F22"/>
    <mergeCell ref="A28:D28"/>
    <mergeCell ref="E28:G28"/>
    <mergeCell ref="A10:B11"/>
    <mergeCell ref="C10:D10"/>
    <mergeCell ref="A16:B16"/>
    <mergeCell ref="C16:I16"/>
    <mergeCell ref="A12:B12"/>
    <mergeCell ref="C12:I12"/>
    <mergeCell ref="A14:B14"/>
    <mergeCell ref="C14:D14"/>
    <mergeCell ref="F14:I14"/>
    <mergeCell ref="A8:B8"/>
    <mergeCell ref="C8:D8"/>
    <mergeCell ref="A2:D2"/>
    <mergeCell ref="A4:I4"/>
    <mergeCell ref="A6:B6"/>
    <mergeCell ref="C6:D6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r@t.ht.hr"/>
    <hyperlink ref="C20" r:id="rId2" display="ir@t.ht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1"/>
  <sheetViews>
    <sheetView view="pageBreakPreview" zoomScaleSheetLayoutView="100" zoomScalePageLayoutView="0" workbookViewId="0" topLeftCell="A1">
      <selection activeCell="C118" sqref="C118:D119"/>
    </sheetView>
  </sheetViews>
  <sheetFormatPr defaultColWidth="9.140625" defaultRowHeight="12.75"/>
  <cols>
    <col min="1" max="1" width="96.421875" style="145" bestFit="1" customWidth="1"/>
    <col min="2" max="2" width="9.140625" style="40" customWidth="1"/>
    <col min="3" max="4" width="14.00390625" style="40" bestFit="1" customWidth="1"/>
    <col min="5" max="5" width="11.28125" style="40" bestFit="1" customWidth="1"/>
    <col min="6" max="16384" width="9.140625" style="40" customWidth="1"/>
  </cols>
  <sheetData>
    <row r="1" spans="1:4" ht="12.75" customHeight="1">
      <c r="A1" s="114" t="s">
        <v>285</v>
      </c>
      <c r="B1" s="114"/>
      <c r="C1" s="114"/>
      <c r="D1" s="114"/>
    </row>
    <row r="2" spans="1:4" ht="12.75" customHeight="1">
      <c r="A2" s="115" t="s">
        <v>308</v>
      </c>
      <c r="B2" s="115"/>
      <c r="C2" s="115"/>
      <c r="D2" s="115"/>
    </row>
    <row r="3" spans="1:4" ht="12.75" customHeight="1">
      <c r="A3" s="116" t="s">
        <v>45</v>
      </c>
      <c r="B3" s="117"/>
      <c r="C3" s="117"/>
      <c r="D3" s="118"/>
    </row>
    <row r="4" spans="1:4" ht="22.5" customHeight="1">
      <c r="A4" s="119" t="s">
        <v>46</v>
      </c>
      <c r="B4" s="45" t="s">
        <v>47</v>
      </c>
      <c r="C4" s="46" t="s">
        <v>48</v>
      </c>
      <c r="D4" s="47" t="s">
        <v>49</v>
      </c>
    </row>
    <row r="5" spans="1:4" ht="12.75" customHeight="1">
      <c r="A5" s="43">
        <v>1</v>
      </c>
      <c r="B5" s="44">
        <v>2</v>
      </c>
      <c r="C5" s="43">
        <v>3</v>
      </c>
      <c r="D5" s="43">
        <v>4</v>
      </c>
    </row>
    <row r="6" spans="1:4" ht="12.75" customHeight="1">
      <c r="A6" s="120" t="s">
        <v>50</v>
      </c>
      <c r="B6" s="121"/>
      <c r="C6" s="121"/>
      <c r="D6" s="122"/>
    </row>
    <row r="7" spans="1:8" ht="12.75" customHeight="1">
      <c r="A7" s="108" t="s">
        <v>51</v>
      </c>
      <c r="B7" s="3">
        <v>1</v>
      </c>
      <c r="C7" s="163">
        <v>0</v>
      </c>
      <c r="D7" s="163">
        <v>0</v>
      </c>
      <c r="G7" s="95"/>
      <c r="H7" s="95"/>
    </row>
    <row r="8" spans="1:8" ht="12.75" customHeight="1">
      <c r="A8" s="97" t="s">
        <v>52</v>
      </c>
      <c r="B8" s="1">
        <v>2</v>
      </c>
      <c r="C8" s="161">
        <v>8200070326</v>
      </c>
      <c r="D8" s="161">
        <v>7997728191</v>
      </c>
      <c r="G8" s="95"/>
      <c r="H8" s="95"/>
    </row>
    <row r="9" spans="1:8" ht="12.75" customHeight="1">
      <c r="A9" s="110" t="s">
        <v>53</v>
      </c>
      <c r="B9" s="1">
        <v>3</v>
      </c>
      <c r="C9" s="161">
        <v>1716408931</v>
      </c>
      <c r="D9" s="161">
        <v>1579257119</v>
      </c>
      <c r="G9" s="95"/>
      <c r="H9" s="95"/>
    </row>
    <row r="10" spans="1:8" ht="12.75">
      <c r="A10" s="110" t="s">
        <v>54</v>
      </c>
      <c r="B10" s="1">
        <v>4</v>
      </c>
      <c r="C10" s="153">
        <v>0</v>
      </c>
      <c r="D10" s="153">
        <v>0</v>
      </c>
      <c r="G10" s="95"/>
      <c r="H10" s="95"/>
    </row>
    <row r="11" spans="1:8" ht="12.75">
      <c r="A11" s="110" t="s">
        <v>55</v>
      </c>
      <c r="B11" s="1">
        <v>5</v>
      </c>
      <c r="C11" s="153">
        <v>1419898380</v>
      </c>
      <c r="D11" s="153">
        <v>1283702993</v>
      </c>
      <c r="G11" s="95"/>
      <c r="H11" s="95"/>
    </row>
    <row r="12" spans="1:8" ht="12.75">
      <c r="A12" s="110" t="s">
        <v>0</v>
      </c>
      <c r="B12" s="1">
        <v>6</v>
      </c>
      <c r="C12" s="153">
        <v>252577931</v>
      </c>
      <c r="D12" s="153">
        <v>252577931</v>
      </c>
      <c r="G12" s="95"/>
      <c r="H12" s="95"/>
    </row>
    <row r="13" spans="1:8" ht="12.75">
      <c r="A13" s="110" t="s">
        <v>56</v>
      </c>
      <c r="B13" s="1">
        <v>7</v>
      </c>
      <c r="C13" s="153">
        <v>0</v>
      </c>
      <c r="D13" s="153">
        <v>0</v>
      </c>
      <c r="G13" s="95"/>
      <c r="H13" s="95"/>
    </row>
    <row r="14" spans="1:8" ht="12.75">
      <c r="A14" s="110" t="s">
        <v>57</v>
      </c>
      <c r="B14" s="1">
        <v>8</v>
      </c>
      <c r="C14" s="153">
        <v>43932620</v>
      </c>
      <c r="D14" s="153">
        <v>42976195</v>
      </c>
      <c r="G14" s="95"/>
      <c r="H14" s="95"/>
    </row>
    <row r="15" spans="1:8" ht="12.75">
      <c r="A15" s="110" t="s">
        <v>58</v>
      </c>
      <c r="B15" s="1">
        <v>9</v>
      </c>
      <c r="C15" s="153">
        <v>0</v>
      </c>
      <c r="D15" s="153">
        <v>0</v>
      </c>
      <c r="G15" s="95"/>
      <c r="H15" s="95"/>
    </row>
    <row r="16" spans="1:8" ht="12.75">
      <c r="A16" s="110" t="s">
        <v>59</v>
      </c>
      <c r="B16" s="1">
        <v>10</v>
      </c>
      <c r="C16" s="161">
        <v>5577240756</v>
      </c>
      <c r="D16" s="161">
        <v>5556475341</v>
      </c>
      <c r="G16" s="95"/>
      <c r="H16" s="95"/>
    </row>
    <row r="17" spans="1:8" ht="12.75">
      <c r="A17" s="110" t="s">
        <v>60</v>
      </c>
      <c r="B17" s="1">
        <v>11</v>
      </c>
      <c r="C17" s="153">
        <v>65498691</v>
      </c>
      <c r="D17" s="153">
        <v>65500481</v>
      </c>
      <c r="G17" s="95"/>
      <c r="H17" s="95"/>
    </row>
    <row r="18" spans="1:8" ht="12.75">
      <c r="A18" s="110" t="s">
        <v>61</v>
      </c>
      <c r="B18" s="1">
        <v>12</v>
      </c>
      <c r="C18" s="153">
        <v>3198543035</v>
      </c>
      <c r="D18" s="153">
        <v>3121541155</v>
      </c>
      <c r="G18" s="95"/>
      <c r="H18" s="95"/>
    </row>
    <row r="19" spans="1:8" ht="12.75">
      <c r="A19" s="110" t="s">
        <v>62</v>
      </c>
      <c r="B19" s="1">
        <v>13</v>
      </c>
      <c r="C19" s="153">
        <v>1917070154</v>
      </c>
      <c r="D19" s="153">
        <v>1845568029</v>
      </c>
      <c r="G19" s="95"/>
      <c r="H19" s="95"/>
    </row>
    <row r="20" spans="1:8" ht="12.75">
      <c r="A20" s="110" t="s">
        <v>63</v>
      </c>
      <c r="B20" s="1">
        <v>14</v>
      </c>
      <c r="C20" s="153">
        <v>81113647</v>
      </c>
      <c r="D20" s="153">
        <v>73379827</v>
      </c>
      <c r="G20" s="95"/>
      <c r="H20" s="95"/>
    </row>
    <row r="21" spans="1:8" ht="12.75">
      <c r="A21" s="110" t="s">
        <v>64</v>
      </c>
      <c r="B21" s="1">
        <v>15</v>
      </c>
      <c r="C21" s="153">
        <v>0</v>
      </c>
      <c r="D21" s="153">
        <v>0</v>
      </c>
      <c r="G21" s="95"/>
      <c r="H21" s="95"/>
    </row>
    <row r="22" spans="1:8" ht="12.75">
      <c r="A22" s="110" t="s">
        <v>65</v>
      </c>
      <c r="B22" s="1">
        <v>16</v>
      </c>
      <c r="C22" s="153">
        <v>1217375</v>
      </c>
      <c r="D22" s="153">
        <v>642349</v>
      </c>
      <c r="G22" s="95"/>
      <c r="H22" s="95"/>
    </row>
    <row r="23" spans="1:8" ht="12.75">
      <c r="A23" s="110" t="s">
        <v>66</v>
      </c>
      <c r="B23" s="1">
        <v>17</v>
      </c>
      <c r="C23" s="153">
        <v>309472244</v>
      </c>
      <c r="D23" s="153">
        <v>445623664</v>
      </c>
      <c r="G23" s="95"/>
      <c r="H23" s="95"/>
    </row>
    <row r="24" spans="1:8" ht="12.75">
      <c r="A24" s="110" t="s">
        <v>67</v>
      </c>
      <c r="B24" s="1">
        <v>18</v>
      </c>
      <c r="C24" s="153">
        <v>4325610</v>
      </c>
      <c r="D24" s="153">
        <v>4219836</v>
      </c>
      <c r="G24" s="95"/>
      <c r="H24" s="95"/>
    </row>
    <row r="25" spans="1:8" ht="12.75">
      <c r="A25" s="110" t="s">
        <v>68</v>
      </c>
      <c r="B25" s="1">
        <v>19</v>
      </c>
      <c r="C25" s="153">
        <v>0</v>
      </c>
      <c r="D25" s="153">
        <v>0</v>
      </c>
      <c r="G25" s="95"/>
      <c r="H25" s="95"/>
    </row>
    <row r="26" spans="1:8" ht="12.75">
      <c r="A26" s="110" t="s">
        <v>69</v>
      </c>
      <c r="B26" s="1">
        <v>20</v>
      </c>
      <c r="C26" s="161">
        <v>734965175</v>
      </c>
      <c r="D26" s="161">
        <v>717077052</v>
      </c>
      <c r="G26" s="95"/>
      <c r="H26" s="95"/>
    </row>
    <row r="27" spans="1:8" ht="12.75">
      <c r="A27" s="110" t="s">
        <v>70</v>
      </c>
      <c r="B27" s="1">
        <v>21</v>
      </c>
      <c r="C27" s="153">
        <v>0</v>
      </c>
      <c r="D27" s="153">
        <v>0</v>
      </c>
      <c r="G27" s="95"/>
      <c r="H27" s="95"/>
    </row>
    <row r="28" spans="1:8" ht="12.75">
      <c r="A28" s="110" t="s">
        <v>71</v>
      </c>
      <c r="B28" s="1">
        <v>22</v>
      </c>
      <c r="C28" s="153">
        <v>0</v>
      </c>
      <c r="D28" s="153">
        <v>0</v>
      </c>
      <c r="G28" s="95"/>
      <c r="H28" s="95"/>
    </row>
    <row r="29" spans="1:8" ht="12.75">
      <c r="A29" s="110" t="s">
        <v>72</v>
      </c>
      <c r="B29" s="1">
        <v>23</v>
      </c>
      <c r="C29" s="153">
        <v>0</v>
      </c>
      <c r="D29" s="153">
        <v>0</v>
      </c>
      <c r="G29" s="95"/>
      <c r="H29" s="95"/>
    </row>
    <row r="30" spans="1:8" ht="12.75">
      <c r="A30" s="110" t="s">
        <v>73</v>
      </c>
      <c r="B30" s="1">
        <v>24</v>
      </c>
      <c r="C30" s="153">
        <v>0</v>
      </c>
      <c r="D30" s="153">
        <v>0</v>
      </c>
      <c r="G30" s="95"/>
      <c r="H30" s="95"/>
    </row>
    <row r="31" spans="1:8" ht="12.75">
      <c r="A31" s="110" t="s">
        <v>74</v>
      </c>
      <c r="B31" s="1">
        <v>25</v>
      </c>
      <c r="C31" s="153">
        <v>282768989</v>
      </c>
      <c r="D31" s="153">
        <v>271775802</v>
      </c>
      <c r="G31" s="95"/>
      <c r="H31" s="95"/>
    </row>
    <row r="32" spans="1:8" ht="12.75">
      <c r="A32" s="110" t="s">
        <v>75</v>
      </c>
      <c r="B32" s="1">
        <v>26</v>
      </c>
      <c r="C32" s="153">
        <v>57158739</v>
      </c>
      <c r="D32" s="153">
        <v>43384864</v>
      </c>
      <c r="G32" s="95"/>
      <c r="H32" s="95"/>
    </row>
    <row r="33" spans="1:8" ht="12.75">
      <c r="A33" s="110" t="s">
        <v>76</v>
      </c>
      <c r="B33" s="1">
        <v>27</v>
      </c>
      <c r="C33" s="153">
        <v>0</v>
      </c>
      <c r="D33" s="153">
        <v>0</v>
      </c>
      <c r="G33" s="95"/>
      <c r="H33" s="95"/>
    </row>
    <row r="34" spans="1:8" ht="12.75">
      <c r="A34" s="110" t="s">
        <v>77</v>
      </c>
      <c r="B34" s="1">
        <v>28</v>
      </c>
      <c r="C34" s="153">
        <v>395037447</v>
      </c>
      <c r="D34" s="153">
        <v>401916386</v>
      </c>
      <c r="G34" s="95"/>
      <c r="H34" s="95"/>
    </row>
    <row r="35" spans="1:8" ht="12.75">
      <c r="A35" s="110" t="s">
        <v>78</v>
      </c>
      <c r="B35" s="1">
        <v>29</v>
      </c>
      <c r="C35" s="161">
        <v>120652448</v>
      </c>
      <c r="D35" s="161">
        <v>96859627</v>
      </c>
      <c r="G35" s="95"/>
      <c r="H35" s="95"/>
    </row>
    <row r="36" spans="1:8" ht="12.75">
      <c r="A36" s="110" t="s">
        <v>79</v>
      </c>
      <c r="B36" s="1">
        <v>30</v>
      </c>
      <c r="C36" s="153">
        <v>0</v>
      </c>
      <c r="D36" s="153">
        <v>0</v>
      </c>
      <c r="G36" s="95"/>
      <c r="H36" s="95"/>
    </row>
    <row r="37" spans="1:8" ht="12.75">
      <c r="A37" s="110" t="s">
        <v>80</v>
      </c>
      <c r="B37" s="1">
        <v>31</v>
      </c>
      <c r="C37" s="153">
        <v>25469395</v>
      </c>
      <c r="D37" s="153">
        <v>12543443</v>
      </c>
      <c r="G37" s="95"/>
      <c r="H37" s="95"/>
    </row>
    <row r="38" spans="1:8" ht="12.75">
      <c r="A38" s="110" t="s">
        <v>81</v>
      </c>
      <c r="B38" s="1">
        <v>32</v>
      </c>
      <c r="C38" s="153">
        <v>95183053</v>
      </c>
      <c r="D38" s="153">
        <v>84316184</v>
      </c>
      <c r="G38" s="95"/>
      <c r="H38" s="95"/>
    </row>
    <row r="39" spans="1:8" ht="12.75">
      <c r="A39" s="110" t="s">
        <v>82</v>
      </c>
      <c r="B39" s="1">
        <v>33</v>
      </c>
      <c r="C39" s="153">
        <v>50803016</v>
      </c>
      <c r="D39" s="153">
        <v>48059052</v>
      </c>
      <c r="G39" s="95"/>
      <c r="H39" s="95"/>
    </row>
    <row r="40" spans="1:8" ht="12.75">
      <c r="A40" s="97" t="s">
        <v>83</v>
      </c>
      <c r="B40" s="1">
        <v>34</v>
      </c>
      <c r="C40" s="161">
        <v>5371009098</v>
      </c>
      <c r="D40" s="161">
        <v>4938168639</v>
      </c>
      <c r="G40" s="95"/>
      <c r="H40" s="95"/>
    </row>
    <row r="41" spans="1:8" ht="12.75">
      <c r="A41" s="110" t="s">
        <v>84</v>
      </c>
      <c r="B41" s="1">
        <v>35</v>
      </c>
      <c r="C41" s="161">
        <v>115322634</v>
      </c>
      <c r="D41" s="161">
        <v>122750142</v>
      </c>
      <c r="G41" s="95"/>
      <c r="H41" s="95"/>
    </row>
    <row r="42" spans="1:8" ht="12.75">
      <c r="A42" s="110" t="s">
        <v>85</v>
      </c>
      <c r="B42" s="1">
        <v>36</v>
      </c>
      <c r="C42" s="153">
        <v>49837984</v>
      </c>
      <c r="D42" s="153">
        <v>46204733</v>
      </c>
      <c r="G42" s="95"/>
      <c r="H42" s="95"/>
    </row>
    <row r="43" spans="1:8" ht="12.75">
      <c r="A43" s="110" t="s">
        <v>86</v>
      </c>
      <c r="B43" s="1">
        <v>37</v>
      </c>
      <c r="C43" s="153">
        <v>0</v>
      </c>
      <c r="D43" s="153">
        <v>0</v>
      </c>
      <c r="G43" s="95"/>
      <c r="H43" s="95"/>
    </row>
    <row r="44" spans="1:8" ht="12.75">
      <c r="A44" s="110" t="s">
        <v>87</v>
      </c>
      <c r="B44" s="1">
        <v>38</v>
      </c>
      <c r="C44" s="153">
        <v>0</v>
      </c>
      <c r="D44" s="153">
        <v>0</v>
      </c>
      <c r="G44" s="95"/>
      <c r="H44" s="95"/>
    </row>
    <row r="45" spans="1:8" ht="12.75">
      <c r="A45" s="110" t="s">
        <v>88</v>
      </c>
      <c r="B45" s="1">
        <v>39</v>
      </c>
      <c r="C45" s="153">
        <v>63120742</v>
      </c>
      <c r="D45" s="153">
        <v>76178718</v>
      </c>
      <c r="G45" s="95"/>
      <c r="H45" s="95"/>
    </row>
    <row r="46" spans="1:8" ht="12.75">
      <c r="A46" s="110" t="s">
        <v>89</v>
      </c>
      <c r="B46" s="1">
        <v>40</v>
      </c>
      <c r="C46" s="153">
        <v>2363908</v>
      </c>
      <c r="D46" s="153">
        <v>366691</v>
      </c>
      <c r="G46" s="95"/>
      <c r="H46" s="95"/>
    </row>
    <row r="47" spans="1:8" ht="12.75">
      <c r="A47" s="110" t="s">
        <v>90</v>
      </c>
      <c r="B47" s="1">
        <v>41</v>
      </c>
      <c r="C47" s="153">
        <v>0</v>
      </c>
      <c r="D47" s="153">
        <v>0</v>
      </c>
      <c r="G47" s="95"/>
      <c r="H47" s="95"/>
    </row>
    <row r="48" spans="1:8" ht="12.75">
      <c r="A48" s="110" t="s">
        <v>91</v>
      </c>
      <c r="B48" s="1">
        <v>42</v>
      </c>
      <c r="C48" s="153">
        <v>0</v>
      </c>
      <c r="D48" s="153">
        <v>0</v>
      </c>
      <c r="G48" s="95"/>
      <c r="H48" s="95"/>
    </row>
    <row r="49" spans="1:8" ht="12.75">
      <c r="A49" s="110" t="s">
        <v>92</v>
      </c>
      <c r="B49" s="1">
        <v>43</v>
      </c>
      <c r="C49" s="161">
        <v>1525090621</v>
      </c>
      <c r="D49" s="161">
        <v>1439630148</v>
      </c>
      <c r="G49" s="95"/>
      <c r="H49" s="95"/>
    </row>
    <row r="50" spans="1:8" ht="12.75">
      <c r="A50" s="110" t="s">
        <v>93</v>
      </c>
      <c r="B50" s="1">
        <v>44</v>
      </c>
      <c r="C50" s="153">
        <v>0</v>
      </c>
      <c r="D50" s="153">
        <v>0</v>
      </c>
      <c r="G50" s="95"/>
      <c r="H50" s="95"/>
    </row>
    <row r="51" spans="1:8" ht="12.75">
      <c r="A51" s="110" t="s">
        <v>94</v>
      </c>
      <c r="B51" s="1">
        <v>45</v>
      </c>
      <c r="C51" s="153">
        <v>1198236778</v>
      </c>
      <c r="D51" s="153">
        <v>1216011306</v>
      </c>
      <c r="G51" s="95"/>
      <c r="H51" s="95"/>
    </row>
    <row r="52" spans="1:8" ht="12.75">
      <c r="A52" s="110" t="s">
        <v>95</v>
      </c>
      <c r="B52" s="1">
        <v>46</v>
      </c>
      <c r="C52" s="153">
        <v>0</v>
      </c>
      <c r="D52" s="153">
        <v>0</v>
      </c>
      <c r="G52" s="95"/>
      <c r="H52" s="95"/>
    </row>
    <row r="53" spans="1:8" ht="12.75">
      <c r="A53" s="110" t="s">
        <v>96</v>
      </c>
      <c r="B53" s="1">
        <v>47</v>
      </c>
      <c r="C53" s="153">
        <v>72223</v>
      </c>
      <c r="D53" s="153">
        <v>624271</v>
      </c>
      <c r="G53" s="95"/>
      <c r="H53" s="95"/>
    </row>
    <row r="54" spans="1:8" ht="12.75">
      <c r="A54" s="110" t="s">
        <v>97</v>
      </c>
      <c r="B54" s="1">
        <v>48</v>
      </c>
      <c r="C54" s="153">
        <v>289399293</v>
      </c>
      <c r="D54" s="153">
        <v>195519847</v>
      </c>
      <c r="G54" s="95"/>
      <c r="H54" s="95"/>
    </row>
    <row r="55" spans="1:8" ht="12.75">
      <c r="A55" s="110" t="s">
        <v>98</v>
      </c>
      <c r="B55" s="1">
        <v>49</v>
      </c>
      <c r="C55" s="153">
        <v>37382327</v>
      </c>
      <c r="D55" s="153">
        <v>27474724</v>
      </c>
      <c r="G55" s="95"/>
      <c r="H55" s="95"/>
    </row>
    <row r="56" spans="1:8" ht="12.75">
      <c r="A56" s="110" t="s">
        <v>99</v>
      </c>
      <c r="B56" s="1">
        <v>50</v>
      </c>
      <c r="C56" s="161">
        <v>1538678595</v>
      </c>
      <c r="D56" s="161">
        <v>702138417</v>
      </c>
      <c r="G56" s="95"/>
      <c r="H56" s="95"/>
    </row>
    <row r="57" spans="1:8" ht="12.75">
      <c r="A57" s="110" t="s">
        <v>70</v>
      </c>
      <c r="B57" s="1">
        <v>51</v>
      </c>
      <c r="C57" s="153">
        <v>0</v>
      </c>
      <c r="D57" s="153">
        <v>0</v>
      </c>
      <c r="G57" s="95"/>
      <c r="H57" s="95"/>
    </row>
    <row r="58" spans="1:8" ht="12.75">
      <c r="A58" s="110" t="s">
        <v>71</v>
      </c>
      <c r="B58" s="1">
        <v>52</v>
      </c>
      <c r="C58" s="153">
        <v>0</v>
      </c>
      <c r="D58" s="153">
        <v>0</v>
      </c>
      <c r="G58" s="95"/>
      <c r="H58" s="95"/>
    </row>
    <row r="59" spans="1:8" ht="12.75">
      <c r="A59" s="110" t="s">
        <v>72</v>
      </c>
      <c r="B59" s="1">
        <v>53</v>
      </c>
      <c r="C59" s="153">
        <v>0</v>
      </c>
      <c r="D59" s="153">
        <v>0</v>
      </c>
      <c r="G59" s="95"/>
      <c r="H59" s="95"/>
    </row>
    <row r="60" spans="1:8" ht="12.75">
      <c r="A60" s="110" t="s">
        <v>73</v>
      </c>
      <c r="B60" s="1">
        <v>54</v>
      </c>
      <c r="C60" s="153">
        <v>0</v>
      </c>
      <c r="D60" s="153">
        <v>0</v>
      </c>
      <c r="G60" s="95"/>
      <c r="H60" s="95"/>
    </row>
    <row r="61" spans="1:8" ht="12.75">
      <c r="A61" s="110" t="s">
        <v>74</v>
      </c>
      <c r="B61" s="1">
        <v>55</v>
      </c>
      <c r="C61" s="153">
        <v>338285743</v>
      </c>
      <c r="D61" s="153">
        <v>333905331</v>
      </c>
      <c r="G61" s="95"/>
      <c r="H61" s="95"/>
    </row>
    <row r="62" spans="1:8" ht="12.75">
      <c r="A62" s="110" t="s">
        <v>75</v>
      </c>
      <c r="B62" s="1">
        <v>56</v>
      </c>
      <c r="C62" s="153">
        <v>1200392852</v>
      </c>
      <c r="D62" s="153">
        <v>368233086</v>
      </c>
      <c r="G62" s="95"/>
      <c r="H62" s="95"/>
    </row>
    <row r="63" spans="1:8" ht="12.75">
      <c r="A63" s="110" t="s">
        <v>100</v>
      </c>
      <c r="B63" s="1">
        <v>57</v>
      </c>
      <c r="C63" s="153">
        <v>0</v>
      </c>
      <c r="D63" s="153">
        <v>0</v>
      </c>
      <c r="G63" s="95"/>
      <c r="H63" s="95"/>
    </row>
    <row r="64" spans="1:8" ht="12.75">
      <c r="A64" s="110" t="s">
        <v>101</v>
      </c>
      <c r="B64" s="1">
        <v>58</v>
      </c>
      <c r="C64" s="153">
        <v>2191917248</v>
      </c>
      <c r="D64" s="153">
        <v>2673649932</v>
      </c>
      <c r="G64" s="95"/>
      <c r="H64" s="95"/>
    </row>
    <row r="65" spans="1:8" ht="12.75">
      <c r="A65" s="97" t="s">
        <v>102</v>
      </c>
      <c r="B65" s="1">
        <v>59</v>
      </c>
      <c r="C65" s="153">
        <v>263736778</v>
      </c>
      <c r="D65" s="153">
        <v>202146992</v>
      </c>
      <c r="G65" s="95"/>
      <c r="H65" s="95"/>
    </row>
    <row r="66" spans="1:8" ht="12.75">
      <c r="A66" s="97" t="s">
        <v>103</v>
      </c>
      <c r="B66" s="1">
        <v>60</v>
      </c>
      <c r="C66" s="161">
        <v>13834816202</v>
      </c>
      <c r="D66" s="161">
        <v>13138043822</v>
      </c>
      <c r="G66" s="95"/>
      <c r="H66" s="95"/>
    </row>
    <row r="67" spans="1:8" ht="12.75">
      <c r="A67" s="111" t="s">
        <v>104</v>
      </c>
      <c r="B67" s="4">
        <v>61</v>
      </c>
      <c r="C67" s="154">
        <v>0</v>
      </c>
      <c r="D67" s="154">
        <v>0</v>
      </c>
      <c r="G67" s="95"/>
      <c r="H67" s="95"/>
    </row>
    <row r="68" spans="1:8" ht="12.75">
      <c r="A68" s="104" t="s">
        <v>145</v>
      </c>
      <c r="B68" s="112"/>
      <c r="C68" s="112"/>
      <c r="D68" s="113"/>
      <c r="G68" s="95"/>
      <c r="H68" s="95"/>
    </row>
    <row r="69" spans="1:8" ht="12.75">
      <c r="A69" s="108" t="s">
        <v>105</v>
      </c>
      <c r="B69" s="3">
        <v>62</v>
      </c>
      <c r="C69" s="162">
        <v>11235115288</v>
      </c>
      <c r="D69" s="162">
        <v>11051035399</v>
      </c>
      <c r="G69" s="95"/>
      <c r="H69" s="95"/>
    </row>
    <row r="70" spans="1:8" ht="12.75">
      <c r="A70" s="110" t="s">
        <v>106</v>
      </c>
      <c r="B70" s="1">
        <v>63</v>
      </c>
      <c r="C70" s="153">
        <v>8882853500</v>
      </c>
      <c r="D70" s="153">
        <v>9822853500</v>
      </c>
      <c r="G70" s="95"/>
      <c r="H70" s="95"/>
    </row>
    <row r="71" spans="1:8" ht="12.75">
      <c r="A71" s="110" t="s">
        <v>107</v>
      </c>
      <c r="B71" s="1">
        <v>64</v>
      </c>
      <c r="C71" s="153">
        <v>0</v>
      </c>
      <c r="D71" s="153">
        <v>0</v>
      </c>
      <c r="G71" s="95"/>
      <c r="H71" s="95"/>
    </row>
    <row r="72" spans="1:8" ht="12.75">
      <c r="A72" s="110" t="s">
        <v>108</v>
      </c>
      <c r="B72" s="1">
        <v>65</v>
      </c>
      <c r="C72" s="161">
        <v>409346547</v>
      </c>
      <c r="D72" s="161">
        <v>444464680</v>
      </c>
      <c r="G72" s="95"/>
      <c r="H72" s="95"/>
    </row>
    <row r="73" spans="1:8" ht="12.75">
      <c r="A73" s="110" t="s">
        <v>109</v>
      </c>
      <c r="B73" s="1">
        <v>66</v>
      </c>
      <c r="C73" s="153">
        <v>409442675</v>
      </c>
      <c r="D73" s="153">
        <v>444142675</v>
      </c>
      <c r="G73" s="95"/>
      <c r="H73" s="95"/>
    </row>
    <row r="74" spans="1:8" ht="12.75">
      <c r="A74" s="110" t="s">
        <v>110</v>
      </c>
      <c r="B74" s="1">
        <v>67</v>
      </c>
      <c r="C74" s="153">
        <v>0</v>
      </c>
      <c r="D74" s="153">
        <v>0</v>
      </c>
      <c r="G74" s="95"/>
      <c r="H74" s="95"/>
    </row>
    <row r="75" spans="1:8" ht="12.75">
      <c r="A75" s="110" t="s">
        <v>111</v>
      </c>
      <c r="B75" s="1">
        <v>68</v>
      </c>
      <c r="C75" s="153">
        <v>819304</v>
      </c>
      <c r="D75" s="153">
        <v>819304</v>
      </c>
      <c r="G75" s="95"/>
      <c r="H75" s="95"/>
    </row>
    <row r="76" spans="1:8" ht="12.75">
      <c r="A76" s="110" t="s">
        <v>112</v>
      </c>
      <c r="B76" s="1">
        <v>69</v>
      </c>
      <c r="C76" s="153">
        <v>0</v>
      </c>
      <c r="D76" s="153">
        <v>0</v>
      </c>
      <c r="G76" s="95"/>
      <c r="H76" s="95"/>
    </row>
    <row r="77" spans="1:8" ht="12.75">
      <c r="A77" s="110" t="s">
        <v>113</v>
      </c>
      <c r="B77" s="1">
        <v>70</v>
      </c>
      <c r="C77" s="153">
        <v>723176</v>
      </c>
      <c r="D77" s="153">
        <v>1141309</v>
      </c>
      <c r="G77" s="95"/>
      <c r="H77" s="95"/>
    </row>
    <row r="78" spans="1:8" ht="12.75">
      <c r="A78" s="110" t="s">
        <v>114</v>
      </c>
      <c r="B78" s="1">
        <v>71</v>
      </c>
      <c r="C78" s="153">
        <v>2002026</v>
      </c>
      <c r="D78" s="153">
        <v>-5429180</v>
      </c>
      <c r="F78" s="95"/>
      <c r="G78" s="95"/>
      <c r="H78" s="95"/>
    </row>
    <row r="79" spans="1:8" ht="12.75">
      <c r="A79" s="110" t="s">
        <v>115</v>
      </c>
      <c r="B79" s="1">
        <v>72</v>
      </c>
      <c r="C79" s="161">
        <v>673457787</v>
      </c>
      <c r="D79" s="161">
        <v>267970220</v>
      </c>
      <c r="G79" s="95"/>
      <c r="H79" s="95"/>
    </row>
    <row r="80" spans="1:8" ht="12.75">
      <c r="A80" s="110" t="s">
        <v>116</v>
      </c>
      <c r="B80" s="1">
        <v>73</v>
      </c>
      <c r="C80" s="153">
        <v>673457787</v>
      </c>
      <c r="D80" s="153">
        <v>267970220</v>
      </c>
      <c r="G80" s="95"/>
      <c r="H80" s="95"/>
    </row>
    <row r="81" spans="1:8" ht="12.75">
      <c r="A81" s="110" t="s">
        <v>117</v>
      </c>
      <c r="B81" s="1">
        <v>74</v>
      </c>
      <c r="C81" s="153">
        <v>0</v>
      </c>
      <c r="D81" s="153">
        <v>0</v>
      </c>
      <c r="G81" s="95"/>
      <c r="H81" s="95"/>
    </row>
    <row r="82" spans="1:8" ht="12.75">
      <c r="A82" s="110" t="s">
        <v>118</v>
      </c>
      <c r="B82" s="1">
        <v>75</v>
      </c>
      <c r="C82" s="161">
        <v>1142404661</v>
      </c>
      <c r="D82" s="161">
        <v>406111404</v>
      </c>
      <c r="G82" s="95"/>
      <c r="H82" s="95"/>
    </row>
    <row r="83" spans="1:8" ht="12.75">
      <c r="A83" s="110" t="s">
        <v>119</v>
      </c>
      <c r="B83" s="1">
        <v>76</v>
      </c>
      <c r="C83" s="153">
        <v>1142404661</v>
      </c>
      <c r="D83" s="153">
        <v>406111404</v>
      </c>
      <c r="G83" s="95"/>
      <c r="H83" s="95"/>
    </row>
    <row r="84" spans="1:8" ht="12.75">
      <c r="A84" s="110" t="s">
        <v>120</v>
      </c>
      <c r="B84" s="1">
        <v>77</v>
      </c>
      <c r="C84" s="153">
        <v>0</v>
      </c>
      <c r="D84" s="153">
        <v>0</v>
      </c>
      <c r="G84" s="95"/>
      <c r="H84" s="95"/>
    </row>
    <row r="85" spans="1:8" ht="12.75">
      <c r="A85" s="110" t="s">
        <v>121</v>
      </c>
      <c r="B85" s="1">
        <v>78</v>
      </c>
      <c r="C85" s="153">
        <v>125050767</v>
      </c>
      <c r="D85" s="153">
        <v>115064775</v>
      </c>
      <c r="G85" s="95"/>
      <c r="H85" s="95"/>
    </row>
    <row r="86" spans="1:8" ht="12.75">
      <c r="A86" s="97" t="s">
        <v>122</v>
      </c>
      <c r="B86" s="1">
        <v>79</v>
      </c>
      <c r="C86" s="161">
        <v>106404768</v>
      </c>
      <c r="D86" s="161">
        <v>77413852</v>
      </c>
      <c r="G86" s="95"/>
      <c r="H86" s="95"/>
    </row>
    <row r="87" spans="1:8" ht="12.75">
      <c r="A87" s="110" t="s">
        <v>123</v>
      </c>
      <c r="B87" s="1">
        <v>80</v>
      </c>
      <c r="C87" s="153">
        <v>44166611</v>
      </c>
      <c r="D87" s="153">
        <v>16225718</v>
      </c>
      <c r="G87" s="95"/>
      <c r="H87" s="95"/>
    </row>
    <row r="88" spans="1:8" ht="12.75">
      <c r="A88" s="110" t="s">
        <v>124</v>
      </c>
      <c r="B88" s="1">
        <v>81</v>
      </c>
      <c r="C88" s="153">
        <v>0</v>
      </c>
      <c r="D88" s="153">
        <v>0</v>
      </c>
      <c r="G88" s="95"/>
      <c r="H88" s="95"/>
    </row>
    <row r="89" spans="1:8" ht="12.75">
      <c r="A89" s="110" t="s">
        <v>125</v>
      </c>
      <c r="B89" s="1">
        <v>82</v>
      </c>
      <c r="C89" s="153">
        <v>62238157</v>
      </c>
      <c r="D89" s="153">
        <v>61188134</v>
      </c>
      <c r="G89" s="95"/>
      <c r="H89" s="95"/>
    </row>
    <row r="90" spans="1:8" ht="12.75">
      <c r="A90" s="97" t="s">
        <v>126</v>
      </c>
      <c r="B90" s="1">
        <v>83</v>
      </c>
      <c r="C90" s="161">
        <v>614116973</v>
      </c>
      <c r="D90" s="161">
        <v>535224298</v>
      </c>
      <c r="G90" s="95"/>
      <c r="H90" s="95"/>
    </row>
    <row r="91" spans="1:8" ht="12.75">
      <c r="A91" s="110" t="s">
        <v>127</v>
      </c>
      <c r="B91" s="1">
        <v>84</v>
      </c>
      <c r="C91" s="153">
        <v>0</v>
      </c>
      <c r="D91" s="153">
        <v>0</v>
      </c>
      <c r="G91" s="95"/>
      <c r="H91" s="95"/>
    </row>
    <row r="92" spans="1:8" ht="12.75">
      <c r="A92" s="110" t="s">
        <v>128</v>
      </c>
      <c r="B92" s="1">
        <v>85</v>
      </c>
      <c r="C92" s="153">
        <v>0</v>
      </c>
      <c r="D92" s="153">
        <v>0</v>
      </c>
      <c r="G92" s="95"/>
      <c r="H92" s="95"/>
    </row>
    <row r="93" spans="1:8" ht="12.75">
      <c r="A93" s="110" t="s">
        <v>129</v>
      </c>
      <c r="B93" s="1">
        <v>86</v>
      </c>
      <c r="C93" s="153">
        <v>236738429</v>
      </c>
      <c r="D93" s="153">
        <v>233883881</v>
      </c>
      <c r="G93" s="95"/>
      <c r="H93" s="95"/>
    </row>
    <row r="94" spans="1:8" ht="12.75">
      <c r="A94" s="110" t="s">
        <v>130</v>
      </c>
      <c r="B94" s="1">
        <v>87</v>
      </c>
      <c r="C94" s="153">
        <v>0</v>
      </c>
      <c r="D94" s="153">
        <v>0</v>
      </c>
      <c r="G94" s="95"/>
      <c r="H94" s="95"/>
    </row>
    <row r="95" spans="1:8" ht="12.75">
      <c r="A95" s="110" t="s">
        <v>131</v>
      </c>
      <c r="B95" s="1">
        <v>88</v>
      </c>
      <c r="C95" s="153">
        <v>0</v>
      </c>
      <c r="D95" s="153">
        <v>0</v>
      </c>
      <c r="G95" s="95"/>
      <c r="H95" s="95"/>
    </row>
    <row r="96" spans="1:8" ht="12.75">
      <c r="A96" s="110" t="s">
        <v>132</v>
      </c>
      <c r="B96" s="1">
        <v>89</v>
      </c>
      <c r="C96" s="153">
        <v>75350599</v>
      </c>
      <c r="D96" s="153">
        <v>75000000</v>
      </c>
      <c r="G96" s="95"/>
      <c r="H96" s="95"/>
    </row>
    <row r="97" spans="1:8" ht="12.75">
      <c r="A97" s="110" t="s">
        <v>133</v>
      </c>
      <c r="B97" s="1">
        <v>90</v>
      </c>
      <c r="C97" s="153">
        <v>0</v>
      </c>
      <c r="D97" s="153">
        <v>0</v>
      </c>
      <c r="G97" s="95"/>
      <c r="H97" s="95"/>
    </row>
    <row r="98" spans="1:8" ht="12.75">
      <c r="A98" s="110" t="s">
        <v>134</v>
      </c>
      <c r="B98" s="1">
        <v>91</v>
      </c>
      <c r="C98" s="153">
        <v>251981402</v>
      </c>
      <c r="D98" s="153">
        <v>179036731</v>
      </c>
      <c r="G98" s="95"/>
      <c r="H98" s="95"/>
    </row>
    <row r="99" spans="1:8" ht="12.75">
      <c r="A99" s="110" t="s">
        <v>135</v>
      </c>
      <c r="B99" s="1">
        <v>92</v>
      </c>
      <c r="C99" s="153">
        <v>50046543</v>
      </c>
      <c r="D99" s="153">
        <v>47303686</v>
      </c>
      <c r="G99" s="95"/>
      <c r="H99" s="95"/>
    </row>
    <row r="100" spans="1:8" ht="12.75">
      <c r="A100" s="97" t="s">
        <v>136</v>
      </c>
      <c r="B100" s="1">
        <v>93</v>
      </c>
      <c r="C100" s="161">
        <v>1742274041</v>
      </c>
      <c r="D100" s="161">
        <v>1380742142</v>
      </c>
      <c r="G100" s="95"/>
      <c r="H100" s="95"/>
    </row>
    <row r="101" spans="1:8" ht="12.75">
      <c r="A101" s="110" t="s">
        <v>127</v>
      </c>
      <c r="B101" s="1">
        <v>94</v>
      </c>
      <c r="C101" s="153">
        <v>0</v>
      </c>
      <c r="D101" s="153">
        <v>0</v>
      </c>
      <c r="G101" s="95"/>
      <c r="H101" s="95"/>
    </row>
    <row r="102" spans="1:8" ht="12.75">
      <c r="A102" s="110" t="s">
        <v>128</v>
      </c>
      <c r="B102" s="1">
        <v>95</v>
      </c>
      <c r="C102" s="153">
        <v>370522</v>
      </c>
      <c r="D102" s="153">
        <v>48834337</v>
      </c>
      <c r="G102" s="95"/>
      <c r="H102" s="95"/>
    </row>
    <row r="103" spans="1:8" ht="12.75">
      <c r="A103" s="110" t="s">
        <v>129</v>
      </c>
      <c r="B103" s="1">
        <v>96</v>
      </c>
      <c r="C103" s="153">
        <v>6985959</v>
      </c>
      <c r="D103" s="153">
        <v>10528486</v>
      </c>
      <c r="G103" s="95"/>
      <c r="H103" s="95"/>
    </row>
    <row r="104" spans="1:8" ht="12.75">
      <c r="A104" s="110" t="s">
        <v>130</v>
      </c>
      <c r="B104" s="1">
        <v>97</v>
      </c>
      <c r="C104" s="153">
        <v>12296712</v>
      </c>
      <c r="D104" s="153">
        <v>13858159</v>
      </c>
      <c r="G104" s="95"/>
      <c r="H104" s="95"/>
    </row>
    <row r="105" spans="1:8" ht="12.75">
      <c r="A105" s="110" t="s">
        <v>131</v>
      </c>
      <c r="B105" s="1">
        <v>98</v>
      </c>
      <c r="C105" s="153">
        <v>1344016268</v>
      </c>
      <c r="D105" s="153">
        <v>984667708</v>
      </c>
      <c r="G105" s="95"/>
      <c r="H105" s="95"/>
    </row>
    <row r="106" spans="1:8" ht="12.75">
      <c r="A106" s="110" t="s">
        <v>132</v>
      </c>
      <c r="B106" s="1">
        <v>99</v>
      </c>
      <c r="C106" s="153">
        <v>0</v>
      </c>
      <c r="D106" s="153">
        <v>0</v>
      </c>
      <c r="G106" s="95"/>
      <c r="H106" s="95"/>
    </row>
    <row r="107" spans="1:8" ht="12.75">
      <c r="A107" s="110" t="s">
        <v>133</v>
      </c>
      <c r="B107" s="1">
        <v>100</v>
      </c>
      <c r="C107" s="153">
        <v>0</v>
      </c>
      <c r="D107" s="153">
        <v>0</v>
      </c>
      <c r="G107" s="95"/>
      <c r="H107" s="95"/>
    </row>
    <row r="108" spans="1:8" ht="12.75">
      <c r="A108" s="110" t="s">
        <v>137</v>
      </c>
      <c r="B108" s="1">
        <v>101</v>
      </c>
      <c r="C108" s="153">
        <v>142578836</v>
      </c>
      <c r="D108" s="153">
        <v>102722051</v>
      </c>
      <c r="G108" s="95"/>
      <c r="H108" s="95"/>
    </row>
    <row r="109" spans="1:8" ht="12.75">
      <c r="A109" s="110" t="s">
        <v>138</v>
      </c>
      <c r="B109" s="1">
        <v>102</v>
      </c>
      <c r="C109" s="153">
        <v>125874867</v>
      </c>
      <c r="D109" s="153">
        <v>89707338</v>
      </c>
      <c r="G109" s="95"/>
      <c r="H109" s="95"/>
    </row>
    <row r="110" spans="1:8" ht="12.75">
      <c r="A110" s="110" t="s">
        <v>139</v>
      </c>
      <c r="B110" s="1">
        <v>103</v>
      </c>
      <c r="C110" s="153">
        <v>0</v>
      </c>
      <c r="D110" s="153">
        <v>0</v>
      </c>
      <c r="G110" s="95"/>
      <c r="H110" s="95"/>
    </row>
    <row r="111" spans="1:8" ht="12.75">
      <c r="A111" s="110" t="s">
        <v>140</v>
      </c>
      <c r="B111" s="1">
        <v>104</v>
      </c>
      <c r="C111" s="153">
        <v>0</v>
      </c>
      <c r="D111" s="153">
        <v>0</v>
      </c>
      <c r="G111" s="95"/>
      <c r="H111" s="95"/>
    </row>
    <row r="112" spans="1:8" ht="12.75">
      <c r="A112" s="110" t="s">
        <v>141</v>
      </c>
      <c r="B112" s="1">
        <v>105</v>
      </c>
      <c r="C112" s="153">
        <v>110150877</v>
      </c>
      <c r="D112" s="153">
        <v>130424063</v>
      </c>
      <c r="G112" s="95"/>
      <c r="H112" s="95"/>
    </row>
    <row r="113" spans="1:8" ht="12.75">
      <c r="A113" s="97" t="s">
        <v>142</v>
      </c>
      <c r="B113" s="1">
        <v>106</v>
      </c>
      <c r="C113" s="153">
        <v>136905132</v>
      </c>
      <c r="D113" s="153">
        <v>93628131</v>
      </c>
      <c r="G113" s="95"/>
      <c r="H113" s="95"/>
    </row>
    <row r="114" spans="1:8" ht="12.75">
      <c r="A114" s="97" t="s">
        <v>143</v>
      </c>
      <c r="B114" s="1">
        <v>107</v>
      </c>
      <c r="C114" s="161">
        <v>13834816202</v>
      </c>
      <c r="D114" s="161">
        <v>13138043822</v>
      </c>
      <c r="G114" s="95"/>
      <c r="H114" s="95"/>
    </row>
    <row r="115" spans="1:8" ht="12.75">
      <c r="A115" s="103" t="s">
        <v>144</v>
      </c>
      <c r="B115" s="2">
        <v>108</v>
      </c>
      <c r="C115" s="154">
        <v>0</v>
      </c>
      <c r="D115" s="154">
        <v>0</v>
      </c>
      <c r="G115" s="95"/>
      <c r="H115" s="95"/>
    </row>
    <row r="116" spans="1:8" ht="12.75">
      <c r="A116" s="104" t="s">
        <v>146</v>
      </c>
      <c r="B116" s="106"/>
      <c r="C116" s="106"/>
      <c r="D116" s="107"/>
      <c r="G116" s="95"/>
      <c r="H116" s="95"/>
    </row>
    <row r="117" spans="1:8" ht="12.75">
      <c r="A117" s="108" t="s">
        <v>147</v>
      </c>
      <c r="B117" s="42"/>
      <c r="C117" s="42"/>
      <c r="D117" s="109"/>
      <c r="G117" s="95"/>
      <c r="H117" s="95"/>
    </row>
    <row r="118" spans="1:8" ht="12.75">
      <c r="A118" s="110" t="s">
        <v>148</v>
      </c>
      <c r="B118" s="1">
        <v>109</v>
      </c>
      <c r="C118" s="153">
        <f>+C69-C119</f>
        <v>11110064521</v>
      </c>
      <c r="D118" s="153">
        <f>+D69-D119</f>
        <v>10935970624</v>
      </c>
      <c r="G118" s="95"/>
      <c r="H118" s="95"/>
    </row>
    <row r="119" spans="1:8" ht="12.75">
      <c r="A119" s="98" t="s">
        <v>149</v>
      </c>
      <c r="B119" s="4">
        <v>110</v>
      </c>
      <c r="C119" s="154">
        <f>+C85</f>
        <v>125050767</v>
      </c>
      <c r="D119" s="154">
        <f>+D85</f>
        <v>115064775</v>
      </c>
      <c r="G119" s="95"/>
      <c r="H119" s="95"/>
    </row>
    <row r="120" spans="1:4" ht="12.75">
      <c r="A120" s="99"/>
      <c r="B120" s="100"/>
      <c r="C120" s="100"/>
      <c r="D120" s="100"/>
    </row>
    <row r="121" spans="1:4" ht="12.75">
      <c r="A121" s="101"/>
      <c r="B121" s="102"/>
      <c r="C121" s="102"/>
      <c r="D121" s="102"/>
    </row>
  </sheetData>
  <sheetProtection/>
  <dataValidations count="5">
    <dataValidation type="whole" operator="notEqual" allowBlank="1" showInputMessage="1" showErrorMessage="1" errorTitle="Pogrešan unos" error="Mogu se unijeti samo cjelobrojne vrijednosti." sqref="C85:D85 C118:D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69:D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71:D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C78:D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C7:D67 C70:D70 C72:D77 C86:D115 C79:D84">
      <formula1>0</formula1>
    </dataValidation>
  </dataValidations>
  <printOptions/>
  <pageMargins left="0.75" right="0.75" top="1" bottom="1" header="0.5" footer="0.5"/>
  <pageSetup horizontalDpi="600" verticalDpi="600" orientation="portrait" paperSize="9" scale="65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view="pageBreakPreview" zoomScaleSheetLayoutView="100" zoomScalePageLayoutView="0" workbookViewId="0" topLeftCell="A1">
      <selection activeCell="C44" sqref="C44"/>
    </sheetView>
  </sheetViews>
  <sheetFormatPr defaultColWidth="9.140625" defaultRowHeight="12.75"/>
  <cols>
    <col min="1" max="1" width="96.8515625" style="145" bestFit="1" customWidth="1"/>
    <col min="2" max="2" width="9.140625" style="40" customWidth="1"/>
    <col min="3" max="6" width="15.421875" style="40" bestFit="1" customWidth="1"/>
    <col min="7" max="7" width="9.140625" style="40" customWidth="1"/>
    <col min="8" max="8" width="15.421875" style="40" bestFit="1" customWidth="1"/>
    <col min="9" max="16384" width="9.140625" style="40" customWidth="1"/>
  </cols>
  <sheetData>
    <row r="1" spans="1:6" ht="15.75">
      <c r="A1" s="114" t="s">
        <v>216</v>
      </c>
      <c r="B1" s="114"/>
      <c r="C1" s="114"/>
      <c r="D1" s="114"/>
      <c r="E1" s="114"/>
      <c r="F1" s="114"/>
    </row>
    <row r="2" spans="1:6" ht="12.75">
      <c r="A2" s="123" t="s">
        <v>309</v>
      </c>
      <c r="B2" s="123"/>
      <c r="C2" s="123"/>
      <c r="D2" s="123"/>
      <c r="E2" s="123"/>
      <c r="F2" s="123"/>
    </row>
    <row r="3" spans="1:6" ht="12.75">
      <c r="A3" s="128" t="s">
        <v>150</v>
      </c>
      <c r="B3" s="128"/>
      <c r="C3" s="128"/>
      <c r="D3" s="128"/>
      <c r="E3" s="128"/>
      <c r="F3" s="128"/>
    </row>
    <row r="4" spans="1:6" ht="12.75">
      <c r="A4" s="45" t="s">
        <v>46</v>
      </c>
      <c r="B4" s="45" t="s">
        <v>47</v>
      </c>
      <c r="C4" s="47" t="s">
        <v>48</v>
      </c>
      <c r="D4" s="47" t="s">
        <v>48</v>
      </c>
      <c r="E4" s="47" t="s">
        <v>49</v>
      </c>
      <c r="F4" s="47" t="s">
        <v>49</v>
      </c>
    </row>
    <row r="5" spans="1:6" ht="12.75">
      <c r="A5" s="45"/>
      <c r="B5" s="45"/>
      <c r="C5" s="47" t="s">
        <v>215</v>
      </c>
      <c r="D5" s="47" t="s">
        <v>214</v>
      </c>
      <c r="E5" s="47" t="s">
        <v>215</v>
      </c>
      <c r="F5" s="47" t="s">
        <v>214</v>
      </c>
    </row>
    <row r="6" spans="1:6" ht="12.75">
      <c r="A6" s="47">
        <v>1</v>
      </c>
      <c r="B6" s="49">
        <v>2</v>
      </c>
      <c r="C6" s="47">
        <v>3</v>
      </c>
      <c r="D6" s="47">
        <v>4</v>
      </c>
      <c r="E6" s="47">
        <v>5</v>
      </c>
      <c r="F6" s="47">
        <v>6</v>
      </c>
    </row>
    <row r="7" spans="1:12" ht="12.75">
      <c r="A7" s="108" t="s">
        <v>151</v>
      </c>
      <c r="B7" s="3">
        <v>111</v>
      </c>
      <c r="C7" s="156">
        <f>SUM(C8:C9)</f>
        <v>3356415078</v>
      </c>
      <c r="D7" s="156">
        <f>SUM(D8:D9)</f>
        <v>1708098736</v>
      </c>
      <c r="E7" s="156">
        <f>SUM(E8:E9)</f>
        <v>3342782205</v>
      </c>
      <c r="F7" s="156">
        <f>SUM(F8:F9)</f>
        <v>1702171715</v>
      </c>
      <c r="G7" s="96"/>
      <c r="H7" s="96"/>
      <c r="I7" s="96"/>
      <c r="J7" s="96"/>
      <c r="K7" s="95"/>
      <c r="L7" s="95"/>
    </row>
    <row r="8" spans="1:12" ht="12.75">
      <c r="A8" s="97" t="s">
        <v>152</v>
      </c>
      <c r="B8" s="1">
        <v>112</v>
      </c>
      <c r="C8" s="155">
        <v>3287545554</v>
      </c>
      <c r="D8" s="155">
        <v>1680079270</v>
      </c>
      <c r="E8" s="155">
        <v>3304441413</v>
      </c>
      <c r="F8" s="155">
        <v>1685935626</v>
      </c>
      <c r="G8" s="96"/>
      <c r="H8" s="96"/>
      <c r="I8" s="96"/>
      <c r="J8" s="96"/>
      <c r="K8" s="95"/>
      <c r="L8" s="95"/>
    </row>
    <row r="9" spans="1:12" ht="12.75">
      <c r="A9" s="97" t="s">
        <v>153</v>
      </c>
      <c r="B9" s="1">
        <v>113</v>
      </c>
      <c r="C9" s="155">
        <v>68869524</v>
      </c>
      <c r="D9" s="155">
        <v>28019466</v>
      </c>
      <c r="E9" s="155">
        <v>38340792</v>
      </c>
      <c r="F9" s="155">
        <v>16236089</v>
      </c>
      <c r="G9" s="96"/>
      <c r="H9" s="96"/>
      <c r="I9" s="96"/>
      <c r="J9" s="96"/>
      <c r="K9" s="95"/>
      <c r="L9" s="95"/>
    </row>
    <row r="10" spans="1:12" ht="12.75">
      <c r="A10" s="97" t="s">
        <v>154</v>
      </c>
      <c r="B10" s="1">
        <v>114</v>
      </c>
      <c r="C10" s="157">
        <f>C11+C12+C16+C20+C21+C22+C25+C26</f>
        <v>2826102688</v>
      </c>
      <c r="D10" s="157">
        <f>D11+D12+D16+D20+D21+D22+D25+D26</f>
        <v>1428252313</v>
      </c>
      <c r="E10" s="157">
        <f>E11+E12+E16+E20+E21+E22+E25+E26</f>
        <v>2825843081</v>
      </c>
      <c r="F10" s="157">
        <f>F11+F12+F16+F20+F21+F22+F25+F26</f>
        <v>1376369430</v>
      </c>
      <c r="G10" s="96"/>
      <c r="H10" s="96"/>
      <c r="I10" s="96"/>
      <c r="J10" s="96"/>
      <c r="K10" s="95"/>
      <c r="L10" s="95"/>
    </row>
    <row r="11" spans="1:12" ht="12.75">
      <c r="A11" s="97" t="s">
        <v>155</v>
      </c>
      <c r="B11" s="1">
        <v>115</v>
      </c>
      <c r="C11" s="155"/>
      <c r="D11" s="155"/>
      <c r="E11" s="155"/>
      <c r="F11" s="155"/>
      <c r="G11" s="96"/>
      <c r="H11" s="96"/>
      <c r="I11" s="96"/>
      <c r="J11" s="96"/>
      <c r="K11" s="95"/>
      <c r="L11" s="95"/>
    </row>
    <row r="12" spans="1:12" ht="12.75">
      <c r="A12" s="97" t="s">
        <v>156</v>
      </c>
      <c r="B12" s="1">
        <v>116</v>
      </c>
      <c r="C12" s="157">
        <f>SUM(C13:C15)</f>
        <v>932854997</v>
      </c>
      <c r="D12" s="157">
        <f>SUM(D13:D15)</f>
        <v>475623654</v>
      </c>
      <c r="E12" s="157">
        <f>SUM(E13:E15)</f>
        <v>887234695</v>
      </c>
      <c r="F12" s="157">
        <f>SUM(F13:F15)</f>
        <v>451039654</v>
      </c>
      <c r="G12" s="96"/>
      <c r="H12" s="96"/>
      <c r="I12" s="96"/>
      <c r="J12" s="96"/>
      <c r="K12" s="95"/>
      <c r="L12" s="95"/>
    </row>
    <row r="13" spans="1:12" ht="12.75">
      <c r="A13" s="110" t="s">
        <v>157</v>
      </c>
      <c r="B13" s="1">
        <v>117</v>
      </c>
      <c r="C13" s="155">
        <v>76545217</v>
      </c>
      <c r="D13" s="155">
        <v>37612145</v>
      </c>
      <c r="E13" s="155">
        <v>66704232</v>
      </c>
      <c r="F13" s="155">
        <v>31884973</v>
      </c>
      <c r="G13" s="96"/>
      <c r="H13" s="96"/>
      <c r="I13" s="96"/>
      <c r="J13" s="96"/>
      <c r="K13" s="95"/>
      <c r="L13" s="95"/>
    </row>
    <row r="14" spans="1:12" ht="12.75">
      <c r="A14" s="110" t="s">
        <v>158</v>
      </c>
      <c r="B14" s="1">
        <v>118</v>
      </c>
      <c r="C14" s="155">
        <v>485322860</v>
      </c>
      <c r="D14" s="155">
        <v>250509580</v>
      </c>
      <c r="E14" s="155">
        <v>463298995</v>
      </c>
      <c r="F14" s="155">
        <v>236955998</v>
      </c>
      <c r="G14" s="96"/>
      <c r="H14" s="96"/>
      <c r="I14" s="96"/>
      <c r="J14" s="96"/>
      <c r="K14" s="95"/>
      <c r="L14" s="95"/>
    </row>
    <row r="15" spans="1:12" ht="12.75">
      <c r="A15" s="110" t="s">
        <v>159</v>
      </c>
      <c r="B15" s="1">
        <v>119</v>
      </c>
      <c r="C15" s="155">
        <v>370986920</v>
      </c>
      <c r="D15" s="155">
        <v>187501929</v>
      </c>
      <c r="E15" s="155">
        <v>357231468</v>
      </c>
      <c r="F15" s="155">
        <v>182198683</v>
      </c>
      <c r="G15" s="96"/>
      <c r="H15" s="96"/>
      <c r="I15" s="96"/>
      <c r="J15" s="96"/>
      <c r="K15" s="95"/>
      <c r="L15" s="95"/>
    </row>
    <row r="16" spans="1:12" ht="12.75">
      <c r="A16" s="97" t="s">
        <v>160</v>
      </c>
      <c r="B16" s="1">
        <v>120</v>
      </c>
      <c r="C16" s="157">
        <f>SUM(C17:C19)</f>
        <v>508066824</v>
      </c>
      <c r="D16" s="157">
        <f>SUM(D17:D19)</f>
        <v>258056605</v>
      </c>
      <c r="E16" s="157">
        <f>SUM(E17:E19)</f>
        <v>441161458</v>
      </c>
      <c r="F16" s="157">
        <f>SUM(F17:F19)</f>
        <v>217521593</v>
      </c>
      <c r="G16" s="96"/>
      <c r="H16" s="96"/>
      <c r="I16" s="96"/>
      <c r="J16" s="96"/>
      <c r="K16" s="95"/>
      <c r="L16" s="95"/>
    </row>
    <row r="17" spans="1:12" ht="12.75">
      <c r="A17" s="110" t="s">
        <v>161</v>
      </c>
      <c r="B17" s="1">
        <v>121</v>
      </c>
      <c r="C17" s="155">
        <v>285740683</v>
      </c>
      <c r="D17" s="155">
        <v>144280527</v>
      </c>
      <c r="E17" s="155">
        <v>262179706</v>
      </c>
      <c r="F17" s="155">
        <v>129488100</v>
      </c>
      <c r="G17" s="96"/>
      <c r="H17" s="96"/>
      <c r="I17" s="96"/>
      <c r="J17" s="96"/>
      <c r="K17" s="95"/>
      <c r="L17" s="95"/>
    </row>
    <row r="18" spans="1:12" ht="12.75">
      <c r="A18" s="110" t="s">
        <v>162</v>
      </c>
      <c r="B18" s="1">
        <v>122</v>
      </c>
      <c r="C18" s="155">
        <v>152672736</v>
      </c>
      <c r="D18" s="155">
        <v>76787066</v>
      </c>
      <c r="E18" s="155">
        <v>115633711</v>
      </c>
      <c r="F18" s="155">
        <v>56931407</v>
      </c>
      <c r="G18" s="96"/>
      <c r="H18" s="96"/>
      <c r="I18" s="96"/>
      <c r="J18" s="96"/>
      <c r="K18" s="95"/>
      <c r="L18" s="95"/>
    </row>
    <row r="19" spans="1:12" ht="12.75">
      <c r="A19" s="110" t="s">
        <v>163</v>
      </c>
      <c r="B19" s="1">
        <v>123</v>
      </c>
      <c r="C19" s="155">
        <v>69653405</v>
      </c>
      <c r="D19" s="155">
        <v>36989012</v>
      </c>
      <c r="E19" s="155">
        <v>63348041</v>
      </c>
      <c r="F19" s="155">
        <v>31102086</v>
      </c>
      <c r="G19" s="96"/>
      <c r="H19" s="96"/>
      <c r="I19" s="96"/>
      <c r="J19" s="96"/>
      <c r="K19" s="95"/>
      <c r="L19" s="95"/>
    </row>
    <row r="20" spans="1:12" ht="12.75">
      <c r="A20" s="97" t="s">
        <v>164</v>
      </c>
      <c r="B20" s="1">
        <v>124</v>
      </c>
      <c r="C20" s="158">
        <v>659928169</v>
      </c>
      <c r="D20" s="158">
        <v>335194325</v>
      </c>
      <c r="E20" s="158">
        <v>709189090</v>
      </c>
      <c r="F20" s="158">
        <v>351447443</v>
      </c>
      <c r="G20" s="96"/>
      <c r="H20" s="96"/>
      <c r="I20" s="96"/>
      <c r="J20" s="96"/>
      <c r="K20" s="95"/>
      <c r="L20" s="95"/>
    </row>
    <row r="21" spans="1:12" ht="12.75">
      <c r="A21" s="97" t="s">
        <v>165</v>
      </c>
      <c r="B21" s="1">
        <v>125</v>
      </c>
      <c r="C21" s="158">
        <v>584139166</v>
      </c>
      <c r="D21" s="158">
        <v>295304048</v>
      </c>
      <c r="E21" s="158">
        <v>664933022</v>
      </c>
      <c r="F21" s="158">
        <v>329782129</v>
      </c>
      <c r="G21" s="96"/>
      <c r="H21" s="96"/>
      <c r="I21" s="96"/>
      <c r="J21" s="96"/>
      <c r="K21" s="95"/>
      <c r="L21" s="95"/>
    </row>
    <row r="22" spans="1:12" ht="12.75">
      <c r="A22" s="97" t="s">
        <v>166</v>
      </c>
      <c r="B22" s="1">
        <v>126</v>
      </c>
      <c r="C22" s="157">
        <f>SUM(C23:C24)</f>
        <v>45227928</v>
      </c>
      <c r="D22" s="157">
        <f>SUM(D23:D24)</f>
        <v>19809627</v>
      </c>
      <c r="E22" s="157">
        <f>SUM(E23:E24)</f>
        <v>39775348</v>
      </c>
      <c r="F22" s="157">
        <f>SUM(F23:F24)</f>
        <v>18836548</v>
      </c>
      <c r="G22" s="96"/>
      <c r="H22" s="96"/>
      <c r="I22" s="96"/>
      <c r="J22" s="96"/>
      <c r="K22" s="95"/>
      <c r="L22" s="95"/>
    </row>
    <row r="23" spans="1:12" ht="12.75">
      <c r="A23" s="110" t="s">
        <v>167</v>
      </c>
      <c r="B23" s="1">
        <v>127</v>
      </c>
      <c r="C23" s="155">
        <v>0</v>
      </c>
      <c r="D23" s="155">
        <v>0</v>
      </c>
      <c r="E23" s="155">
        <v>0</v>
      </c>
      <c r="F23" s="155">
        <v>0</v>
      </c>
      <c r="G23" s="96"/>
      <c r="H23" s="96"/>
      <c r="I23" s="96"/>
      <c r="J23" s="96"/>
      <c r="K23" s="95"/>
      <c r="L23" s="95"/>
    </row>
    <row r="24" spans="1:12" ht="12.75">
      <c r="A24" s="110" t="s">
        <v>168</v>
      </c>
      <c r="B24" s="1">
        <v>128</v>
      </c>
      <c r="C24" s="155">
        <v>45227928</v>
      </c>
      <c r="D24" s="155">
        <v>19809627</v>
      </c>
      <c r="E24" s="155">
        <v>39775348</v>
      </c>
      <c r="F24" s="155">
        <v>18836548</v>
      </c>
      <c r="G24" s="96"/>
      <c r="H24" s="96"/>
      <c r="I24" s="96"/>
      <c r="J24" s="96"/>
      <c r="K24" s="95"/>
      <c r="L24" s="95"/>
    </row>
    <row r="25" spans="1:12" ht="12.75">
      <c r="A25" s="97" t="s">
        <v>169</v>
      </c>
      <c r="B25" s="1">
        <v>129</v>
      </c>
      <c r="C25" s="158">
        <v>95885604</v>
      </c>
      <c r="D25" s="158">
        <v>44264054</v>
      </c>
      <c r="E25" s="158">
        <v>83549468</v>
      </c>
      <c r="F25" s="158">
        <v>7742063</v>
      </c>
      <c r="G25" s="96"/>
      <c r="H25" s="96"/>
      <c r="I25" s="96"/>
      <c r="J25" s="96"/>
      <c r="K25" s="95"/>
      <c r="L25" s="95"/>
    </row>
    <row r="26" spans="1:12" ht="12.75">
      <c r="A26" s="97" t="s">
        <v>170</v>
      </c>
      <c r="B26" s="1">
        <v>130</v>
      </c>
      <c r="C26" s="155">
        <v>0</v>
      </c>
      <c r="D26" s="155">
        <v>0</v>
      </c>
      <c r="E26" s="155">
        <v>0</v>
      </c>
      <c r="F26" s="155">
        <v>0</v>
      </c>
      <c r="G26" s="96"/>
      <c r="H26" s="96"/>
      <c r="I26" s="96"/>
      <c r="J26" s="96"/>
      <c r="K26" s="95"/>
      <c r="L26" s="95"/>
    </row>
    <row r="27" spans="1:12" ht="12.75">
      <c r="A27" s="97" t="s">
        <v>171</v>
      </c>
      <c r="B27" s="1">
        <v>131</v>
      </c>
      <c r="C27" s="157">
        <f>SUM(C28:C32)</f>
        <v>18877807</v>
      </c>
      <c r="D27" s="157">
        <f>SUM(D28:D32)</f>
        <v>5280991</v>
      </c>
      <c r="E27" s="157">
        <f>SUM(E28:E32)</f>
        <v>42581185</v>
      </c>
      <c r="F27" s="157">
        <f>SUM(F28:F32)</f>
        <v>18166957</v>
      </c>
      <c r="G27" s="96"/>
      <c r="H27" s="96"/>
      <c r="I27" s="96"/>
      <c r="J27" s="96"/>
      <c r="K27" s="95"/>
      <c r="L27" s="95"/>
    </row>
    <row r="28" spans="1:12" ht="12.75">
      <c r="A28" s="97" t="s">
        <v>172</v>
      </c>
      <c r="B28" s="1">
        <v>132</v>
      </c>
      <c r="C28" s="155">
        <v>0</v>
      </c>
      <c r="D28" s="155">
        <v>0</v>
      </c>
      <c r="E28" s="155">
        <v>0</v>
      </c>
      <c r="F28" s="155">
        <v>0</v>
      </c>
      <c r="G28" s="96"/>
      <c r="H28" s="96"/>
      <c r="I28" s="96"/>
      <c r="J28" s="96"/>
      <c r="K28" s="95"/>
      <c r="L28" s="95"/>
    </row>
    <row r="29" spans="1:12" ht="12.75">
      <c r="A29" s="97" t="s">
        <v>173</v>
      </c>
      <c r="B29" s="1">
        <v>133</v>
      </c>
      <c r="C29" s="155">
        <v>14942596</v>
      </c>
      <c r="D29" s="155">
        <v>1490103</v>
      </c>
      <c r="E29" s="155">
        <v>23225497</v>
      </c>
      <c r="F29" s="155">
        <v>4902253</v>
      </c>
      <c r="G29" s="96"/>
      <c r="H29" s="96"/>
      <c r="I29" s="96"/>
      <c r="J29" s="96"/>
      <c r="K29" s="95"/>
      <c r="L29" s="95"/>
    </row>
    <row r="30" spans="1:12" ht="12.75">
      <c r="A30" s="97" t="s">
        <v>174</v>
      </c>
      <c r="B30" s="1">
        <v>134</v>
      </c>
      <c r="C30" s="155">
        <v>3907681</v>
      </c>
      <c r="D30" s="155">
        <v>3775828</v>
      </c>
      <c r="E30" s="155">
        <v>6878939</v>
      </c>
      <c r="F30" s="155">
        <v>9332452</v>
      </c>
      <c r="G30" s="96"/>
      <c r="H30" s="96"/>
      <c r="I30" s="96"/>
      <c r="J30" s="96"/>
      <c r="K30" s="95"/>
      <c r="L30" s="95"/>
    </row>
    <row r="31" spans="1:12" ht="12.75">
      <c r="A31" s="97" t="s">
        <v>175</v>
      </c>
      <c r="B31" s="1">
        <v>135</v>
      </c>
      <c r="C31" s="155">
        <v>0</v>
      </c>
      <c r="D31" s="155">
        <v>0</v>
      </c>
      <c r="E31" s="155">
        <v>0</v>
      </c>
      <c r="F31" s="155">
        <v>0</v>
      </c>
      <c r="G31" s="96"/>
      <c r="H31" s="96"/>
      <c r="I31" s="96"/>
      <c r="J31" s="96"/>
      <c r="K31" s="95"/>
      <c r="L31" s="95"/>
    </row>
    <row r="32" spans="1:12" ht="12.75">
      <c r="A32" s="97" t="s">
        <v>176</v>
      </c>
      <c r="B32" s="1">
        <v>136</v>
      </c>
      <c r="C32" s="155">
        <v>27530</v>
      </c>
      <c r="D32" s="155">
        <v>15060</v>
      </c>
      <c r="E32" s="155">
        <v>12476749</v>
      </c>
      <c r="F32" s="155">
        <v>3932252</v>
      </c>
      <c r="G32" s="96"/>
      <c r="H32" s="96"/>
      <c r="I32" s="96"/>
      <c r="J32" s="96"/>
      <c r="K32" s="95"/>
      <c r="L32" s="95"/>
    </row>
    <row r="33" spans="1:12" ht="12.75">
      <c r="A33" s="97" t="s">
        <v>177</v>
      </c>
      <c r="B33" s="1">
        <v>137</v>
      </c>
      <c r="C33" s="157">
        <f>SUM(C34:C37)</f>
        <v>48544781</v>
      </c>
      <c r="D33" s="157">
        <f>SUM(D34:D37)</f>
        <v>30554906</v>
      </c>
      <c r="E33" s="157">
        <f>SUM(E34:E37)</f>
        <v>55739805</v>
      </c>
      <c r="F33" s="157">
        <f>SUM(F34:F37)</f>
        <v>29121102</v>
      </c>
      <c r="G33" s="96"/>
      <c r="H33" s="96"/>
      <c r="I33" s="96"/>
      <c r="J33" s="96"/>
      <c r="K33" s="95"/>
      <c r="L33" s="95"/>
    </row>
    <row r="34" spans="1:12" ht="12.75">
      <c r="A34" s="97" t="s">
        <v>178</v>
      </c>
      <c r="B34" s="1">
        <v>138</v>
      </c>
      <c r="C34" s="155">
        <v>0</v>
      </c>
      <c r="D34" s="155">
        <v>0</v>
      </c>
      <c r="E34" s="155">
        <v>0</v>
      </c>
      <c r="F34" s="155">
        <v>0</v>
      </c>
      <c r="G34" s="96"/>
      <c r="H34" s="96"/>
      <c r="I34" s="96"/>
      <c r="J34" s="96"/>
      <c r="K34" s="95"/>
      <c r="L34" s="95"/>
    </row>
    <row r="35" spans="1:12" ht="12.75">
      <c r="A35" s="97" t="s">
        <v>179</v>
      </c>
      <c r="B35" s="1">
        <v>139</v>
      </c>
      <c r="C35" s="155">
        <v>40653941</v>
      </c>
      <c r="D35" s="155">
        <v>24231300</v>
      </c>
      <c r="E35" s="155">
        <v>53070496</v>
      </c>
      <c r="F35" s="155">
        <v>27488673</v>
      </c>
      <c r="G35" s="96"/>
      <c r="H35" s="96"/>
      <c r="I35" s="96"/>
      <c r="J35" s="96"/>
      <c r="K35" s="95"/>
      <c r="L35" s="95"/>
    </row>
    <row r="36" spans="1:12" ht="12.75">
      <c r="A36" s="97" t="s">
        <v>180</v>
      </c>
      <c r="B36" s="1">
        <v>140</v>
      </c>
      <c r="C36" s="155">
        <v>0</v>
      </c>
      <c r="D36" s="155">
        <v>0</v>
      </c>
      <c r="E36" s="155">
        <v>0</v>
      </c>
      <c r="F36" s="155">
        <v>0</v>
      </c>
      <c r="G36" s="96"/>
      <c r="H36" s="96"/>
      <c r="I36" s="96"/>
      <c r="J36" s="96"/>
      <c r="K36" s="95"/>
      <c r="L36" s="95"/>
    </row>
    <row r="37" spans="1:12" ht="12.75">
      <c r="A37" s="97" t="s">
        <v>181</v>
      </c>
      <c r="B37" s="1">
        <v>141</v>
      </c>
      <c r="C37" s="155">
        <v>7890840</v>
      </c>
      <c r="D37" s="155">
        <v>6323606</v>
      </c>
      <c r="E37" s="155">
        <v>2669309</v>
      </c>
      <c r="F37" s="155">
        <v>1632429</v>
      </c>
      <c r="G37" s="96"/>
      <c r="H37" s="96"/>
      <c r="I37" s="96"/>
      <c r="J37" s="96"/>
      <c r="K37" s="95"/>
      <c r="L37" s="95"/>
    </row>
    <row r="38" spans="1:12" ht="12.75">
      <c r="A38" s="97" t="s">
        <v>182</v>
      </c>
      <c r="B38" s="1">
        <v>142</v>
      </c>
      <c r="C38" s="155">
        <v>0</v>
      </c>
      <c r="D38" s="155">
        <v>0</v>
      </c>
      <c r="E38" s="155"/>
      <c r="F38" s="155">
        <f>E38</f>
        <v>0</v>
      </c>
      <c r="G38" s="96"/>
      <c r="H38" s="96"/>
      <c r="I38" s="96"/>
      <c r="J38" s="96"/>
      <c r="K38" s="95"/>
      <c r="L38" s="95"/>
    </row>
    <row r="39" spans="1:12" ht="12.75">
      <c r="A39" s="97" t="s">
        <v>183</v>
      </c>
      <c r="B39" s="1">
        <v>143</v>
      </c>
      <c r="C39" s="155">
        <v>0</v>
      </c>
      <c r="D39" s="155">
        <v>0</v>
      </c>
      <c r="E39" s="155"/>
      <c r="F39" s="155">
        <f>E39</f>
        <v>0</v>
      </c>
      <c r="G39" s="96"/>
      <c r="H39" s="96"/>
      <c r="I39" s="96"/>
      <c r="J39" s="96"/>
      <c r="K39" s="95"/>
      <c r="L39" s="95"/>
    </row>
    <row r="40" spans="1:12" ht="12.75">
      <c r="A40" s="97" t="s">
        <v>184</v>
      </c>
      <c r="B40" s="1">
        <v>144</v>
      </c>
      <c r="C40" s="155">
        <v>0</v>
      </c>
      <c r="D40" s="155">
        <v>0</v>
      </c>
      <c r="E40" s="155"/>
      <c r="F40" s="155">
        <f>E40</f>
        <v>0</v>
      </c>
      <c r="G40" s="96"/>
      <c r="H40" s="96"/>
      <c r="I40" s="96"/>
      <c r="J40" s="96"/>
      <c r="K40" s="95"/>
      <c r="L40" s="95"/>
    </row>
    <row r="41" spans="1:12" ht="12.75">
      <c r="A41" s="97" t="s">
        <v>185</v>
      </c>
      <c r="B41" s="1">
        <v>145</v>
      </c>
      <c r="C41" s="155">
        <v>0</v>
      </c>
      <c r="D41" s="155">
        <v>0</v>
      </c>
      <c r="E41" s="155"/>
      <c r="F41" s="155">
        <f>E41</f>
        <v>0</v>
      </c>
      <c r="G41" s="96"/>
      <c r="H41" s="96"/>
      <c r="I41" s="96"/>
      <c r="J41" s="96"/>
      <c r="K41" s="95"/>
      <c r="L41" s="95"/>
    </row>
    <row r="42" spans="1:12" ht="12.75">
      <c r="A42" s="97" t="s">
        <v>186</v>
      </c>
      <c r="B42" s="1">
        <v>146</v>
      </c>
      <c r="C42" s="157">
        <f>C7+C27+C38+C40</f>
        <v>3375292885</v>
      </c>
      <c r="D42" s="157">
        <f>D7+D27+D38+D40</f>
        <v>1713379727</v>
      </c>
      <c r="E42" s="157">
        <f>E7+E27+E38+E40</f>
        <v>3385363390</v>
      </c>
      <c r="F42" s="157">
        <f>F7+F27+F38+F40</f>
        <v>1720338672</v>
      </c>
      <c r="G42" s="96"/>
      <c r="H42" s="96"/>
      <c r="I42" s="96"/>
      <c r="J42" s="96"/>
      <c r="K42" s="95"/>
      <c r="L42" s="95"/>
    </row>
    <row r="43" spans="1:12" ht="12.75">
      <c r="A43" s="97" t="s">
        <v>187</v>
      </c>
      <c r="B43" s="1">
        <v>147</v>
      </c>
      <c r="C43" s="157">
        <f>C10+C33+C39+C41</f>
        <v>2874647469</v>
      </c>
      <c r="D43" s="157">
        <f>D10+D33+D39+D41</f>
        <v>1458807219</v>
      </c>
      <c r="E43" s="157">
        <f>E10+E33+E39+E41</f>
        <v>2881582886</v>
      </c>
      <c r="F43" s="157">
        <f>F10+F33+F39+F41</f>
        <v>1405490532</v>
      </c>
      <c r="G43" s="96"/>
      <c r="H43" s="96"/>
      <c r="I43" s="96"/>
      <c r="J43" s="96"/>
      <c r="K43" s="95"/>
      <c r="L43" s="95"/>
    </row>
    <row r="44" spans="1:12" ht="12.75">
      <c r="A44" s="97" t="s">
        <v>188</v>
      </c>
      <c r="B44" s="1">
        <v>148</v>
      </c>
      <c r="C44" s="157">
        <f>C42-C43</f>
        <v>500645416</v>
      </c>
      <c r="D44" s="157">
        <f>D42-D43</f>
        <v>254572508</v>
      </c>
      <c r="E44" s="157">
        <f>E42-E43</f>
        <v>503780504</v>
      </c>
      <c r="F44" s="157">
        <f>F42-F43</f>
        <v>314848140</v>
      </c>
      <c r="G44" s="96"/>
      <c r="H44" s="96"/>
      <c r="I44" s="96"/>
      <c r="J44" s="96"/>
      <c r="K44" s="95"/>
      <c r="L44" s="95"/>
    </row>
    <row r="45" spans="1:12" ht="12.75">
      <c r="A45" s="110" t="s">
        <v>189</v>
      </c>
      <c r="B45" s="1">
        <v>149</v>
      </c>
      <c r="C45" s="168">
        <f>IF(C42&gt;C43,C42-C43,0)</f>
        <v>500645416</v>
      </c>
      <c r="D45" s="168">
        <f>IF(D42&gt;D43,D42-D43,0)</f>
        <v>254572508</v>
      </c>
      <c r="E45" s="168">
        <f>IF(E42&gt;E43,E42-E43,0)</f>
        <v>503780504</v>
      </c>
      <c r="F45" s="168">
        <f>IF(F42&gt;F43,F42-F43,0)</f>
        <v>314848140</v>
      </c>
      <c r="G45" s="96"/>
      <c r="H45" s="96"/>
      <c r="I45" s="96"/>
      <c r="J45" s="96"/>
      <c r="K45" s="95"/>
      <c r="L45" s="95"/>
    </row>
    <row r="46" spans="1:12" ht="12.75">
      <c r="A46" s="110" t="s">
        <v>190</v>
      </c>
      <c r="B46" s="1">
        <v>150</v>
      </c>
      <c r="C46" s="159">
        <v>0</v>
      </c>
      <c r="D46" s="159">
        <v>0</v>
      </c>
      <c r="E46" s="168">
        <v>0</v>
      </c>
      <c r="F46" s="168">
        <f>E46</f>
        <v>0</v>
      </c>
      <c r="G46" s="96"/>
      <c r="H46" s="96"/>
      <c r="I46" s="96"/>
      <c r="J46" s="96"/>
      <c r="K46" s="95"/>
      <c r="L46" s="95"/>
    </row>
    <row r="47" spans="1:12" ht="12.75">
      <c r="A47" s="97" t="s">
        <v>191</v>
      </c>
      <c r="B47" s="1">
        <v>151</v>
      </c>
      <c r="C47" s="155">
        <v>99203884</v>
      </c>
      <c r="D47" s="155">
        <v>51691802</v>
      </c>
      <c r="E47" s="155">
        <v>97669100</v>
      </c>
      <c r="F47" s="155">
        <v>59550711</v>
      </c>
      <c r="G47" s="96"/>
      <c r="H47" s="96"/>
      <c r="I47" s="96"/>
      <c r="J47" s="96"/>
      <c r="K47" s="95"/>
      <c r="L47" s="95"/>
    </row>
    <row r="48" spans="1:12" ht="12.75">
      <c r="A48" s="97" t="s">
        <v>192</v>
      </c>
      <c r="B48" s="1">
        <v>152</v>
      </c>
      <c r="C48" s="157">
        <f>C44-C47</f>
        <v>401441532</v>
      </c>
      <c r="D48" s="157">
        <f>D44-D47</f>
        <v>202880706</v>
      </c>
      <c r="E48" s="157">
        <f>E44-E47</f>
        <v>406111404</v>
      </c>
      <c r="F48" s="157">
        <f>F44-F47</f>
        <v>255297429</v>
      </c>
      <c r="G48" s="96"/>
      <c r="H48" s="96"/>
      <c r="I48" s="96"/>
      <c r="J48" s="96"/>
      <c r="K48" s="95"/>
      <c r="L48" s="95"/>
    </row>
    <row r="49" spans="1:12" ht="12.75">
      <c r="A49" s="110" t="s">
        <v>193</v>
      </c>
      <c r="B49" s="1">
        <v>153</v>
      </c>
      <c r="C49" s="157">
        <f>IF(C48&gt;0,C48,0)</f>
        <v>401441532</v>
      </c>
      <c r="D49" s="157">
        <f>IF(D48&gt;0,D48,0)</f>
        <v>202880706</v>
      </c>
      <c r="E49" s="157">
        <f>IF(E48&gt;0,E48,0)</f>
        <v>406111404</v>
      </c>
      <c r="F49" s="157">
        <f>IF(F48&gt;0,F48,0)</f>
        <v>255297429</v>
      </c>
      <c r="G49" s="96"/>
      <c r="H49" s="96"/>
      <c r="I49" s="96"/>
      <c r="J49" s="96"/>
      <c r="K49" s="95"/>
      <c r="L49" s="95"/>
    </row>
    <row r="50" spans="1:12" ht="12.75">
      <c r="A50" s="146" t="s">
        <v>194</v>
      </c>
      <c r="B50" s="2">
        <v>154</v>
      </c>
      <c r="C50" s="160">
        <f>IF(C48&lt;0,-C48,0)</f>
        <v>0</v>
      </c>
      <c r="D50" s="160">
        <f>IF(D48&lt;0,-D48,0)</f>
        <v>0</v>
      </c>
      <c r="E50" s="160">
        <f>IF(E48&lt;0,-E48,0)</f>
        <v>0</v>
      </c>
      <c r="F50" s="160">
        <f>IF(F48&lt;0,-F48,0)</f>
        <v>0</v>
      </c>
      <c r="G50" s="96"/>
      <c r="H50" s="96"/>
      <c r="I50" s="96"/>
      <c r="J50" s="96"/>
      <c r="K50" s="95"/>
      <c r="L50" s="95"/>
    </row>
    <row r="51" spans="1:12" ht="12.75">
      <c r="A51" s="104" t="s">
        <v>195</v>
      </c>
      <c r="B51" s="105"/>
      <c r="C51" s="105"/>
      <c r="D51" s="105"/>
      <c r="E51" s="105"/>
      <c r="F51" s="105"/>
      <c r="G51" s="96"/>
      <c r="H51" s="96"/>
      <c r="I51" s="96"/>
      <c r="J51" s="96"/>
      <c r="K51" s="95"/>
      <c r="L51" s="95"/>
    </row>
    <row r="52" spans="1:12" ht="12.75">
      <c r="A52" s="108" t="s">
        <v>196</v>
      </c>
      <c r="B52" s="42"/>
      <c r="C52" s="42"/>
      <c r="D52" s="42"/>
      <c r="E52" s="151"/>
      <c r="F52" s="152"/>
      <c r="G52" s="96"/>
      <c r="H52" s="96"/>
      <c r="I52" s="96"/>
      <c r="J52" s="96"/>
      <c r="K52" s="95"/>
      <c r="L52" s="95"/>
    </row>
    <row r="53" spans="1:12" ht="12.75">
      <c r="A53" s="97" t="s">
        <v>197</v>
      </c>
      <c r="B53" s="1">
        <v>155</v>
      </c>
      <c r="C53" s="155">
        <v>401441532</v>
      </c>
      <c r="D53" s="155">
        <v>202880706</v>
      </c>
      <c r="E53" s="169">
        <v>393634655</v>
      </c>
      <c r="F53" s="155">
        <v>251365177</v>
      </c>
      <c r="G53" s="96"/>
      <c r="H53" s="96"/>
      <c r="I53" s="96"/>
      <c r="J53" s="96"/>
      <c r="K53" s="95"/>
      <c r="L53" s="95"/>
    </row>
    <row r="54" spans="1:12" ht="12.75">
      <c r="A54" s="97" t="s">
        <v>198</v>
      </c>
      <c r="B54" s="1">
        <v>156</v>
      </c>
      <c r="C54" s="155">
        <v>0</v>
      </c>
      <c r="D54" s="155">
        <v>0</v>
      </c>
      <c r="E54" s="155">
        <v>12476749</v>
      </c>
      <c r="F54" s="155">
        <v>3932252</v>
      </c>
      <c r="G54" s="96"/>
      <c r="H54" s="96"/>
      <c r="I54" s="96"/>
      <c r="J54" s="96"/>
      <c r="K54" s="95"/>
      <c r="L54" s="95"/>
    </row>
    <row r="55" spans="1:12" ht="12.75">
      <c r="A55" s="104" t="s">
        <v>199</v>
      </c>
      <c r="B55" s="105"/>
      <c r="C55" s="105"/>
      <c r="D55" s="105"/>
      <c r="E55" s="105"/>
      <c r="F55" s="105"/>
      <c r="G55" s="96"/>
      <c r="H55" s="96"/>
      <c r="I55" s="96"/>
      <c r="J55" s="96"/>
      <c r="K55" s="95"/>
      <c r="L55" s="95"/>
    </row>
    <row r="56" spans="1:12" ht="12.75">
      <c r="A56" s="108" t="s">
        <v>200</v>
      </c>
      <c r="B56" s="7">
        <v>157</v>
      </c>
      <c r="C56" s="157">
        <f>C49</f>
        <v>401441532</v>
      </c>
      <c r="D56" s="157">
        <f>D49</f>
        <v>202880706</v>
      </c>
      <c r="E56" s="157">
        <f>E49</f>
        <v>406111404</v>
      </c>
      <c r="F56" s="157">
        <f>F49</f>
        <v>255297429</v>
      </c>
      <c r="G56" s="96"/>
      <c r="H56" s="96"/>
      <c r="I56" s="96"/>
      <c r="J56" s="96"/>
      <c r="K56" s="95"/>
      <c r="L56" s="95"/>
    </row>
    <row r="57" spans="1:12" ht="12.75">
      <c r="A57" s="97" t="s">
        <v>201</v>
      </c>
      <c r="B57" s="1">
        <v>158</v>
      </c>
      <c r="C57" s="157">
        <f>SUM(C58:C64)</f>
        <v>1262780.84</v>
      </c>
      <c r="D57" s="157">
        <f>SUM(D58:D64)</f>
        <v>856128.8400000001</v>
      </c>
      <c r="E57" s="157">
        <f>SUM(E58:E64)</f>
        <v>-7431206.4399999995</v>
      </c>
      <c r="F57" s="157">
        <f>SUM(F58:F64)</f>
        <v>-13771127</v>
      </c>
      <c r="G57" s="96"/>
      <c r="H57" s="96"/>
      <c r="I57" s="96"/>
      <c r="J57" s="96"/>
      <c r="K57" s="95"/>
      <c r="L57" s="95"/>
    </row>
    <row r="58" spans="1:12" ht="12.75">
      <c r="A58" s="97" t="s">
        <v>202</v>
      </c>
      <c r="B58" s="1">
        <v>159</v>
      </c>
      <c r="C58" s="155">
        <v>0</v>
      </c>
      <c r="D58" s="155">
        <v>0</v>
      </c>
      <c r="E58" s="155">
        <v>0</v>
      </c>
      <c r="F58" s="155">
        <v>0</v>
      </c>
      <c r="G58" s="96"/>
      <c r="H58" s="96"/>
      <c r="I58" s="96"/>
      <c r="J58" s="96"/>
      <c r="K58" s="95"/>
      <c r="L58" s="95"/>
    </row>
    <row r="59" spans="1:12" ht="12.75">
      <c r="A59" s="97" t="s">
        <v>203</v>
      </c>
      <c r="B59" s="1">
        <v>160</v>
      </c>
      <c r="C59" s="155">
        <v>0</v>
      </c>
      <c r="D59" s="155">
        <v>0</v>
      </c>
      <c r="E59" s="155">
        <v>0</v>
      </c>
      <c r="F59" s="155">
        <v>0</v>
      </c>
      <c r="G59" s="96"/>
      <c r="H59" s="96"/>
      <c r="I59" s="96"/>
      <c r="J59" s="96"/>
      <c r="K59" s="95"/>
      <c r="L59" s="95"/>
    </row>
    <row r="60" spans="1:12" ht="12.75">
      <c r="A60" s="97" t="s">
        <v>204</v>
      </c>
      <c r="B60" s="1">
        <v>161</v>
      </c>
      <c r="C60" s="155">
        <v>1262780.84</v>
      </c>
      <c r="D60" s="155">
        <v>856128.8400000001</v>
      </c>
      <c r="E60" s="170">
        <v>-7431206.4399999995</v>
      </c>
      <c r="F60" s="155">
        <v>-13771127</v>
      </c>
      <c r="G60" s="96"/>
      <c r="H60" s="96"/>
      <c r="I60" s="96"/>
      <c r="J60" s="96"/>
      <c r="K60" s="95"/>
      <c r="L60" s="95"/>
    </row>
    <row r="61" spans="1:12" ht="12.75">
      <c r="A61" s="97" t="s">
        <v>205</v>
      </c>
      <c r="B61" s="1">
        <v>162</v>
      </c>
      <c r="C61" s="155">
        <v>0</v>
      </c>
      <c r="D61" s="155">
        <v>0</v>
      </c>
      <c r="E61" s="155">
        <v>0</v>
      </c>
      <c r="F61" s="155">
        <v>0</v>
      </c>
      <c r="G61" s="96"/>
      <c r="H61" s="96"/>
      <c r="I61" s="96"/>
      <c r="J61" s="96"/>
      <c r="K61" s="95"/>
      <c r="L61" s="95"/>
    </row>
    <row r="62" spans="1:12" ht="12.75">
      <c r="A62" s="97" t="s">
        <v>206</v>
      </c>
      <c r="B62" s="1">
        <v>163</v>
      </c>
      <c r="C62" s="155">
        <v>0</v>
      </c>
      <c r="D62" s="155">
        <v>0</v>
      </c>
      <c r="E62" s="155">
        <v>0</v>
      </c>
      <c r="F62" s="155">
        <v>0</v>
      </c>
      <c r="G62" s="96"/>
      <c r="H62" s="96"/>
      <c r="I62" s="96"/>
      <c r="J62" s="96"/>
      <c r="K62" s="95"/>
      <c r="L62" s="95"/>
    </row>
    <row r="63" spans="1:12" ht="12.75">
      <c r="A63" s="97" t="s">
        <v>207</v>
      </c>
      <c r="B63" s="1">
        <v>164</v>
      </c>
      <c r="C63" s="155">
        <v>0</v>
      </c>
      <c r="D63" s="155">
        <v>0</v>
      </c>
      <c r="E63" s="155">
        <v>0</v>
      </c>
      <c r="F63" s="155">
        <v>0</v>
      </c>
      <c r="G63" s="96"/>
      <c r="H63" s="96"/>
      <c r="I63" s="96"/>
      <c r="J63" s="96"/>
      <c r="K63" s="95"/>
      <c r="L63" s="95"/>
    </row>
    <row r="64" spans="1:12" ht="12.75">
      <c r="A64" s="97" t="s">
        <v>208</v>
      </c>
      <c r="B64" s="1">
        <v>165</v>
      </c>
      <c r="C64" s="155">
        <v>0</v>
      </c>
      <c r="D64" s="155">
        <v>0</v>
      </c>
      <c r="E64" s="155">
        <v>0</v>
      </c>
      <c r="F64" s="155">
        <f>E64</f>
        <v>0</v>
      </c>
      <c r="G64" s="96"/>
      <c r="H64" s="96"/>
      <c r="I64" s="96"/>
      <c r="J64" s="96"/>
      <c r="K64" s="95"/>
      <c r="L64" s="95"/>
    </row>
    <row r="65" spans="1:12" ht="12.75">
      <c r="A65" s="97" t="s">
        <v>209</v>
      </c>
      <c r="B65" s="1">
        <v>166</v>
      </c>
      <c r="C65" s="157">
        <v>0</v>
      </c>
      <c r="D65" s="157">
        <v>0</v>
      </c>
      <c r="E65" s="157">
        <v>0</v>
      </c>
      <c r="F65" s="157">
        <v>0</v>
      </c>
      <c r="G65" s="96"/>
      <c r="H65" s="96"/>
      <c r="I65" s="96"/>
      <c r="J65" s="96"/>
      <c r="K65" s="95"/>
      <c r="L65" s="95"/>
    </row>
    <row r="66" spans="1:12" ht="12.75">
      <c r="A66" s="97" t="s">
        <v>210</v>
      </c>
      <c r="B66" s="1">
        <v>167</v>
      </c>
      <c r="C66" s="157">
        <f>C57-C65</f>
        <v>1262780.84</v>
      </c>
      <c r="D66" s="157">
        <f>D57-D65</f>
        <v>856128.8400000001</v>
      </c>
      <c r="E66" s="157">
        <f>E57-E65</f>
        <v>-7431206.4399999995</v>
      </c>
      <c r="F66" s="157">
        <f>F57-F65</f>
        <v>-13771127</v>
      </c>
      <c r="G66" s="96"/>
      <c r="H66" s="96"/>
      <c r="I66" s="96"/>
      <c r="J66" s="96"/>
      <c r="K66" s="95"/>
      <c r="L66" s="95"/>
    </row>
    <row r="67" spans="1:12" ht="12.75">
      <c r="A67" s="97" t="s">
        <v>211</v>
      </c>
      <c r="B67" s="1">
        <v>168</v>
      </c>
      <c r="C67" s="157">
        <f>C56+C66</f>
        <v>402704312.84</v>
      </c>
      <c r="D67" s="157">
        <f>D56+D66</f>
        <v>203736834.84</v>
      </c>
      <c r="E67" s="157">
        <f>E56+E66</f>
        <v>398680197.56</v>
      </c>
      <c r="F67" s="157">
        <f>F56+F66</f>
        <v>241526302</v>
      </c>
      <c r="G67" s="96"/>
      <c r="H67" s="96"/>
      <c r="I67" s="96"/>
      <c r="J67" s="96"/>
      <c r="K67" s="95"/>
      <c r="L67" s="95"/>
    </row>
    <row r="68" spans="1:12" ht="12.75">
      <c r="A68" s="124" t="s">
        <v>212</v>
      </c>
      <c r="B68" s="125"/>
      <c r="C68" s="164"/>
      <c r="D68" s="164"/>
      <c r="E68" s="164"/>
      <c r="F68" s="164"/>
      <c r="G68" s="96"/>
      <c r="H68" s="96"/>
      <c r="I68" s="96"/>
      <c r="J68" s="96"/>
      <c r="K68" s="95"/>
      <c r="L68" s="95"/>
    </row>
    <row r="69" spans="1:12" ht="12.75">
      <c r="A69" s="126" t="s">
        <v>213</v>
      </c>
      <c r="B69" s="127"/>
      <c r="C69" s="165"/>
      <c r="D69" s="165"/>
      <c r="E69" s="165"/>
      <c r="F69" s="165"/>
      <c r="G69" s="96"/>
      <c r="H69" s="96"/>
      <c r="I69" s="96"/>
      <c r="J69" s="96"/>
      <c r="K69" s="95"/>
      <c r="L69" s="95"/>
    </row>
    <row r="70" spans="1:12" ht="12.75">
      <c r="A70" s="97" t="s">
        <v>197</v>
      </c>
      <c r="B70" s="1">
        <v>169</v>
      </c>
      <c r="C70" s="155">
        <v>402704312.84</v>
      </c>
      <c r="D70" s="155">
        <v>203736834.83999997</v>
      </c>
      <c r="E70" s="169">
        <v>386203448.56</v>
      </c>
      <c r="F70" s="155">
        <v>237594050</v>
      </c>
      <c r="G70" s="96"/>
      <c r="H70" s="96"/>
      <c r="I70" s="96"/>
      <c r="J70" s="96"/>
      <c r="K70" s="95"/>
      <c r="L70" s="95"/>
    </row>
    <row r="71" spans="1:12" ht="12.75">
      <c r="A71" s="111" t="s">
        <v>198</v>
      </c>
      <c r="B71" s="4">
        <v>170</v>
      </c>
      <c r="C71" s="160">
        <v>0</v>
      </c>
      <c r="D71" s="160">
        <v>0</v>
      </c>
      <c r="E71" s="160">
        <v>12476749</v>
      </c>
      <c r="F71" s="160">
        <v>3932252</v>
      </c>
      <c r="G71" s="96"/>
      <c r="H71" s="96"/>
      <c r="I71" s="96"/>
      <c r="J71" s="96"/>
      <c r="K71" s="95"/>
      <c r="L71" s="95"/>
    </row>
  </sheetData>
  <sheetProtection/>
  <autoFilter ref="A1:G71"/>
  <dataValidations count="4">
    <dataValidation type="whole" operator="notEqual" allowBlank="1" showInputMessage="1" showErrorMessage="1" errorTitle="Pogrešan unos" error="Mogu se unijeti samo cjelobrojne vrijednosti." sqref="C56:F57 E54 C54 C64:F64 C66:F67 F70:F71 C70:D71 E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E11 C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C7:F10 C22:F22 C48:F50 E23:F24 F27:F46 C26:C47 E26:E47 D27:D46 C12:D19 E12:F16 E19:F19">
      <formula1>0</formula1>
    </dataValidation>
    <dataValidation operator="greaterThanOrEqual" allowBlank="1" showInputMessage="1" showErrorMessage="1" errorTitle="Pogrešan unos" error="Mogu se unijeti samo cjelobrojne pozitivne vrijednosti." sqref="D47 F47"/>
  </dataValidations>
  <printOptions/>
  <pageMargins left="0.75" right="0.75" top="1" bottom="1" header="0.5" footer="0.5"/>
  <pageSetup fitToHeight="1" fitToWidth="1" horizontalDpi="600" verticalDpi="600" orientation="portrait" paperSize="9" scale="54" r:id="rId1"/>
  <rowBreaks count="1" manualBreakCount="1">
    <brk id="50" max="255" man="1"/>
  </rowBreaks>
  <ignoredErrors>
    <ignoredError sqref="E42:E43" emptyCellReference="1"/>
    <ignoredError sqref="F38:F4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F54"/>
  <sheetViews>
    <sheetView view="pageBreakPreview" zoomScaleSheetLayoutView="100" zoomScalePageLayoutView="0" workbookViewId="0" topLeftCell="A13">
      <selection activeCell="A13" sqref="A1:D16384"/>
    </sheetView>
  </sheetViews>
  <sheetFormatPr defaultColWidth="9.140625" defaultRowHeight="12.75"/>
  <cols>
    <col min="1" max="1" width="57.8515625" style="297" bestFit="1" customWidth="1"/>
    <col min="2" max="2" width="9.140625" style="298" customWidth="1"/>
    <col min="3" max="3" width="13.57421875" style="298" bestFit="1" customWidth="1"/>
    <col min="4" max="4" width="15.8515625" style="299" bestFit="1" customWidth="1"/>
    <col min="5" max="16384" width="9.140625" style="40" customWidth="1"/>
  </cols>
  <sheetData>
    <row r="1" spans="1:4" ht="12.75">
      <c r="A1" s="274" t="s">
        <v>286</v>
      </c>
      <c r="B1" s="274"/>
      <c r="C1" s="274"/>
      <c r="D1" s="275"/>
    </row>
    <row r="2" spans="1:4" ht="12.75">
      <c r="A2" s="130" t="s">
        <v>309</v>
      </c>
      <c r="B2" s="130"/>
      <c r="C2" s="130"/>
      <c r="D2" s="166"/>
    </row>
    <row r="3" spans="1:4" ht="38.25">
      <c r="A3" s="116" t="s">
        <v>150</v>
      </c>
      <c r="B3" s="117"/>
      <c r="C3" s="117"/>
      <c r="D3" s="276"/>
    </row>
    <row r="4" spans="1:4" ht="25.5">
      <c r="A4" s="277" t="s">
        <v>46</v>
      </c>
      <c r="B4" s="277" t="s">
        <v>47</v>
      </c>
      <c r="C4" s="277" t="s">
        <v>48</v>
      </c>
      <c r="D4" s="278" t="s">
        <v>49</v>
      </c>
    </row>
    <row r="5" spans="1:4" ht="12.75">
      <c r="A5" s="277">
        <v>1</v>
      </c>
      <c r="B5" s="279">
        <v>2</v>
      </c>
      <c r="C5" s="280" t="s">
        <v>4</v>
      </c>
      <c r="D5" s="278" t="s">
        <v>5</v>
      </c>
    </row>
    <row r="6" spans="1:4" ht="12.75">
      <c r="A6" s="281" t="s">
        <v>217</v>
      </c>
      <c r="B6" s="129"/>
      <c r="C6" s="129"/>
      <c r="D6" s="167"/>
    </row>
    <row r="7" spans="1:5" ht="12.75">
      <c r="A7" s="282" t="s">
        <v>218</v>
      </c>
      <c r="B7" s="283">
        <v>1</v>
      </c>
      <c r="C7" s="284">
        <v>500645416</v>
      </c>
      <c r="D7" s="284">
        <v>503780504</v>
      </c>
      <c r="E7" s="95"/>
    </row>
    <row r="8" spans="1:4" ht="12.75">
      <c r="A8" s="282" t="s">
        <v>299</v>
      </c>
      <c r="B8" s="283">
        <v>2</v>
      </c>
      <c r="C8" s="284">
        <v>659928169</v>
      </c>
      <c r="D8" s="284">
        <v>709189090</v>
      </c>
    </row>
    <row r="9" spans="1:4" ht="12.75">
      <c r="A9" s="282" t="s">
        <v>219</v>
      </c>
      <c r="B9" s="283">
        <v>3</v>
      </c>
      <c r="C9" s="284"/>
      <c r="D9" s="284"/>
    </row>
    <row r="10" spans="1:4" ht="12.75">
      <c r="A10" s="282" t="s">
        <v>220</v>
      </c>
      <c r="B10" s="283">
        <v>4</v>
      </c>
      <c r="C10" s="284">
        <v>82669165</v>
      </c>
      <c r="D10" s="284">
        <v>46946038.129999995</v>
      </c>
    </row>
    <row r="11" spans="1:4" ht="12.75">
      <c r="A11" s="282" t="s">
        <v>221</v>
      </c>
      <c r="B11" s="283">
        <v>5</v>
      </c>
      <c r="C11" s="284"/>
      <c r="D11" s="284"/>
    </row>
    <row r="12" spans="1:4" ht="12.75">
      <c r="A12" s="282" t="s">
        <v>222</v>
      </c>
      <c r="B12" s="283">
        <v>6</v>
      </c>
      <c r="C12" s="284"/>
      <c r="D12" s="284"/>
    </row>
    <row r="13" spans="1:4" ht="12.75">
      <c r="A13" s="285" t="s">
        <v>223</v>
      </c>
      <c r="B13" s="283">
        <v>7</v>
      </c>
      <c r="C13" s="286">
        <f>SUM(C7:C12)</f>
        <v>1243242750</v>
      </c>
      <c r="D13" s="287">
        <f>SUM(D7:D12)</f>
        <v>1259915632.13</v>
      </c>
    </row>
    <row r="14" spans="1:4" ht="12.75">
      <c r="A14" s="282" t="s">
        <v>224</v>
      </c>
      <c r="B14" s="283">
        <v>8</v>
      </c>
      <c r="C14" s="284">
        <v>80632322.84836137</v>
      </c>
      <c r="D14" s="284">
        <v>250961679.04999998</v>
      </c>
    </row>
    <row r="15" spans="1:4" ht="12.75">
      <c r="A15" s="282" t="s">
        <v>225</v>
      </c>
      <c r="B15" s="283">
        <v>9</v>
      </c>
      <c r="C15" s="284"/>
      <c r="D15" s="284"/>
    </row>
    <row r="16" spans="1:4" ht="12.75">
      <c r="A16" s="282" t="s">
        <v>226</v>
      </c>
      <c r="B16" s="283">
        <v>10</v>
      </c>
      <c r="C16" s="284">
        <v>21273592</v>
      </c>
      <c r="D16" s="284">
        <v>7427508</v>
      </c>
    </row>
    <row r="17" spans="1:4" ht="12.75">
      <c r="A17" s="282" t="s">
        <v>227</v>
      </c>
      <c r="B17" s="283">
        <v>11</v>
      </c>
      <c r="C17" s="284">
        <v>243321502.19</v>
      </c>
      <c r="D17" s="284">
        <v>188098023.47</v>
      </c>
    </row>
    <row r="18" spans="1:4" ht="12.75">
      <c r="A18" s="285" t="s">
        <v>228</v>
      </c>
      <c r="B18" s="283">
        <v>12</v>
      </c>
      <c r="C18" s="286">
        <f>SUM(C14:C17)</f>
        <v>345227417.0383614</v>
      </c>
      <c r="D18" s="287">
        <f>SUM(D14:D17)</f>
        <v>446487210.52</v>
      </c>
    </row>
    <row r="19" spans="1:4" ht="25.5">
      <c r="A19" s="285" t="s">
        <v>229</v>
      </c>
      <c r="B19" s="283">
        <v>13</v>
      </c>
      <c r="C19" s="288">
        <f>IF(C13&gt;C18,C13-C18,0)</f>
        <v>898015332.9616387</v>
      </c>
      <c r="D19" s="289">
        <f>IF(D13&gt;D18,D13-D18,0)</f>
        <v>813428421.6100001</v>
      </c>
    </row>
    <row r="20" spans="1:4" ht="25.5">
      <c r="A20" s="285" t="s">
        <v>230</v>
      </c>
      <c r="B20" s="283">
        <v>14</v>
      </c>
      <c r="C20" s="288">
        <f>IF(C18&gt;C13,C18-C13,0)</f>
        <v>0</v>
      </c>
      <c r="D20" s="288">
        <f>IF(D18&gt;D13,D18-D13,0)</f>
        <v>0</v>
      </c>
    </row>
    <row r="21" spans="1:4" ht="12.75">
      <c r="A21" s="281" t="s">
        <v>231</v>
      </c>
      <c r="B21" s="129"/>
      <c r="C21" s="129"/>
      <c r="D21" s="167"/>
    </row>
    <row r="22" spans="1:4" ht="12.75">
      <c r="A22" s="282" t="s">
        <v>232</v>
      </c>
      <c r="B22" s="283">
        <v>15</v>
      </c>
      <c r="C22" s="284">
        <v>276018</v>
      </c>
      <c r="D22" s="284">
        <v>3584948</v>
      </c>
    </row>
    <row r="23" spans="1:4" ht="12.75">
      <c r="A23" s="282" t="s">
        <v>233</v>
      </c>
      <c r="B23" s="283">
        <v>16</v>
      </c>
      <c r="C23" s="284">
        <v>943398</v>
      </c>
      <c r="D23" s="284">
        <v>890638</v>
      </c>
    </row>
    <row r="24" spans="1:4" ht="12.75">
      <c r="A24" s="282" t="s">
        <v>234</v>
      </c>
      <c r="B24" s="283">
        <v>17</v>
      </c>
      <c r="C24" s="284">
        <v>10544448</v>
      </c>
      <c r="D24" s="284">
        <v>9950627</v>
      </c>
    </row>
    <row r="25" spans="1:4" ht="12.75">
      <c r="A25" s="282" t="s">
        <v>235</v>
      </c>
      <c r="B25" s="283">
        <v>18</v>
      </c>
      <c r="C25" s="284"/>
      <c r="D25" s="284"/>
    </row>
    <row r="26" spans="1:4" ht="12.75">
      <c r="A26" s="282" t="s">
        <v>236</v>
      </c>
      <c r="B26" s="283">
        <v>19</v>
      </c>
      <c r="C26" s="284">
        <v>1097823289</v>
      </c>
      <c r="D26" s="284">
        <v>1520566516.44</v>
      </c>
    </row>
    <row r="27" spans="1:4" ht="12.75">
      <c r="A27" s="285" t="s">
        <v>237</v>
      </c>
      <c r="B27" s="283">
        <v>20</v>
      </c>
      <c r="C27" s="286">
        <f>SUM(C22:C26)</f>
        <v>1109587153</v>
      </c>
      <c r="D27" s="287">
        <f>SUM(D22:D26)</f>
        <v>1534992729.44</v>
      </c>
    </row>
    <row r="28" spans="1:4" ht="12.75">
      <c r="A28" s="282" t="s">
        <v>238</v>
      </c>
      <c r="B28" s="283">
        <v>21</v>
      </c>
      <c r="C28" s="284">
        <v>523065517.0416386</v>
      </c>
      <c r="D28" s="284">
        <v>525626320.90999997</v>
      </c>
    </row>
    <row r="29" spans="1:4" ht="12.75">
      <c r="A29" s="282" t="s">
        <v>239</v>
      </c>
      <c r="B29" s="283">
        <v>22</v>
      </c>
      <c r="C29" s="284">
        <v>75692710</v>
      </c>
      <c r="D29" s="284">
        <v>75412665.2</v>
      </c>
    </row>
    <row r="30" spans="1:4" ht="12.75">
      <c r="A30" s="282" t="s">
        <v>240</v>
      </c>
      <c r="B30" s="283">
        <v>23</v>
      </c>
      <c r="C30" s="284">
        <v>93276162</v>
      </c>
      <c r="D30" s="284">
        <v>580253348.4</v>
      </c>
    </row>
    <row r="31" spans="1:4" ht="12.75">
      <c r="A31" s="285" t="s">
        <v>241</v>
      </c>
      <c r="B31" s="283">
        <v>24</v>
      </c>
      <c r="C31" s="286">
        <f>SUM(C28:C30)</f>
        <v>692034389.0416386</v>
      </c>
      <c r="D31" s="287">
        <f>SUM(D28:D30)</f>
        <v>1181292334.51</v>
      </c>
    </row>
    <row r="32" spans="1:4" ht="25.5">
      <c r="A32" s="285" t="s">
        <v>242</v>
      </c>
      <c r="B32" s="283">
        <v>25</v>
      </c>
      <c r="C32" s="290">
        <f>IF(C27&gt;C31,C27-C31,0)</f>
        <v>417552763.9583614</v>
      </c>
      <c r="D32" s="288">
        <f>IF(D27&gt;D31,D27-D31,0)</f>
        <v>353700394.93000007</v>
      </c>
    </row>
    <row r="33" spans="1:4" ht="25.5">
      <c r="A33" s="285" t="s">
        <v>243</v>
      </c>
      <c r="B33" s="283">
        <v>26</v>
      </c>
      <c r="C33" s="290">
        <f>IF(C31&gt;C27,C31-C27,0)</f>
        <v>0</v>
      </c>
      <c r="D33" s="289">
        <f>IF(D31&gt;D27,D31-D27,0)</f>
        <v>0</v>
      </c>
    </row>
    <row r="34" spans="1:4" ht="12.75">
      <c r="A34" s="281" t="s">
        <v>244</v>
      </c>
      <c r="B34" s="129"/>
      <c r="C34" s="129"/>
      <c r="D34" s="167"/>
    </row>
    <row r="35" spans="1:4" ht="12.75">
      <c r="A35" s="282" t="s">
        <v>245</v>
      </c>
      <c r="B35" s="283">
        <v>27</v>
      </c>
      <c r="C35" s="291"/>
      <c r="D35" s="153"/>
    </row>
    <row r="36" spans="1:4" ht="12.75">
      <c r="A36" s="282" t="s">
        <v>246</v>
      </c>
      <c r="B36" s="283">
        <v>28</v>
      </c>
      <c r="C36" s="291"/>
      <c r="D36" s="153"/>
    </row>
    <row r="37" spans="1:4" ht="12.75">
      <c r="A37" s="282" t="s">
        <v>247</v>
      </c>
      <c r="B37" s="283">
        <v>29</v>
      </c>
      <c r="C37" s="291"/>
      <c r="D37" s="153"/>
    </row>
    <row r="38" spans="1:4" ht="12.75">
      <c r="A38" s="285" t="s">
        <v>248</v>
      </c>
      <c r="B38" s="283">
        <v>30</v>
      </c>
      <c r="C38" s="286">
        <f>SUM(C35:C37)</f>
        <v>0</v>
      </c>
      <c r="D38" s="287">
        <f>SUM(D35:D37)</f>
        <v>0</v>
      </c>
    </row>
    <row r="39" spans="1:4" ht="12.75">
      <c r="A39" s="282" t="s">
        <v>249</v>
      </c>
      <c r="B39" s="283">
        <v>31</v>
      </c>
      <c r="C39" s="284">
        <v>5061</v>
      </c>
      <c r="D39" s="284">
        <v>21687616.070000008</v>
      </c>
    </row>
    <row r="40" spans="1:4" ht="12.75">
      <c r="A40" s="282" t="s">
        <v>250</v>
      </c>
      <c r="B40" s="283">
        <v>32</v>
      </c>
      <c r="C40" s="284">
        <v>736021901</v>
      </c>
      <c r="D40" s="284">
        <v>573210875</v>
      </c>
    </row>
    <row r="41" spans="1:4" ht="12.75">
      <c r="A41" s="282" t="s">
        <v>251</v>
      </c>
      <c r="B41" s="283">
        <v>33</v>
      </c>
      <c r="C41" s="284">
        <v>2058999</v>
      </c>
      <c r="D41" s="284">
        <v>3681614.1799999997</v>
      </c>
    </row>
    <row r="42" spans="1:4" ht="12.75">
      <c r="A42" s="282" t="s">
        <v>252</v>
      </c>
      <c r="B42" s="283">
        <v>34</v>
      </c>
      <c r="C42" s="284"/>
      <c r="D42" s="284"/>
    </row>
    <row r="43" spans="1:4" ht="12.75">
      <c r="A43" s="282" t="s">
        <v>253</v>
      </c>
      <c r="B43" s="283">
        <v>35</v>
      </c>
      <c r="C43" s="153">
        <v>66193733.33</v>
      </c>
      <c r="D43" s="153">
        <v>86816027.28999999</v>
      </c>
    </row>
    <row r="44" spans="1:4" ht="12.75">
      <c r="A44" s="285" t="s">
        <v>254</v>
      </c>
      <c r="B44" s="283">
        <v>36</v>
      </c>
      <c r="C44" s="286">
        <f>SUM(C39:C43)</f>
        <v>804279694.33</v>
      </c>
      <c r="D44" s="287">
        <f>SUM(D39:D43)</f>
        <v>685396132.54</v>
      </c>
    </row>
    <row r="45" spans="1:4" ht="25.5">
      <c r="A45" s="285" t="s">
        <v>255</v>
      </c>
      <c r="B45" s="283">
        <v>37</v>
      </c>
      <c r="C45" s="288">
        <f>IF(C38&gt;C44,C38-C44,0)</f>
        <v>0</v>
      </c>
      <c r="D45" s="288">
        <f>IF(D38&gt;D44,D38-D44,0)</f>
        <v>0</v>
      </c>
    </row>
    <row r="46" spans="1:4" ht="25.5">
      <c r="A46" s="285" t="s">
        <v>256</v>
      </c>
      <c r="B46" s="283">
        <v>38</v>
      </c>
      <c r="C46" s="288">
        <f>IF(C44&gt;C38,C44-C38,0)</f>
        <v>804279694.33</v>
      </c>
      <c r="D46" s="288">
        <f>IF(D44&gt;D38,D44-D38,0)</f>
        <v>685396132.54</v>
      </c>
    </row>
    <row r="47" spans="1:4" ht="12.75">
      <c r="A47" s="282" t="s">
        <v>257</v>
      </c>
      <c r="B47" s="283">
        <v>39</v>
      </c>
      <c r="C47" s="292">
        <f>IF(C19-C20+C32-C33+C45-C46&gt;0,C19-C20+C32-C33+C45-C46,0)</f>
        <v>511288402.59000003</v>
      </c>
      <c r="D47" s="293">
        <f>IF(D19-D20+D32-D33+D45-D46&gt;0,D19-D20+D32-D33+D45-D46,0)</f>
        <v>481732684.00000024</v>
      </c>
    </row>
    <row r="48" spans="1:6" ht="12.75">
      <c r="A48" s="282" t="s">
        <v>258</v>
      </c>
      <c r="B48" s="283">
        <v>40</v>
      </c>
      <c r="C48" s="292">
        <f>IF(C20-C19+C33-C32+C46-C45&gt;0,C20-C19+C33-C32+C46-C45,0)</f>
        <v>0</v>
      </c>
      <c r="D48" s="293">
        <f>IF(D20-D19+D33-D32+D46-D45&gt;0,D20-D19+D33-D32+D46-D45,0)</f>
        <v>0</v>
      </c>
      <c r="F48" s="96"/>
    </row>
    <row r="49" spans="1:6" ht="12.75">
      <c r="A49" s="282" t="s">
        <v>259</v>
      </c>
      <c r="B49" s="283">
        <v>41</v>
      </c>
      <c r="C49" s="284">
        <v>2039447281.2581606</v>
      </c>
      <c r="D49" s="284">
        <v>2191917248</v>
      </c>
      <c r="F49" s="96"/>
    </row>
    <row r="50" spans="1:6" ht="12.75">
      <c r="A50" s="282" t="s">
        <v>260</v>
      </c>
      <c r="B50" s="283">
        <v>42</v>
      </c>
      <c r="C50" s="292">
        <f>IF(C19-C20+C32-C33+C45-C46&gt;0,C19-C20+C32-C33+C45-C46,0)</f>
        <v>511288402.59000003</v>
      </c>
      <c r="D50" s="293">
        <f>IF(D19-D20+D32-D33+D45-D46&gt;0,D19-D20+D32-D33+D45-D46,0)</f>
        <v>481732684.00000024</v>
      </c>
      <c r="F50" s="96"/>
    </row>
    <row r="51" spans="1:6" ht="12.75">
      <c r="A51" s="282" t="s">
        <v>261</v>
      </c>
      <c r="B51" s="283">
        <v>43</v>
      </c>
      <c r="C51" s="292">
        <f>IF(C20-C19+C33-C32+C46-C45&gt;0,C20-C19+C33-C32+C46-C45,0)</f>
        <v>0</v>
      </c>
      <c r="D51" s="293">
        <f>IF(D20-D19+D33-D32+D46-D45&gt;0,D20-D19+D33-D32+D46-D45,0)</f>
        <v>0</v>
      </c>
      <c r="F51" s="96"/>
    </row>
    <row r="52" spans="1:6" ht="12.75">
      <c r="A52" s="294" t="s">
        <v>262</v>
      </c>
      <c r="B52" s="295">
        <v>44</v>
      </c>
      <c r="C52" s="296">
        <f>C49+C50-C51</f>
        <v>2550735683.8481607</v>
      </c>
      <c r="D52" s="296">
        <f>D49+D50-D51</f>
        <v>2673649932</v>
      </c>
      <c r="F52" s="96"/>
    </row>
    <row r="53" ht="12.75">
      <c r="C53" s="299"/>
    </row>
    <row r="54" spans="3:4" ht="12.75">
      <c r="C54" s="300"/>
      <c r="D54" s="300"/>
    </row>
  </sheetData>
  <sheetProtection/>
  <protectedRanges>
    <protectedRange sqref="C11:D11" name="Range1_4_1_1_1_1"/>
    <protectedRange sqref="C7:D7" name="Range1_10_2_1_1"/>
    <protectedRange sqref="C8:D8" name="Range1_10_3_1_1"/>
    <protectedRange sqref="C15:D15" name="Range1_11_1_2_1"/>
    <protectedRange sqref="C22:D24" name="Range1_12_3_1"/>
    <protectedRange sqref="C26:D26" name="Range1_12_1_2_1"/>
    <protectedRange sqref="C49" name="Range1_8_1_1_1"/>
    <protectedRange sqref="D49" name="Range1_8_1_1_1_2"/>
  </protectedRanges>
  <dataValidations count="5">
    <dataValidation type="whole" operator="notEqual" allowBlank="1" showInputMessage="1" showErrorMessage="1" errorTitle="Pogrešan unos" error="Mogu se unijeti samo cjelobrojne vrijednosti." sqref="C9:D9 C35:D37 C50:D50 C12:D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C18:D20 C38:D38 D51:D52 C51 C45:D48 C31:D33 C13:D13">
      <formula1>0</formula1>
    </dataValidation>
    <dataValidation operator="greaterThan" allowBlank="1" showInputMessage="1" showErrorMessage="1" sqref="C7:D8 C11:D11 C26:D26 C22:D24 C30:D30 C15:D16 C28:D28 C49:D49"/>
    <dataValidation operator="greaterThanOrEqual" allowBlank="1" showInputMessage="1" showErrorMessage="1" errorTitle="Pogrešan unos" error="Mogu se unijeti samo cjelobrojne pozitivne vrijednosti." sqref="C27:D27 C52 C44:D44"/>
    <dataValidation operator="notEqual" allowBlank="1" showInputMessage="1" showErrorMessage="1" errorTitle="Pogrešan unos" error="Mogu se unijeti samo cjelobrojne vrijednosti." sqref="C29:D29 C39:D43 C25:D25"/>
  </dataValidations>
  <printOptions/>
  <pageMargins left="0.75" right="0.75" top="1" bottom="1" header="0.5" footer="0.5"/>
  <pageSetup horizontalDpi="600" verticalDpi="600" orientation="portrait" paperSize="9" scale="81" r:id="rId1"/>
  <ignoredErrors>
    <ignoredError sqref="C5:D5" numberStoredAsText="1"/>
    <ignoredError sqref="C13:D16 C27:D27 D32:D33 C38:D38 C18:D18 C17 C31:D31 C42:D42 C44:D44" emptyCellReference="1"/>
    <ignoredError sqref="C32:C33" emptyCellReferenc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view="pageBreakPreview" zoomScale="125" zoomScaleSheetLayoutView="125" zoomScalePageLayoutView="0" workbookViewId="0" topLeftCell="A1">
      <selection activeCell="K5" sqref="K5:K14"/>
    </sheetView>
  </sheetViews>
  <sheetFormatPr defaultColWidth="9.140625" defaultRowHeight="12.75"/>
  <cols>
    <col min="1" max="4" width="9.140625" style="52" customWidth="1"/>
    <col min="5" max="5" width="10.140625" style="52" bestFit="1" customWidth="1"/>
    <col min="6" max="9" width="9.140625" style="52" customWidth="1"/>
    <col min="10" max="11" width="11.7109375" style="52" bestFit="1" customWidth="1"/>
    <col min="12" max="12" width="11.421875" style="52" bestFit="1" customWidth="1"/>
    <col min="13" max="16384" width="9.140625" style="52" customWidth="1"/>
  </cols>
  <sheetData>
    <row r="1" spans="1:12" ht="12.75">
      <c r="A1" s="268" t="s">
        <v>284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51"/>
    </row>
    <row r="2" spans="1:12" ht="15.75">
      <c r="A2" s="33"/>
      <c r="B2" s="50"/>
      <c r="C2" s="255" t="s">
        <v>263</v>
      </c>
      <c r="D2" s="255"/>
      <c r="E2" s="53">
        <v>42005</v>
      </c>
      <c r="F2" s="34" t="s">
        <v>44</v>
      </c>
      <c r="G2" s="256">
        <v>42185</v>
      </c>
      <c r="H2" s="257"/>
      <c r="I2" s="50"/>
      <c r="J2" s="50"/>
      <c r="K2" s="50"/>
      <c r="L2" s="54"/>
    </row>
    <row r="3" spans="1:11" ht="22.5">
      <c r="A3" s="258" t="s">
        <v>46</v>
      </c>
      <c r="B3" s="258"/>
      <c r="C3" s="258"/>
      <c r="D3" s="258"/>
      <c r="E3" s="258"/>
      <c r="F3" s="258"/>
      <c r="G3" s="258"/>
      <c r="H3" s="258"/>
      <c r="I3" s="56" t="s">
        <v>47</v>
      </c>
      <c r="J3" s="57" t="s">
        <v>264</v>
      </c>
      <c r="K3" s="57" t="s">
        <v>265</v>
      </c>
    </row>
    <row r="4" spans="1:11" ht="12.75">
      <c r="A4" s="259">
        <v>1</v>
      </c>
      <c r="B4" s="259"/>
      <c r="C4" s="259"/>
      <c r="D4" s="259"/>
      <c r="E4" s="259"/>
      <c r="F4" s="259"/>
      <c r="G4" s="259"/>
      <c r="H4" s="259"/>
      <c r="I4" s="59">
        <v>2</v>
      </c>
      <c r="J4" s="58" t="s">
        <v>4</v>
      </c>
      <c r="K4" s="58" t="s">
        <v>5</v>
      </c>
    </row>
    <row r="5" spans="1:14" ht="12.75">
      <c r="A5" s="253" t="s">
        <v>266</v>
      </c>
      <c r="B5" s="254"/>
      <c r="C5" s="254"/>
      <c r="D5" s="254"/>
      <c r="E5" s="254"/>
      <c r="F5" s="254"/>
      <c r="G5" s="254"/>
      <c r="H5" s="254"/>
      <c r="I5" s="35">
        <v>1</v>
      </c>
      <c r="J5" s="5">
        <v>8882853500</v>
      </c>
      <c r="K5" s="5">
        <v>9822853500</v>
      </c>
      <c r="M5" s="94"/>
      <c r="N5" s="94"/>
    </row>
    <row r="6" spans="1:14" ht="12.75">
      <c r="A6" s="253" t="s">
        <v>267</v>
      </c>
      <c r="B6" s="254"/>
      <c r="C6" s="254"/>
      <c r="D6" s="254"/>
      <c r="E6" s="254"/>
      <c r="F6" s="254"/>
      <c r="G6" s="254"/>
      <c r="H6" s="254"/>
      <c r="I6" s="35">
        <v>2</v>
      </c>
      <c r="J6" s="6">
        <v>0</v>
      </c>
      <c r="K6" s="6">
        <v>0</v>
      </c>
      <c r="M6" s="94"/>
      <c r="N6" s="94"/>
    </row>
    <row r="7" spans="1:14" ht="12.75">
      <c r="A7" s="253" t="s">
        <v>268</v>
      </c>
      <c r="B7" s="254"/>
      <c r="C7" s="254"/>
      <c r="D7" s="254"/>
      <c r="E7" s="254"/>
      <c r="F7" s="254"/>
      <c r="G7" s="254"/>
      <c r="H7" s="254"/>
      <c r="I7" s="35">
        <v>3</v>
      </c>
      <c r="J7" s="6">
        <v>409346547</v>
      </c>
      <c r="K7" s="6">
        <v>444464680</v>
      </c>
      <c r="M7" s="94"/>
      <c r="N7" s="94"/>
    </row>
    <row r="8" spans="1:14" ht="12.75">
      <c r="A8" s="253" t="s">
        <v>269</v>
      </c>
      <c r="B8" s="254"/>
      <c r="C8" s="254"/>
      <c r="D8" s="254"/>
      <c r="E8" s="254"/>
      <c r="F8" s="254"/>
      <c r="G8" s="254"/>
      <c r="H8" s="254"/>
      <c r="I8" s="35">
        <v>4</v>
      </c>
      <c r="J8" s="6">
        <v>673457787</v>
      </c>
      <c r="K8" s="6">
        <v>267970220</v>
      </c>
      <c r="M8" s="94"/>
      <c r="N8" s="94"/>
    </row>
    <row r="9" spans="1:14" ht="12.75">
      <c r="A9" s="253" t="s">
        <v>270</v>
      </c>
      <c r="B9" s="254"/>
      <c r="C9" s="254"/>
      <c r="D9" s="254"/>
      <c r="E9" s="254"/>
      <c r="F9" s="254"/>
      <c r="G9" s="254"/>
      <c r="H9" s="254"/>
      <c r="I9" s="35">
        <v>5</v>
      </c>
      <c r="J9" s="6">
        <v>1142404661</v>
      </c>
      <c r="K9" s="6">
        <v>406111404</v>
      </c>
      <c r="M9" s="94"/>
      <c r="N9" s="94"/>
    </row>
    <row r="10" spans="1:14" ht="12.75">
      <c r="A10" s="253" t="s">
        <v>271</v>
      </c>
      <c r="B10" s="254"/>
      <c r="C10" s="254"/>
      <c r="D10" s="254"/>
      <c r="E10" s="254"/>
      <c r="F10" s="254"/>
      <c r="G10" s="254"/>
      <c r="H10" s="254"/>
      <c r="I10" s="35">
        <v>6</v>
      </c>
      <c r="J10" s="6">
        <v>0</v>
      </c>
      <c r="K10" s="6">
        <v>0</v>
      </c>
      <c r="M10" s="94"/>
      <c r="N10" s="94"/>
    </row>
    <row r="11" spans="1:14" ht="12.75">
      <c r="A11" s="253" t="s">
        <v>272</v>
      </c>
      <c r="B11" s="254"/>
      <c r="C11" s="254"/>
      <c r="D11" s="254"/>
      <c r="E11" s="254"/>
      <c r="F11" s="254"/>
      <c r="G11" s="254"/>
      <c r="H11" s="254"/>
      <c r="I11" s="35">
        <v>7</v>
      </c>
      <c r="J11" s="6">
        <v>0</v>
      </c>
      <c r="K11" s="6">
        <v>0</v>
      </c>
      <c r="M11" s="94"/>
      <c r="N11" s="94"/>
    </row>
    <row r="12" spans="1:14" ht="12.75">
      <c r="A12" s="253" t="s">
        <v>273</v>
      </c>
      <c r="B12" s="254"/>
      <c r="C12" s="254"/>
      <c r="D12" s="254"/>
      <c r="E12" s="254"/>
      <c r="F12" s="254"/>
      <c r="G12" s="254"/>
      <c r="H12" s="254"/>
      <c r="I12" s="35">
        <v>8</v>
      </c>
      <c r="J12" s="6">
        <v>2002026</v>
      </c>
      <c r="K12" s="6">
        <v>-5429180</v>
      </c>
      <c r="M12" s="94"/>
      <c r="N12" s="94"/>
    </row>
    <row r="13" spans="1:14" ht="12.75">
      <c r="A13" s="253" t="s">
        <v>297</v>
      </c>
      <c r="B13" s="254"/>
      <c r="C13" s="254"/>
      <c r="D13" s="254"/>
      <c r="E13" s="254"/>
      <c r="F13" s="254"/>
      <c r="G13" s="254"/>
      <c r="H13" s="254"/>
      <c r="I13" s="35">
        <v>9</v>
      </c>
      <c r="J13" s="6">
        <v>0</v>
      </c>
      <c r="K13" s="6">
        <v>0</v>
      </c>
      <c r="M13" s="94"/>
      <c r="N13" s="94"/>
    </row>
    <row r="14" spans="1:14" ht="12.75">
      <c r="A14" s="264" t="s">
        <v>274</v>
      </c>
      <c r="B14" s="265"/>
      <c r="C14" s="265"/>
      <c r="D14" s="265"/>
      <c r="E14" s="265"/>
      <c r="F14" s="265"/>
      <c r="G14" s="265"/>
      <c r="H14" s="265"/>
      <c r="I14" s="35">
        <v>10</v>
      </c>
      <c r="J14" s="41">
        <f>SUM(J5:J13)</f>
        <v>11110064521</v>
      </c>
      <c r="K14" s="41">
        <f>SUM(K5:K13)</f>
        <v>10935970624</v>
      </c>
      <c r="L14" s="94"/>
      <c r="M14" s="94"/>
      <c r="N14" s="94"/>
    </row>
    <row r="15" spans="1:14" ht="12.75">
      <c r="A15" s="253" t="s">
        <v>283</v>
      </c>
      <c r="B15" s="254"/>
      <c r="C15" s="254"/>
      <c r="D15" s="254"/>
      <c r="E15" s="254"/>
      <c r="F15" s="254"/>
      <c r="G15" s="254"/>
      <c r="H15" s="254"/>
      <c r="I15" s="35">
        <v>11</v>
      </c>
      <c r="J15" s="6">
        <v>0</v>
      </c>
      <c r="K15" s="6">
        <v>0</v>
      </c>
      <c r="M15" s="94"/>
      <c r="N15" s="94"/>
    </row>
    <row r="16" spans="1:14" ht="12.75">
      <c r="A16" s="253" t="s">
        <v>282</v>
      </c>
      <c r="B16" s="254"/>
      <c r="C16" s="254"/>
      <c r="D16" s="254"/>
      <c r="E16" s="254"/>
      <c r="F16" s="254"/>
      <c r="G16" s="254"/>
      <c r="H16" s="254"/>
      <c r="I16" s="35">
        <v>12</v>
      </c>
      <c r="J16" s="6">
        <v>0</v>
      </c>
      <c r="K16" s="6">
        <v>0</v>
      </c>
      <c r="M16" s="94"/>
      <c r="N16" s="94"/>
    </row>
    <row r="17" spans="1:14" ht="12.75">
      <c r="A17" s="253" t="s">
        <v>281</v>
      </c>
      <c r="B17" s="254"/>
      <c r="C17" s="254"/>
      <c r="D17" s="254"/>
      <c r="E17" s="254"/>
      <c r="F17" s="254"/>
      <c r="G17" s="254"/>
      <c r="H17" s="254"/>
      <c r="I17" s="35">
        <v>13</v>
      </c>
      <c r="J17" s="6">
        <v>0</v>
      </c>
      <c r="K17" s="6">
        <v>0</v>
      </c>
      <c r="M17" s="94"/>
      <c r="N17" s="94"/>
    </row>
    <row r="18" spans="1:14" ht="12.75">
      <c r="A18" s="253" t="s">
        <v>280</v>
      </c>
      <c r="B18" s="254"/>
      <c r="C18" s="254"/>
      <c r="D18" s="254"/>
      <c r="E18" s="254"/>
      <c r="F18" s="254"/>
      <c r="G18" s="254"/>
      <c r="H18" s="254"/>
      <c r="I18" s="35">
        <v>14</v>
      </c>
      <c r="J18" s="6">
        <v>0</v>
      </c>
      <c r="K18" s="6">
        <v>0</v>
      </c>
      <c r="M18" s="94"/>
      <c r="N18" s="94"/>
    </row>
    <row r="19" spans="1:14" ht="12.75">
      <c r="A19" s="253" t="s">
        <v>279</v>
      </c>
      <c r="B19" s="254"/>
      <c r="C19" s="254"/>
      <c r="D19" s="254"/>
      <c r="E19" s="254"/>
      <c r="F19" s="254"/>
      <c r="G19" s="254"/>
      <c r="H19" s="254"/>
      <c r="I19" s="35">
        <v>15</v>
      </c>
      <c r="J19" s="6">
        <v>0</v>
      </c>
      <c r="K19" s="6">
        <v>0</v>
      </c>
      <c r="M19" s="94"/>
      <c r="N19" s="94"/>
    </row>
    <row r="20" spans="1:14" ht="12.75">
      <c r="A20" s="253" t="s">
        <v>278</v>
      </c>
      <c r="B20" s="254"/>
      <c r="C20" s="254"/>
      <c r="D20" s="254"/>
      <c r="E20" s="254"/>
      <c r="F20" s="254"/>
      <c r="G20" s="254"/>
      <c r="H20" s="254"/>
      <c r="I20" s="35">
        <v>16</v>
      </c>
      <c r="J20" s="6">
        <v>0</v>
      </c>
      <c r="K20" s="6">
        <v>0</v>
      </c>
      <c r="M20" s="94"/>
      <c r="N20" s="94"/>
    </row>
    <row r="21" spans="1:14" ht="12.75">
      <c r="A21" s="264" t="s">
        <v>277</v>
      </c>
      <c r="B21" s="265"/>
      <c r="C21" s="265"/>
      <c r="D21" s="265"/>
      <c r="E21" s="265"/>
      <c r="F21" s="265"/>
      <c r="G21" s="265"/>
      <c r="H21" s="265"/>
      <c r="I21" s="35">
        <v>17</v>
      </c>
      <c r="J21" s="48">
        <v>0</v>
      </c>
      <c r="K21" s="48">
        <f>SUM(K15:K20)</f>
        <v>0</v>
      </c>
      <c r="M21" s="94"/>
      <c r="N21" s="94"/>
    </row>
    <row r="22" spans="1:14" ht="12.75">
      <c r="A22" s="270"/>
      <c r="B22" s="271"/>
      <c r="C22" s="271"/>
      <c r="D22" s="271"/>
      <c r="E22" s="271"/>
      <c r="F22" s="271"/>
      <c r="G22" s="271"/>
      <c r="H22" s="271"/>
      <c r="I22" s="272"/>
      <c r="J22" s="272"/>
      <c r="K22" s="273"/>
      <c r="M22" s="94"/>
      <c r="N22" s="94"/>
    </row>
    <row r="23" spans="1:14" ht="12.75">
      <c r="A23" s="260" t="s">
        <v>276</v>
      </c>
      <c r="B23" s="261"/>
      <c r="C23" s="261"/>
      <c r="D23" s="261"/>
      <c r="E23" s="261"/>
      <c r="F23" s="261"/>
      <c r="G23" s="261"/>
      <c r="H23" s="261"/>
      <c r="I23" s="37">
        <v>18</v>
      </c>
      <c r="J23" s="36">
        <f>+J21</f>
        <v>0</v>
      </c>
      <c r="K23" s="36">
        <f>+K21</f>
        <v>0</v>
      </c>
      <c r="M23" s="94"/>
      <c r="N23" s="94"/>
    </row>
    <row r="24" spans="1:14" ht="17.25" customHeight="1">
      <c r="A24" s="262" t="s">
        <v>275</v>
      </c>
      <c r="B24" s="263"/>
      <c r="C24" s="263"/>
      <c r="D24" s="263"/>
      <c r="E24" s="263"/>
      <c r="F24" s="263"/>
      <c r="G24" s="263"/>
      <c r="H24" s="263"/>
      <c r="I24" s="38">
        <v>19</v>
      </c>
      <c r="J24" s="55">
        <v>0</v>
      </c>
      <c r="K24" s="55">
        <v>0</v>
      </c>
      <c r="M24" s="94"/>
      <c r="N24" s="94"/>
    </row>
    <row r="25" spans="1:11" ht="30" customHeight="1">
      <c r="A25" s="266"/>
      <c r="B25" s="267"/>
      <c r="C25" s="267"/>
      <c r="D25" s="267"/>
      <c r="E25" s="267"/>
      <c r="F25" s="267"/>
      <c r="G25" s="267"/>
      <c r="H25" s="267"/>
      <c r="I25" s="267"/>
      <c r="J25" s="267"/>
      <c r="K25" s="267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-dmin78</cp:lastModifiedBy>
  <cp:lastPrinted>2011-04-21T12:13:04Z</cp:lastPrinted>
  <dcterms:created xsi:type="dcterms:W3CDTF">2008-10-17T11:51:54Z</dcterms:created>
  <dcterms:modified xsi:type="dcterms:W3CDTF">2015-07-25T17:04:00Z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