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3">'Cash flow'!$A$1:$D$53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<sst xmlns="http://schemas.openxmlformats.org/spreadsheetml/2006/main" count="341" uniqueCount="307">
  <si>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</si>
  <si>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</si>
  <si>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</si>
  <si>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</si>
  <si>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</si>
  <si>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</si>
  <si>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</si>
  <si>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</si>
  <si>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</si>
  <si>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</si>
  <si>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</si>
  <si>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</si>
  <si>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</si>
  <si>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</si>
  <si>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</si>
  <si>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</si>
  <si>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</si>
  <si>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</si>
  <si>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</si>
  <si>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</si>
  <si>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</si>
  <si>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Companies of the consolidation subject (according to IFRS):</t>
  </si>
  <si>
    <t>Number of employees:</t>
  </si>
  <si>
    <t>(period end)</t>
  </si>
  <si>
    <t>NKD code:</t>
  </si>
  <si>
    <t>Seat: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</si>
  <si>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</si>
  <si>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</si>
  <si>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</si>
  <si>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</si>
  <si>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</si>
  <si>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</si>
  <si>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</si>
  <si>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</si>
  <si>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Company: Hrvatski Telekom d.d. _____________________________________________________________</t>
  </si>
  <si>
    <t>Balance Sheet</t>
  </si>
  <si>
    <t>AOP</t>
  </si>
  <si>
    <t>Previous period</t>
  </si>
  <si>
    <t>Tekuće razdoblje</t>
  </si>
  <si>
    <t>Position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</si>
  <si>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</si>
  <si>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</si>
  <si>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</si>
  <si>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</si>
  <si>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</si>
  <si>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</si>
  <si>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</si>
  <si>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</si>
  <si>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</si>
  <si>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</si>
  <si>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</si>
  <si>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</si>
  <si>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</si>
  <si>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</si>
  <si>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</si>
  <si>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</si>
  <si>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</si>
  <si>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</si>
  <si>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</si>
  <si>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</si>
  <si>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</si>
  <si>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</si>
  <si>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</si>
  <si>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</si>
  <si>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</si>
  <si>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</si>
  <si>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</si>
  <si>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</si>
  <si>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</si>
  <si>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</si>
  <si>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</si>
  <si>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</si>
  <si>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</si>
  <si>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</si>
  <si>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</si>
  <si>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</si>
  <si>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</si>
  <si>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</si>
  <si>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</si>
  <si>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</si>
  <si>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</si>
  <si>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</si>
  <si>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</si>
  <si>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</si>
  <si>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</si>
  <si>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</si>
  <si>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</si>
  <si>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</si>
  <si>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</si>
  <si>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</si>
  <si>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</si>
  <si>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</si>
  <si>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</si>
  <si>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</si>
  <si>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</si>
  <si>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</si>
  <si>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</si>
  <si>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</si>
  <si>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</si>
  <si>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</si>
  <si>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</si>
  <si>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</si>
  <si>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</si>
  <si>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</si>
  <si>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</si>
  <si>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</si>
  <si>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</si>
  <si>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</si>
  <si>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</si>
  <si>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</si>
  <si>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</si>
  <si>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</si>
  <si>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</si>
  <si>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</si>
  <si>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</si>
  <si>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</si>
  <si>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</si>
  <si>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</si>
  <si>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</si>
  <si>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</si>
  <si>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</si>
  <si>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</si>
  <si>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</si>
  <si>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</si>
  <si>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</si>
  <si>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</si>
  <si>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</si>
  <si>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</si>
  <si>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</si>
  <si>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</si>
  <si>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</si>
  <si>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</si>
  <si>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</si>
  <si>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</si>
  <si>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A) ISSUED CAPITAL AND RESERVES</t>
  </si>
  <si>
    <t>1. Attributable to majority owners</t>
  </si>
  <si>
    <t>2. Attributable to minority interest</t>
  </si>
  <si>
    <t>EQUITY AND LIABILITIES</t>
  </si>
  <si>
    <t>ASSETS</t>
  </si>
  <si>
    <t>Prior year</t>
  </si>
  <si>
    <t>Current year</t>
  </si>
  <si>
    <t>INCOME STATEMENT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</si>
  <si>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</si>
  <si>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</si>
  <si>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</si>
  <si>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</si>
  <si>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</si>
  <si>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</si>
  <si>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</si>
  <si>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</si>
  <si>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</si>
  <si>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</si>
  <si>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</si>
  <si>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</si>
  <si>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</si>
  <si>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</si>
  <si>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</si>
  <si>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</si>
  <si>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</si>
  <si>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</si>
  <si>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</si>
  <si>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</si>
  <si>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</si>
  <si>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</si>
  <si>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</si>
  <si>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</si>
  <si>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</si>
  <si>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</si>
  <si>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</si>
  <si>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</si>
  <si>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</si>
  <si>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</si>
  <si>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</si>
  <si>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</si>
  <si>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</si>
  <si>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</si>
  <si>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</si>
  <si>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</si>
  <si>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</si>
  <si>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</si>
  <si>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</si>
  <si>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</si>
  <si>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</si>
  <si>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</si>
  <si>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</si>
  <si>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</si>
  <si>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</si>
  <si>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</si>
  <si>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</si>
  <si>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</si>
  <si>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</si>
  <si>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</si>
  <si>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</si>
  <si>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</si>
  <si>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</si>
  <si>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</si>
  <si>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</si>
  <si>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</si>
  <si>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</si>
  <si>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</si>
  <si>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</si>
  <si>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</si>
  <si>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</si>
  <si>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</si>
  <si>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</si>
  <si>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</si>
  <si>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</si>
  <si>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</si>
  <si>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</si>
  <si>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</si>
  <si>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</si>
  <si>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</si>
  <si>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</si>
  <si>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</si>
  <si>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</si>
  <si>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</si>
  <si>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</si>
  <si>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</si>
  <si>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</si>
  <si>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</si>
  <si>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</si>
  <si>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</si>
  <si>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</si>
  <si>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</si>
  <si>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</si>
  <si>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</si>
  <si>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</si>
  <si>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</si>
  <si>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</si>
  <si>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</si>
  <si>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</si>
  <si>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</si>
  <si>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</si>
  <si>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</si>
  <si>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</si>
  <si>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</si>
  <si>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</si>
  <si>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</si>
  <si>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</si>
  <si>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</si>
  <si>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</si>
  <si>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</si>
  <si>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</si>
  <si>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</si>
  <si>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</si>
  <si>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</si>
  <si>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</si>
  <si>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</si>
  <si>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</si>
  <si>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</si>
  <si>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</si>
  <si>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</si>
  <si>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Previous year</t>
  </si>
  <si>
    <t>Cash flow statement - indirect method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</si>
  <si>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</si>
  <si>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</si>
  <si>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</si>
  <si>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</si>
  <si>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</si>
  <si>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</si>
  <si>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</si>
  <si>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</si>
  <si>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</si>
  <si>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</si>
  <si>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</si>
  <si>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</si>
  <si>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</si>
  <si>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</si>
  <si>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</si>
  <si>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</si>
  <si>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</si>
  <si>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</si>
  <si>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</si>
  <si>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STATEMENT OF CHANGES IN EQUITY</t>
  </si>
  <si>
    <t>to</t>
  </si>
  <si>
    <t>Annex 1.</t>
  </si>
  <si>
    <t>Reporting period: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</si>
  <si>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</si>
  <si>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</si>
  <si>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</si>
  <si>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</si>
  <si>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</si>
  <si>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</si>
  <si>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</si>
  <si>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</si>
  <si>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Annual financial statements GFI-POD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</si>
  <si>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</si>
  <si>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</si>
  <si>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</si>
  <si>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</si>
  <si>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</si>
  <si>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</si>
  <si>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</si>
  <si>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</si>
  <si>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</si>
  <si>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</si>
  <si>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>A)  RECEIVABLES FOR SUBSCRIBED NOT PAID CAPITAL</t>
  </si>
  <si>
    <t>1526634</t>
  </si>
  <si>
    <t>E-tours d.o.o. putnička agencija</t>
  </si>
  <si>
    <t>OT-OPTIMA TELEKOM d.d.</t>
  </si>
  <si>
    <t>Bani 75a, Zagreb</t>
  </si>
  <si>
    <t>0820431</t>
  </si>
  <si>
    <t>period 01.01.2015. to 31.12.2015.</t>
  </si>
  <si>
    <t>01.01.2015.</t>
  </si>
  <si>
    <t>31.12.2015.</t>
  </si>
  <si>
    <t>as of 31.12.2015.</t>
  </si>
  <si>
    <t>Roberta Frangeša Mihanovića 9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</si>
</sst>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theme="0" tint="-0.04997999966144562"/>
        <bgColor indexed="64"/>
      </patternFill>
    </fill>
    <fill>
      <patternFill patternType="gray125">
        <fgColor indexed="22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32" borderId="16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Font="1" applyAlignment="1" applyProtection="1">
      <alignment horizontal="right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32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32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2" fillId="0" borderId="0" xfId="57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2" applyFont="1" applyBorder="1" applyAlignment="1">
      <alignment wrapText="1"/>
      <protection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6" fillId="33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3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30" xfId="57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30" xfId="62" applyBorder="1" applyAlignment="1">
      <alignment/>
      <protection/>
    </xf>
    <xf numFmtId="0" fontId="3" fillId="0" borderId="31" xfId="57" applyFont="1" applyBorder="1" applyAlignment="1" applyProtection="1">
      <alignment/>
      <protection hidden="1"/>
    </xf>
    <xf numFmtId="0" fontId="3" fillId="0" borderId="31" xfId="57" applyFont="1" applyBorder="1" applyAlignment="1">
      <alignment/>
      <protection/>
    </xf>
    <xf numFmtId="0" fontId="3" fillId="0" borderId="32" xfId="57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21" xfId="57" applyFont="1" applyFill="1" applyBorder="1" applyAlignment="1" applyProtection="1">
      <alignment/>
      <protection hidden="1"/>
    </xf>
    <xf numFmtId="0" fontId="3" fillId="0" borderId="33" xfId="57" applyFont="1" applyFill="1" applyBorder="1" applyAlignment="1" applyProtection="1">
      <alignment/>
      <protection hidden="1"/>
    </xf>
    <xf numFmtId="0" fontId="2" fillId="0" borderId="2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34" borderId="35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vertical="center" wrapText="1"/>
    </xf>
    <xf numFmtId="44" fontId="2" fillId="35" borderId="35" xfId="44" applyFont="1" applyFill="1" applyBorder="1" applyAlignment="1">
      <alignment vertical="center" wrapText="1"/>
    </xf>
    <xf numFmtId="44" fontId="0" fillId="35" borderId="27" xfId="44" applyFont="1" applyFill="1" applyBorder="1" applyAlignment="1">
      <alignment vertical="center" wrapText="1"/>
    </xf>
    <xf numFmtId="44" fontId="0" fillId="35" borderId="28" xfId="44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3" fillId="0" borderId="0" xfId="57" applyFont="1" applyBorder="1" applyAlignment="1" applyProtection="1">
      <alignment wrapText="1"/>
      <protection hidden="1"/>
    </xf>
    <xf numFmtId="0" fontId="3" fillId="0" borderId="30" xfId="57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2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2" borderId="36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2" borderId="36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2" borderId="36" xfId="0" applyNumberFormat="1" applyFont="1" applyFill="1" applyBorder="1" applyAlignment="1" applyProtection="1">
      <alignment horizontal="right" vertical="center"/>
      <protection hidden="1" locked="0"/>
    </xf>
    <xf numFmtId="0" fontId="3" fillId="0" borderId="3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0" xfId="0" applyNumberFormat="1" applyAlignment="1">
      <alignment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>
      <alignment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3" fontId="0" fillId="36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3" fontId="0" fillId="36" borderId="15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3" fillId="32" borderId="14" xfId="0" applyNumberFormat="1" applyFont="1" applyFill="1" applyBorder="1" applyAlignment="1" applyProtection="1">
      <alignment vertical="center"/>
      <protection hidden="1"/>
    </xf>
    <xf numFmtId="3" fontId="3" fillId="32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" fontId="7" fillId="0" borderId="0" xfId="0" applyNumberFormat="1" applyFont="1" applyAlignment="1">
      <alignment/>
    </xf>
    <xf numFmtId="194" fontId="0" fillId="0" borderId="0" xfId="0" applyNumberFormat="1" applyAlignment="1">
      <alignment/>
    </xf>
    <xf numFmtId="43" fontId="0" fillId="0" borderId="0" xfId="42" applyFont="1" applyAlignment="1">
      <alignment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30" xfId="62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13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3" fillId="0" borderId="21" xfId="57" applyFont="1" applyFill="1" applyBorder="1" applyAlignment="1" applyProtection="1">
      <alignment horizontal="center" vertical="top"/>
      <protection hidden="1"/>
    </xf>
    <xf numFmtId="0" fontId="3" fillId="0" borderId="21" xfId="57" applyFont="1" applyFill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30" xfId="0" applyFont="1" applyBorder="1" applyAlignment="1" applyProtection="1">
      <alignment horizontal="right" wrapText="1"/>
      <protection hidden="1"/>
    </xf>
    <xf numFmtId="49" fontId="14" fillId="0" borderId="39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1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30" xfId="0" applyFont="1" applyBorder="1" applyAlignment="1" applyProtection="1">
      <alignment horizontal="right"/>
      <protection hidden="1"/>
    </xf>
    <xf numFmtId="49" fontId="2" fillId="0" borderId="39" xfId="57" applyNumberFormat="1" applyFont="1" applyFill="1" applyBorder="1" applyAlignment="1" applyProtection="1">
      <alignment horizontal="left" vertical="center"/>
      <protection hidden="1" locked="0"/>
    </xf>
    <xf numFmtId="0" fontId="3" fillId="0" borderId="33" xfId="57" applyFont="1" applyFill="1" applyBorder="1" applyAlignment="1">
      <alignment horizontal="left" vertical="center"/>
      <protection/>
    </xf>
    <xf numFmtId="0" fontId="10" fillId="0" borderId="0" xfId="57" applyFont="1" applyAlignment="1">
      <alignment/>
      <protection/>
    </xf>
    <xf numFmtId="49" fontId="2" fillId="0" borderId="39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39" xfId="57" applyFont="1" applyFill="1" applyBorder="1" applyAlignment="1" applyProtection="1">
      <alignment horizontal="left" vertical="center"/>
      <protection hidden="1" locked="0"/>
    </xf>
    <xf numFmtId="0" fontId="3" fillId="0" borderId="21" xfId="57" applyFont="1" applyFill="1" applyBorder="1" applyAlignment="1">
      <alignment/>
      <protection/>
    </xf>
    <xf numFmtId="0" fontId="3" fillId="0" borderId="33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6" xfId="57" applyFont="1" applyBorder="1" applyAlignment="1" applyProtection="1">
      <alignment horizontal="center"/>
      <protection hidden="1"/>
    </xf>
    <xf numFmtId="0" fontId="2" fillId="0" borderId="21" xfId="57" applyFont="1" applyFill="1" applyBorder="1" applyAlignment="1" applyProtection="1">
      <alignment horizontal="left" vertical="center"/>
      <protection hidden="1" locked="0"/>
    </xf>
    <xf numFmtId="0" fontId="2" fillId="0" borderId="33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32" borderId="39" xfId="0" applyFont="1" applyFill="1" applyBorder="1" applyAlignment="1" applyProtection="1">
      <alignment horizontal="right" vertical="center"/>
      <protection hidden="1" locked="0"/>
    </xf>
    <xf numFmtId="0" fontId="2" fillId="32" borderId="21" xfId="0" applyFont="1" applyFill="1" applyBorder="1" applyAlignment="1" applyProtection="1">
      <alignment horizontal="right" vertical="center"/>
      <protection hidden="1"/>
    </xf>
    <xf numFmtId="0" fontId="2" fillId="32" borderId="33" xfId="0" applyFont="1" applyFill="1" applyBorder="1" applyAlignment="1" applyProtection="1">
      <alignment horizontal="right" vertical="center"/>
      <protection hidden="1"/>
    </xf>
    <xf numFmtId="0" fontId="2" fillId="32" borderId="39" xfId="57" applyFont="1" applyFill="1" applyBorder="1" applyAlignment="1" applyProtection="1">
      <alignment horizontal="right" vertical="center"/>
      <protection hidden="1" locked="0"/>
    </xf>
    <xf numFmtId="0" fontId="3" fillId="0" borderId="21" xfId="57" applyFont="1" applyBorder="1" applyAlignment="1">
      <alignment/>
      <protection/>
    </xf>
    <xf numFmtId="49" fontId="2" fillId="32" borderId="39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7" applyNumberFormat="1" applyFont="1" applyBorder="1" applyAlignment="1" applyProtection="1">
      <alignment horizontal="center" vertical="center"/>
      <protection hidden="1" locked="0"/>
    </xf>
    <xf numFmtId="0" fontId="2" fillId="32" borderId="21" xfId="0" applyFont="1" applyFill="1" applyBorder="1" applyAlignment="1" applyProtection="1">
      <alignment horizontal="right" vertical="center"/>
      <protection hidden="1" locked="0"/>
    </xf>
    <xf numFmtId="0" fontId="2" fillId="32" borderId="33" xfId="0" applyFont="1" applyFill="1" applyBorder="1" applyAlignment="1" applyProtection="1">
      <alignment horizontal="right" vertical="center"/>
      <protection hidden="1" locked="0"/>
    </xf>
    <xf numFmtId="0" fontId="2" fillId="32" borderId="35" xfId="0" applyFont="1" applyFill="1" applyBorder="1" applyAlignment="1" applyProtection="1">
      <alignment horizontal="right" vertical="center"/>
      <protection hidden="1" locked="0"/>
    </xf>
    <xf numFmtId="0" fontId="2" fillId="32" borderId="27" xfId="0" applyFont="1" applyFill="1" applyBorder="1" applyAlignment="1" applyProtection="1">
      <alignment horizontal="right" vertical="center"/>
      <protection hidden="1" locked="0"/>
    </xf>
    <xf numFmtId="0" fontId="2" fillId="32" borderId="28" xfId="0" applyFont="1" applyFill="1" applyBorder="1" applyAlignment="1" applyProtection="1">
      <alignment horizontal="right" vertical="center"/>
      <protection hidden="1" locked="0"/>
    </xf>
    <xf numFmtId="49" fontId="2" fillId="32" borderId="35" xfId="0" applyNumberFormat="1" applyFont="1" applyFill="1" applyBorder="1" applyAlignment="1" applyProtection="1">
      <alignment horizontal="center" vertical="center"/>
      <protection hidden="1" locked="0"/>
    </xf>
    <xf numFmtId="49" fontId="2" fillId="32" borderId="28" xfId="0" applyNumberFormat="1" applyFont="1" applyFill="1" applyBorder="1" applyAlignment="1" applyProtection="1">
      <alignment horizontal="center" vertical="center"/>
      <protection hidden="1" locked="0"/>
    </xf>
    <xf numFmtId="49" fontId="2" fillId="32" borderId="39" xfId="0" applyNumberFormat="1" applyFont="1" applyFill="1" applyBorder="1" applyAlignment="1" applyProtection="1">
      <alignment horizontal="center" vertical="center"/>
      <protection hidden="1" locked="0"/>
    </xf>
    <xf numFmtId="49" fontId="2" fillId="32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vertical="top" wrapText="1"/>
      <protection hidden="1"/>
    </xf>
    <xf numFmtId="0" fontId="3" fillId="0" borderId="30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57" applyFont="1" applyAlignment="1">
      <alignment horizontal="center"/>
      <protection/>
    </xf>
    <xf numFmtId="0" fontId="2" fillId="0" borderId="39" xfId="57" applyFont="1" applyFill="1" applyBorder="1" applyAlignment="1" applyProtection="1">
      <alignment horizontal="right" vertical="center"/>
      <protection hidden="1" locked="0"/>
    </xf>
    <xf numFmtId="0" fontId="2" fillId="0" borderId="21" xfId="57" applyFont="1" applyFill="1" applyBorder="1" applyAlignment="1" applyProtection="1">
      <alignment horizontal="right" vertical="center"/>
      <protection hidden="1" locked="0"/>
    </xf>
    <xf numFmtId="0" fontId="2" fillId="0" borderId="33" xfId="57" applyFont="1" applyFill="1" applyBorder="1" applyAlignment="1" applyProtection="1">
      <alignment horizontal="right" vertical="center"/>
      <protection hidden="1" locked="0"/>
    </xf>
    <xf numFmtId="0" fontId="4" fillId="32" borderId="39" xfId="53" applyFill="1" applyBorder="1" applyAlignment="1" applyProtection="1">
      <alignment/>
      <protection hidden="1" locked="0"/>
    </xf>
    <xf numFmtId="0" fontId="4" fillId="32" borderId="21" xfId="53" applyFill="1" applyBorder="1" applyAlignment="1" applyProtection="1">
      <alignment/>
      <protection hidden="1" locked="0"/>
    </xf>
    <xf numFmtId="0" fontId="4" fillId="32" borderId="33" xfId="53" applyFill="1" applyBorder="1" applyAlignment="1" applyProtection="1">
      <alignment/>
      <protection hidden="1" locked="0"/>
    </xf>
    <xf numFmtId="0" fontId="2" fillId="32" borderId="39" xfId="0" applyFont="1" applyFill="1" applyBorder="1" applyAlignment="1" applyProtection="1">
      <alignment horizontal="left" vertical="center"/>
      <protection hidden="1" locked="0"/>
    </xf>
    <xf numFmtId="0" fontId="2" fillId="32" borderId="21" xfId="0" applyFont="1" applyFill="1" applyBorder="1" applyAlignment="1" applyProtection="1">
      <alignment horizontal="left" vertical="center"/>
      <protection hidden="1" locked="0"/>
    </xf>
    <xf numFmtId="0" fontId="2" fillId="32" borderId="33" xfId="0" applyFont="1" applyFill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1" fontId="2" fillId="32" borderId="39" xfId="0" applyNumberFormat="1" applyFont="1" applyFill="1" applyBorder="1" applyAlignment="1" applyProtection="1">
      <alignment horizontal="center" vertical="center"/>
      <protection hidden="1" locked="0"/>
    </xf>
    <xf numFmtId="1" fontId="2" fillId="32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30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30" xfId="0" applyFont="1" applyBorder="1" applyAlignment="1" applyProtection="1">
      <alignment horizontal="right" vertical="center" wrapText="1"/>
      <protection hidden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horizontal="center" vertical="top" wrapText="1"/>
      <protection hidden="1"/>
    </xf>
    <xf numFmtId="0" fontId="0" fillId="34" borderId="27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7" fillId="32" borderId="35" xfId="0" applyFont="1" applyFill="1" applyBorder="1" applyAlignment="1" applyProtection="1">
      <alignment vertical="center" wrapText="1"/>
      <protection hidden="1"/>
    </xf>
    <xf numFmtId="0" fontId="7" fillId="32" borderId="27" xfId="0" applyFont="1" applyFill="1" applyBorder="1" applyAlignment="1" applyProtection="1">
      <alignment vertical="center" wrapText="1"/>
      <protection hidden="1"/>
    </xf>
    <xf numFmtId="0" fontId="7" fillId="32" borderId="28" xfId="0" applyFont="1" applyFill="1" applyBorder="1" applyAlignment="1" applyProtection="1">
      <alignment vertical="center" wrapText="1"/>
      <protection hidden="1"/>
    </xf>
    <xf numFmtId="0" fontId="2" fillId="34" borderId="39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7" fillId="37" borderId="35" xfId="0" applyFont="1" applyFill="1" applyBorder="1" applyAlignment="1" applyProtection="1">
      <alignment vertical="center" wrapText="1"/>
      <protection hidden="1"/>
    </xf>
    <xf numFmtId="0" fontId="7" fillId="37" borderId="27" xfId="0" applyFont="1" applyFill="1" applyBorder="1" applyAlignment="1" applyProtection="1">
      <alignment vertical="center" wrapText="1"/>
      <protection hidden="1"/>
    </xf>
    <xf numFmtId="0" fontId="7" fillId="37" borderId="2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27" xfId="0" applyFont="1" applyFill="1" applyBorder="1" applyAlignment="1" applyProtection="1">
      <alignment vertical="center" wrapText="1"/>
      <protection hidden="1"/>
    </xf>
    <xf numFmtId="0" fontId="6" fillId="32" borderId="28" xfId="0" applyFont="1" applyFill="1" applyBorder="1" applyAlignment="1" applyProtection="1">
      <alignment vertical="center" wrapText="1"/>
      <protection hidden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E28" sqref="E28:G28"/>
    </sheetView>
  </sheetViews>
  <sheetFormatPr defaultColWidth="9.140625" defaultRowHeight="12.75"/>
  <cols>
    <col min="1" max="1" width="9.140625" style="92" customWidth="1"/>
    <col min="2" max="2" width="13.00390625" style="92" customWidth="1"/>
    <col min="3" max="6" width="9.140625" style="18" customWidth="1"/>
    <col min="7" max="7" width="15.140625" style="18" customWidth="1"/>
    <col min="8" max="8" width="19.28125" style="18" customWidth="1"/>
    <col min="9" max="9" width="14.421875" style="18" customWidth="1"/>
    <col min="10" max="16384" width="9.140625" style="18" customWidth="1"/>
  </cols>
  <sheetData>
    <row r="1" spans="1:12" ht="15.75">
      <c r="A1" s="201" t="s">
        <v>275</v>
      </c>
      <c r="B1" s="201"/>
      <c r="C1" s="201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249" t="s">
        <v>276</v>
      </c>
      <c r="B2" s="249"/>
      <c r="C2" s="249"/>
      <c r="D2" s="250"/>
      <c r="E2" s="19" t="s">
        <v>303</v>
      </c>
      <c r="F2" s="20"/>
      <c r="G2" s="21" t="s">
        <v>274</v>
      </c>
      <c r="H2" s="19" t="s">
        <v>304</v>
      </c>
      <c r="I2" s="22"/>
      <c r="J2" s="17"/>
      <c r="K2" s="17"/>
      <c r="L2" s="17"/>
    </row>
    <row r="3" spans="1:12" ht="12.75">
      <c r="A3" s="23"/>
      <c r="B3" s="23"/>
      <c r="C3" s="23"/>
      <c r="D3" s="23"/>
      <c r="E3" s="24"/>
      <c r="F3" s="24"/>
      <c r="G3" s="23"/>
      <c r="H3" s="23"/>
      <c r="I3" s="25"/>
      <c r="J3" s="17"/>
      <c r="K3" s="17"/>
      <c r="L3" s="17"/>
    </row>
    <row r="4" spans="1:12" ht="15.75">
      <c r="A4" s="251" t="s">
        <v>285</v>
      </c>
      <c r="B4" s="251"/>
      <c r="C4" s="251"/>
      <c r="D4" s="251"/>
      <c r="E4" s="251"/>
      <c r="F4" s="251"/>
      <c r="G4" s="251"/>
      <c r="H4" s="251"/>
      <c r="I4" s="251"/>
      <c r="J4" s="17"/>
      <c r="K4" s="17"/>
      <c r="L4" s="17"/>
    </row>
    <row r="5" spans="1:12" ht="12.75">
      <c r="A5" s="34"/>
      <c r="B5" s="34"/>
      <c r="C5" s="26"/>
      <c r="D5" s="27"/>
      <c r="E5" s="28"/>
      <c r="F5" s="29"/>
      <c r="G5" s="30"/>
      <c r="H5" s="31"/>
      <c r="I5" s="32"/>
      <c r="J5" s="17"/>
      <c r="K5" s="17"/>
      <c r="L5" s="17"/>
    </row>
    <row r="6" spans="1:12" ht="12.75">
      <c r="A6" s="197" t="s">
        <v>6</v>
      </c>
      <c r="B6" s="231"/>
      <c r="C6" s="228" t="s">
        <v>277</v>
      </c>
      <c r="D6" s="229"/>
      <c r="E6" s="128"/>
      <c r="F6" s="128"/>
      <c r="G6" s="128"/>
      <c r="H6" s="128"/>
      <c r="I6" s="129"/>
      <c r="J6" s="17"/>
      <c r="K6" s="17"/>
      <c r="L6" s="17"/>
    </row>
    <row r="7" spans="1:12" ht="12.75">
      <c r="A7" s="90"/>
      <c r="B7" s="90"/>
      <c r="C7" s="130"/>
      <c r="D7" s="130"/>
      <c r="E7" s="128"/>
      <c r="F7" s="128"/>
      <c r="G7" s="128"/>
      <c r="H7" s="128"/>
      <c r="I7" s="129"/>
      <c r="J7" s="17"/>
      <c r="K7" s="17"/>
      <c r="L7" s="17"/>
    </row>
    <row r="8" spans="1:12" ht="12.75" customHeight="1">
      <c r="A8" s="252" t="s">
        <v>7</v>
      </c>
      <c r="B8" s="253"/>
      <c r="C8" s="228" t="s">
        <v>278</v>
      </c>
      <c r="D8" s="229"/>
      <c r="E8" s="128"/>
      <c r="F8" s="128"/>
      <c r="G8" s="128"/>
      <c r="H8" s="128"/>
      <c r="I8" s="104"/>
      <c r="J8" s="17"/>
      <c r="K8" s="17"/>
      <c r="L8" s="17"/>
    </row>
    <row r="9" spans="1:12" ht="12.75">
      <c r="A9" s="91"/>
      <c r="B9" s="91"/>
      <c r="C9" s="131"/>
      <c r="D9" s="130"/>
      <c r="E9" s="34"/>
      <c r="F9" s="34"/>
      <c r="G9" s="34"/>
      <c r="H9" s="34"/>
      <c r="I9" s="104"/>
      <c r="J9" s="17"/>
      <c r="K9" s="17"/>
      <c r="L9" s="17"/>
    </row>
    <row r="10" spans="1:12" ht="12.75" customHeight="1">
      <c r="A10" s="248" t="s">
        <v>8</v>
      </c>
      <c r="B10" s="248"/>
      <c r="C10" s="228" t="s">
        <v>279</v>
      </c>
      <c r="D10" s="229"/>
      <c r="E10" s="34"/>
      <c r="F10" s="34"/>
      <c r="G10" s="34"/>
      <c r="H10" s="34"/>
      <c r="I10" s="104"/>
      <c r="J10" s="17"/>
      <c r="K10" s="17"/>
      <c r="L10" s="17"/>
    </row>
    <row r="11" spans="1:12" ht="12.75">
      <c r="A11" s="248"/>
      <c r="B11" s="248"/>
      <c r="C11" s="34"/>
      <c r="D11" s="34"/>
      <c r="E11" s="34"/>
      <c r="F11" s="34"/>
      <c r="G11" s="34"/>
      <c r="H11" s="34"/>
      <c r="I11" s="104"/>
      <c r="J11" s="17"/>
      <c r="K11" s="17"/>
      <c r="L11" s="17"/>
    </row>
    <row r="12" spans="1:12" ht="12.75">
      <c r="A12" s="197" t="s">
        <v>9</v>
      </c>
      <c r="B12" s="231"/>
      <c r="C12" s="241" t="s">
        <v>280</v>
      </c>
      <c r="D12" s="242"/>
      <c r="E12" s="242"/>
      <c r="F12" s="242"/>
      <c r="G12" s="242"/>
      <c r="H12" s="242"/>
      <c r="I12" s="243"/>
      <c r="J12" s="17"/>
      <c r="K12" s="17"/>
      <c r="L12" s="17"/>
    </row>
    <row r="13" spans="1:12" ht="12.75">
      <c r="A13" s="90"/>
      <c r="B13" s="90"/>
      <c r="C13" s="132"/>
      <c r="D13" s="130"/>
      <c r="E13" s="130"/>
      <c r="F13" s="130"/>
      <c r="G13" s="130"/>
      <c r="H13" s="130"/>
      <c r="I13" s="130"/>
      <c r="J13" s="17"/>
      <c r="K13" s="17"/>
      <c r="L13" s="17"/>
    </row>
    <row r="14" spans="1:12" ht="12.75">
      <c r="A14" s="197" t="s">
        <v>10</v>
      </c>
      <c r="B14" s="231"/>
      <c r="C14" s="246">
        <v>10000</v>
      </c>
      <c r="D14" s="247"/>
      <c r="E14" s="130"/>
      <c r="F14" s="241" t="s">
        <v>281</v>
      </c>
      <c r="G14" s="242"/>
      <c r="H14" s="242"/>
      <c r="I14" s="243"/>
      <c r="J14" s="17"/>
      <c r="K14" s="17"/>
      <c r="L14" s="17"/>
    </row>
    <row r="15" spans="1:12" ht="12.75">
      <c r="A15" s="90"/>
      <c r="B15" s="90"/>
      <c r="C15" s="130"/>
      <c r="D15" s="130"/>
      <c r="E15" s="130"/>
      <c r="F15" s="130"/>
      <c r="G15" s="130"/>
      <c r="H15" s="130"/>
      <c r="I15" s="130"/>
      <c r="J15" s="17"/>
      <c r="K15" s="17"/>
      <c r="L15" s="17"/>
    </row>
    <row r="16" spans="1:12" ht="12.75">
      <c r="A16" s="197" t="s">
        <v>11</v>
      </c>
      <c r="B16" s="231"/>
      <c r="C16" s="241" t="s">
        <v>306</v>
      </c>
      <c r="D16" s="289"/>
      <c r="E16" s="289"/>
      <c r="F16" s="289"/>
      <c r="G16" s="289"/>
      <c r="H16" s="289"/>
      <c r="I16" s="290"/>
      <c r="J16" s="17"/>
      <c r="K16" s="17"/>
      <c r="L16" s="17"/>
    </row>
    <row r="17" spans="1:12" ht="12.75">
      <c r="A17" s="90"/>
      <c r="B17" s="90"/>
      <c r="C17" s="130"/>
      <c r="D17" s="130"/>
      <c r="E17" s="130"/>
      <c r="F17" s="130"/>
      <c r="G17" s="130"/>
      <c r="H17" s="130"/>
      <c r="I17" s="130"/>
      <c r="J17" s="17"/>
      <c r="K17" s="17"/>
      <c r="L17" s="17"/>
    </row>
    <row r="18" spans="1:12" ht="12.75">
      <c r="A18" s="197" t="s">
        <v>12</v>
      </c>
      <c r="B18" s="231"/>
      <c r="C18" s="238" t="s">
        <v>282</v>
      </c>
      <c r="D18" s="239"/>
      <c r="E18" s="239"/>
      <c r="F18" s="239"/>
      <c r="G18" s="239"/>
      <c r="H18" s="239"/>
      <c r="I18" s="240"/>
      <c r="J18" s="17"/>
      <c r="K18" s="17"/>
      <c r="L18" s="17"/>
    </row>
    <row r="19" spans="1:12" ht="12.75">
      <c r="A19" s="90"/>
      <c r="B19" s="90"/>
      <c r="C19" s="132"/>
      <c r="D19" s="130"/>
      <c r="E19" s="130"/>
      <c r="F19" s="130"/>
      <c r="G19" s="130"/>
      <c r="H19" s="130"/>
      <c r="I19" s="130"/>
      <c r="J19" s="17"/>
      <c r="K19" s="17"/>
      <c r="L19" s="17"/>
    </row>
    <row r="20" spans="1:12" ht="12.75">
      <c r="A20" s="197" t="s">
        <v>13</v>
      </c>
      <c r="B20" s="231"/>
      <c r="C20" s="238" t="s">
        <v>282</v>
      </c>
      <c r="D20" s="239"/>
      <c r="E20" s="239"/>
      <c r="F20" s="239"/>
      <c r="G20" s="239"/>
      <c r="H20" s="239"/>
      <c r="I20" s="240"/>
      <c r="J20" s="17"/>
      <c r="K20" s="17"/>
      <c r="L20" s="17"/>
    </row>
    <row r="21" spans="1:12" ht="12.75">
      <c r="A21" s="90"/>
      <c r="B21" s="90"/>
      <c r="C21" s="132"/>
      <c r="D21" s="130"/>
      <c r="E21" s="130"/>
      <c r="F21" s="130"/>
      <c r="G21" s="130"/>
      <c r="H21" s="130"/>
      <c r="I21" s="130"/>
      <c r="J21" s="17"/>
      <c r="K21" s="17"/>
      <c r="L21" s="17"/>
    </row>
    <row r="22" spans="1:12" ht="12.75">
      <c r="A22" s="197" t="s">
        <v>14</v>
      </c>
      <c r="B22" s="231"/>
      <c r="C22" s="133">
        <v>133</v>
      </c>
      <c r="D22" s="241" t="s">
        <v>281</v>
      </c>
      <c r="E22" s="242"/>
      <c r="F22" s="243"/>
      <c r="G22" s="244"/>
      <c r="H22" s="245"/>
      <c r="I22" s="134"/>
      <c r="J22" s="17"/>
      <c r="K22" s="17"/>
      <c r="L22" s="17"/>
    </row>
    <row r="23" spans="1:12" ht="12.75">
      <c r="A23" s="90"/>
      <c r="B23" s="90"/>
      <c r="C23" s="130"/>
      <c r="D23" s="130"/>
      <c r="E23" s="130"/>
      <c r="F23" s="130"/>
      <c r="G23" s="130"/>
      <c r="H23" s="130"/>
      <c r="I23" s="135"/>
      <c r="J23" s="17"/>
      <c r="K23" s="17"/>
      <c r="L23" s="17"/>
    </row>
    <row r="24" spans="1:12" ht="12.75">
      <c r="A24" s="197" t="s">
        <v>15</v>
      </c>
      <c r="B24" s="231"/>
      <c r="C24" s="133">
        <v>21</v>
      </c>
      <c r="D24" s="241" t="s">
        <v>283</v>
      </c>
      <c r="E24" s="242"/>
      <c r="F24" s="242"/>
      <c r="G24" s="243"/>
      <c r="H24" s="89" t="s">
        <v>22</v>
      </c>
      <c r="I24" s="136">
        <v>4951</v>
      </c>
      <c r="J24" s="17"/>
      <c r="K24" s="17"/>
      <c r="L24" s="17"/>
    </row>
    <row r="25" spans="1:12" ht="12.75">
      <c r="A25" s="90"/>
      <c r="B25" s="90"/>
      <c r="C25" s="130"/>
      <c r="D25" s="130"/>
      <c r="E25" s="130"/>
      <c r="F25" s="130"/>
      <c r="G25" s="137"/>
      <c r="H25" s="90" t="s">
        <v>23</v>
      </c>
      <c r="I25" s="132"/>
      <c r="J25" s="17"/>
      <c r="K25" s="17"/>
      <c r="L25" s="17"/>
    </row>
    <row r="26" spans="1:12" ht="12.75">
      <c r="A26" s="197" t="s">
        <v>16</v>
      </c>
      <c r="B26" s="231"/>
      <c r="C26" s="138" t="s">
        <v>286</v>
      </c>
      <c r="D26" s="139"/>
      <c r="E26" s="140"/>
      <c r="F26" s="135"/>
      <c r="G26" s="197" t="s">
        <v>24</v>
      </c>
      <c r="H26" s="231"/>
      <c r="I26" s="141" t="s">
        <v>284</v>
      </c>
      <c r="J26" s="17"/>
      <c r="K26" s="17"/>
      <c r="L26" s="17"/>
    </row>
    <row r="27" spans="1:12" ht="12.75">
      <c r="A27" s="90"/>
      <c r="B27" s="90"/>
      <c r="C27" s="34"/>
      <c r="D27" s="34"/>
      <c r="E27" s="34"/>
      <c r="F27" s="34"/>
      <c r="G27" s="34"/>
      <c r="H27" s="34"/>
      <c r="I27" s="142"/>
      <c r="J27" s="17"/>
      <c r="K27" s="17"/>
      <c r="L27" s="17"/>
    </row>
    <row r="28" spans="1:12" ht="12.75">
      <c r="A28" s="232" t="s">
        <v>21</v>
      </c>
      <c r="B28" s="232"/>
      <c r="C28" s="232"/>
      <c r="D28" s="232"/>
      <c r="E28" s="233" t="s">
        <v>25</v>
      </c>
      <c r="F28" s="233"/>
      <c r="G28" s="233"/>
      <c r="H28" s="234" t="s">
        <v>1</v>
      </c>
      <c r="I28" s="234"/>
      <c r="J28" s="17"/>
      <c r="K28" s="17"/>
      <c r="L28" s="17"/>
    </row>
    <row r="29" spans="1:12" ht="12.75">
      <c r="A29" s="93"/>
      <c r="B29" s="93"/>
      <c r="C29" s="96"/>
      <c r="D29" s="100"/>
      <c r="E29" s="34"/>
      <c r="F29" s="34"/>
      <c r="G29" s="34"/>
      <c r="H29" s="143"/>
      <c r="I29" s="142"/>
      <c r="J29" s="17"/>
      <c r="K29" s="17"/>
      <c r="L29" s="17"/>
    </row>
    <row r="30" spans="1:12" ht="12.75">
      <c r="A30" s="235"/>
      <c r="B30" s="236"/>
      <c r="C30" s="236"/>
      <c r="D30" s="237"/>
      <c r="E30" s="235"/>
      <c r="F30" s="236"/>
      <c r="G30" s="237"/>
      <c r="H30" s="202"/>
      <c r="I30" s="203"/>
      <c r="J30" s="17"/>
      <c r="K30" s="17"/>
      <c r="L30" s="17"/>
    </row>
    <row r="31" spans="1:12" ht="12.75">
      <c r="A31" s="223" t="s">
        <v>287</v>
      </c>
      <c r="B31" s="224"/>
      <c r="C31" s="224"/>
      <c r="D31" s="225"/>
      <c r="E31" s="223" t="s">
        <v>288</v>
      </c>
      <c r="F31" s="224"/>
      <c r="G31" s="225"/>
      <c r="H31" s="226" t="s">
        <v>289</v>
      </c>
      <c r="I31" s="227"/>
      <c r="J31" s="17"/>
      <c r="K31" s="17"/>
      <c r="L31" s="17"/>
    </row>
    <row r="32" spans="1:12" ht="12.75">
      <c r="A32" s="94"/>
      <c r="B32" s="94"/>
      <c r="C32" s="132"/>
      <c r="D32" s="230"/>
      <c r="E32" s="230"/>
      <c r="F32" s="230"/>
      <c r="G32" s="230"/>
      <c r="H32" s="130"/>
      <c r="I32" s="144"/>
      <c r="J32" s="17"/>
      <c r="K32" s="17"/>
      <c r="L32" s="17"/>
    </row>
    <row r="33" spans="1:12" ht="12.75">
      <c r="A33" s="214" t="s">
        <v>290</v>
      </c>
      <c r="B33" s="221"/>
      <c r="C33" s="221"/>
      <c r="D33" s="222"/>
      <c r="E33" s="214" t="s">
        <v>291</v>
      </c>
      <c r="F33" s="221"/>
      <c r="G33" s="222"/>
      <c r="H33" s="228" t="s">
        <v>292</v>
      </c>
      <c r="I33" s="229"/>
      <c r="J33" s="17"/>
      <c r="K33" s="17"/>
      <c r="L33" s="17"/>
    </row>
    <row r="34" spans="1:12" ht="12.75">
      <c r="A34" s="94"/>
      <c r="B34" s="94"/>
      <c r="C34" s="132"/>
      <c r="D34" s="145"/>
      <c r="E34" s="145"/>
      <c r="F34" s="145"/>
      <c r="G34" s="146"/>
      <c r="H34" s="130"/>
      <c r="I34" s="147"/>
      <c r="J34" s="17"/>
      <c r="K34" s="17"/>
      <c r="L34" s="17"/>
    </row>
    <row r="35" spans="1:12" ht="12.75">
      <c r="A35" s="214" t="s">
        <v>293</v>
      </c>
      <c r="B35" s="221"/>
      <c r="C35" s="221"/>
      <c r="D35" s="222"/>
      <c r="E35" s="214" t="s">
        <v>294</v>
      </c>
      <c r="F35" s="221"/>
      <c r="G35" s="222"/>
      <c r="H35" s="228" t="s">
        <v>295</v>
      </c>
      <c r="I35" s="229"/>
      <c r="J35" s="17"/>
      <c r="K35" s="17"/>
      <c r="L35" s="17"/>
    </row>
    <row r="36" spans="1:12" ht="12.75">
      <c r="A36" s="95"/>
      <c r="B36" s="95"/>
      <c r="C36" s="212"/>
      <c r="D36" s="213"/>
      <c r="E36" s="26"/>
      <c r="F36" s="212"/>
      <c r="G36" s="213"/>
      <c r="H36" s="26"/>
      <c r="I36" s="26"/>
      <c r="J36" s="17"/>
      <c r="K36" s="17"/>
      <c r="L36" s="17"/>
    </row>
    <row r="37" spans="1:12" ht="12.75">
      <c r="A37" s="214" t="s">
        <v>298</v>
      </c>
      <c r="B37" s="215"/>
      <c r="C37" s="215"/>
      <c r="D37" s="216"/>
      <c r="E37" s="217" t="s">
        <v>288</v>
      </c>
      <c r="F37" s="218"/>
      <c r="G37" s="218"/>
      <c r="H37" s="219" t="s">
        <v>297</v>
      </c>
      <c r="I37" s="220"/>
      <c r="J37" s="17"/>
      <c r="K37" s="17"/>
      <c r="L37" s="17"/>
    </row>
    <row r="38" spans="1:12" ht="12.75">
      <c r="A38" s="95"/>
      <c r="B38" s="95"/>
      <c r="C38" s="36"/>
      <c r="D38" s="37"/>
      <c r="E38" s="26"/>
      <c r="F38" s="36"/>
      <c r="G38" s="37"/>
      <c r="H38" s="26"/>
      <c r="I38" s="26"/>
      <c r="J38" s="17"/>
      <c r="K38" s="17"/>
      <c r="L38" s="17"/>
    </row>
    <row r="39" spans="1:12" ht="12.75">
      <c r="A39" s="214" t="s">
        <v>299</v>
      </c>
      <c r="B39" s="215"/>
      <c r="C39" s="215"/>
      <c r="D39" s="216"/>
      <c r="E39" s="214" t="s">
        <v>300</v>
      </c>
      <c r="F39" s="221"/>
      <c r="G39" s="222"/>
      <c r="H39" s="219" t="s">
        <v>301</v>
      </c>
      <c r="I39" s="220"/>
      <c r="J39" s="17"/>
      <c r="K39" s="17"/>
      <c r="L39" s="17"/>
    </row>
    <row r="40" spans="1:12" ht="12.75">
      <c r="A40" s="38"/>
      <c r="B40" s="96"/>
      <c r="C40" s="39"/>
      <c r="D40" s="39"/>
      <c r="E40" s="38"/>
      <c r="F40" s="39"/>
      <c r="G40" s="39"/>
      <c r="H40" s="40"/>
      <c r="I40" s="41"/>
      <c r="J40" s="17"/>
      <c r="K40" s="17"/>
      <c r="L40" s="17"/>
    </row>
    <row r="41" spans="1:12" ht="12.75">
      <c r="A41" s="95"/>
      <c r="B41" s="95"/>
      <c r="C41" s="36"/>
      <c r="D41" s="37"/>
      <c r="E41" s="26"/>
      <c r="F41" s="36"/>
      <c r="G41" s="37"/>
      <c r="H41" s="26"/>
      <c r="I41" s="26"/>
      <c r="J41" s="17"/>
      <c r="K41" s="17"/>
      <c r="L41" s="17"/>
    </row>
    <row r="42" spans="1:12" ht="12.75">
      <c r="A42" s="97"/>
      <c r="B42" s="97"/>
      <c r="C42" s="42"/>
      <c r="D42" s="33"/>
      <c r="E42" s="33"/>
      <c r="F42" s="42"/>
      <c r="G42" s="33"/>
      <c r="H42" s="33"/>
      <c r="I42" s="33"/>
      <c r="J42" s="17"/>
      <c r="K42" s="17"/>
      <c r="L42" s="17"/>
    </row>
    <row r="43" spans="1:12" ht="12.75" customHeight="1">
      <c r="A43" s="192" t="s">
        <v>17</v>
      </c>
      <c r="B43" s="193"/>
      <c r="C43" s="202"/>
      <c r="D43" s="203"/>
      <c r="E43" s="100"/>
      <c r="F43" s="204"/>
      <c r="G43" s="205"/>
      <c r="H43" s="205"/>
      <c r="I43" s="206"/>
      <c r="J43" s="17"/>
      <c r="K43" s="17"/>
      <c r="L43" s="17"/>
    </row>
    <row r="44" spans="1:12" ht="12.75">
      <c r="A44" s="95"/>
      <c r="B44" s="95"/>
      <c r="C44" s="207"/>
      <c r="D44" s="208"/>
      <c r="E44" s="34"/>
      <c r="F44" s="207"/>
      <c r="G44" s="209"/>
      <c r="H44" s="101"/>
      <c r="I44" s="102"/>
      <c r="J44" s="17"/>
      <c r="K44" s="17"/>
      <c r="L44" s="17"/>
    </row>
    <row r="45" spans="1:12" ht="12.75" customHeight="1">
      <c r="A45" s="192" t="s">
        <v>18</v>
      </c>
      <c r="B45" s="193"/>
      <c r="C45" s="204"/>
      <c r="D45" s="210"/>
      <c r="E45" s="210"/>
      <c r="F45" s="210"/>
      <c r="G45" s="210"/>
      <c r="H45" s="210"/>
      <c r="I45" s="211"/>
      <c r="J45" s="17"/>
      <c r="K45" s="17"/>
      <c r="L45" s="17"/>
    </row>
    <row r="46" spans="1:12" ht="12.75">
      <c r="A46" s="90"/>
      <c r="B46" s="90"/>
      <c r="C46" s="103" t="s">
        <v>26</v>
      </c>
      <c r="D46" s="34"/>
      <c r="E46" s="34"/>
      <c r="F46" s="34"/>
      <c r="G46" s="34"/>
      <c r="H46" s="34"/>
      <c r="I46" s="104"/>
      <c r="J46" s="17"/>
      <c r="K46" s="17"/>
      <c r="L46" s="17"/>
    </row>
    <row r="47" spans="1:12" ht="12.75" customHeight="1">
      <c r="A47" s="192" t="s">
        <v>19</v>
      </c>
      <c r="B47" s="193"/>
      <c r="C47" s="199"/>
      <c r="D47" s="195"/>
      <c r="E47" s="196"/>
      <c r="F47" s="34"/>
      <c r="G47" s="105" t="s">
        <v>2</v>
      </c>
      <c r="H47" s="199"/>
      <c r="I47" s="196"/>
      <c r="J47" s="17"/>
      <c r="K47" s="17"/>
      <c r="L47" s="17"/>
    </row>
    <row r="48" spans="1:12" ht="12.75">
      <c r="A48" s="90"/>
      <c r="B48" s="90"/>
      <c r="C48" s="106"/>
      <c r="D48" s="34"/>
      <c r="E48" s="34"/>
      <c r="F48" s="34"/>
      <c r="G48" s="34"/>
      <c r="H48" s="34"/>
      <c r="I48" s="104"/>
      <c r="J48" s="17"/>
      <c r="K48" s="17"/>
      <c r="L48" s="17"/>
    </row>
    <row r="49" spans="1:12" ht="12.75" customHeight="1">
      <c r="A49" s="192" t="s">
        <v>12</v>
      </c>
      <c r="B49" s="193"/>
      <c r="C49" s="194"/>
      <c r="D49" s="195"/>
      <c r="E49" s="195"/>
      <c r="F49" s="195"/>
      <c r="G49" s="195"/>
      <c r="H49" s="195"/>
      <c r="I49" s="196"/>
      <c r="J49" s="17"/>
      <c r="K49" s="17"/>
      <c r="L49" s="17"/>
    </row>
    <row r="50" spans="1:12" ht="12.75">
      <c r="A50" s="90"/>
      <c r="B50" s="90"/>
      <c r="C50" s="34"/>
      <c r="D50" s="34"/>
      <c r="E50" s="34"/>
      <c r="F50" s="34"/>
      <c r="G50" s="34"/>
      <c r="H50" s="34"/>
      <c r="I50" s="104"/>
      <c r="J50" s="17"/>
      <c r="K50" s="17"/>
      <c r="L50" s="17"/>
    </row>
    <row r="51" spans="1:12" ht="12.75">
      <c r="A51" s="197" t="s">
        <v>20</v>
      </c>
      <c r="B51" s="198"/>
      <c r="C51" s="199"/>
      <c r="D51" s="195"/>
      <c r="E51" s="195"/>
      <c r="F51" s="195"/>
      <c r="G51" s="195"/>
      <c r="H51" s="195"/>
      <c r="I51" s="200"/>
      <c r="J51" s="17"/>
      <c r="K51" s="17"/>
      <c r="L51" s="17"/>
    </row>
    <row r="52" spans="1:12" ht="12.75">
      <c r="A52" s="98"/>
      <c r="B52" s="98"/>
      <c r="C52" s="186" t="s">
        <v>27</v>
      </c>
      <c r="D52" s="186"/>
      <c r="E52" s="186"/>
      <c r="F52" s="186"/>
      <c r="G52" s="186"/>
      <c r="H52" s="186"/>
      <c r="I52" s="107"/>
      <c r="J52" s="17"/>
      <c r="K52" s="17"/>
      <c r="L52" s="17"/>
    </row>
    <row r="53" spans="1:12" ht="12.75">
      <c r="A53" s="98"/>
      <c r="B53" s="98"/>
      <c r="C53" s="108"/>
      <c r="D53" s="108"/>
      <c r="E53" s="108"/>
      <c r="F53" s="108"/>
      <c r="G53" s="108"/>
      <c r="H53" s="108"/>
      <c r="I53" s="107"/>
      <c r="J53" s="17"/>
      <c r="K53" s="17"/>
      <c r="L53" s="17"/>
    </row>
    <row r="54" spans="1:12" ht="12.75">
      <c r="A54" s="98"/>
      <c r="B54" s="184" t="s">
        <v>28</v>
      </c>
      <c r="C54" s="185"/>
      <c r="D54" s="185"/>
      <c r="E54" s="185"/>
      <c r="F54" s="109"/>
      <c r="G54" s="109"/>
      <c r="H54" s="109"/>
      <c r="I54" s="110"/>
      <c r="J54" s="17"/>
      <c r="K54" s="17"/>
      <c r="L54" s="17"/>
    </row>
    <row r="55" spans="1:12" ht="12.75">
      <c r="A55" s="98"/>
      <c r="B55" s="184" t="s">
        <v>29</v>
      </c>
      <c r="C55" s="187"/>
      <c r="D55" s="187"/>
      <c r="E55" s="187"/>
      <c r="F55" s="187"/>
      <c r="G55" s="187"/>
      <c r="H55" s="187"/>
      <c r="I55" s="187"/>
      <c r="J55" s="17"/>
      <c r="K55" s="17"/>
      <c r="L55" s="17"/>
    </row>
    <row r="56" spans="1:12" ht="12.75">
      <c r="A56" s="98"/>
      <c r="B56" s="190" t="s">
        <v>30</v>
      </c>
      <c r="C56" s="191"/>
      <c r="D56" s="191"/>
      <c r="E56" s="191"/>
      <c r="F56" s="191"/>
      <c r="G56" s="191"/>
      <c r="H56" s="191"/>
      <c r="I56" s="191"/>
      <c r="J56" s="17"/>
      <c r="K56" s="17"/>
      <c r="L56" s="17"/>
    </row>
    <row r="57" spans="1:12" ht="12.75">
      <c r="A57" s="98"/>
      <c r="B57" s="190" t="s">
        <v>31</v>
      </c>
      <c r="C57" s="191"/>
      <c r="D57" s="191"/>
      <c r="E57" s="191"/>
      <c r="F57" s="191"/>
      <c r="G57" s="191"/>
      <c r="H57" s="191"/>
      <c r="I57" s="191"/>
      <c r="J57" s="17"/>
      <c r="K57" s="17"/>
      <c r="L57" s="17"/>
    </row>
    <row r="58" spans="1:12" ht="12.75">
      <c r="A58" s="98"/>
      <c r="B58" s="176"/>
      <c r="C58" s="177"/>
      <c r="D58" s="177"/>
      <c r="E58" s="177"/>
      <c r="F58" s="177"/>
      <c r="G58" s="177"/>
      <c r="H58" s="177"/>
      <c r="I58" s="178"/>
      <c r="J58" s="17"/>
      <c r="K58" s="17"/>
      <c r="L58" s="17"/>
    </row>
    <row r="59" spans="1:12" ht="12.75">
      <c r="A59" s="43" t="s">
        <v>3</v>
      </c>
      <c r="B59" s="35"/>
      <c r="C59" s="111"/>
      <c r="D59" s="111"/>
      <c r="E59" s="111"/>
      <c r="F59" s="111"/>
      <c r="G59" s="111"/>
      <c r="H59" s="111"/>
      <c r="I59" s="112"/>
      <c r="J59" s="17"/>
      <c r="K59" s="17"/>
      <c r="L59" s="17"/>
    </row>
    <row r="60" spans="1:12" ht="13.5" thickBot="1">
      <c r="A60" s="35"/>
      <c r="B60" s="35"/>
      <c r="C60" s="34"/>
      <c r="D60" s="34"/>
      <c r="E60" s="34"/>
      <c r="F60" s="34"/>
      <c r="G60" s="113"/>
      <c r="H60" s="114"/>
      <c r="I60" s="115"/>
      <c r="J60" s="17"/>
      <c r="K60" s="17"/>
      <c r="L60" s="17"/>
    </row>
    <row r="61" spans="1:12" ht="12.75">
      <c r="A61" s="99"/>
      <c r="B61" s="99"/>
      <c r="C61" s="34"/>
      <c r="D61" s="34"/>
      <c r="E61" s="116" t="s">
        <v>32</v>
      </c>
      <c r="F61" s="93"/>
      <c r="G61" s="179" t="s">
        <v>33</v>
      </c>
      <c r="H61" s="180"/>
      <c r="I61" s="181"/>
      <c r="J61" s="17"/>
      <c r="K61" s="17"/>
      <c r="L61" s="17"/>
    </row>
    <row r="62" spans="3:12" ht="12.75">
      <c r="C62" s="117"/>
      <c r="D62" s="117"/>
      <c r="E62" s="117"/>
      <c r="F62" s="117"/>
      <c r="G62" s="188"/>
      <c r="H62" s="189"/>
      <c r="I62" s="118"/>
      <c r="J62" s="17"/>
      <c r="K62" s="17"/>
      <c r="L62" s="17"/>
    </row>
    <row r="63" spans="3:12" ht="12.75">
      <c r="C63" s="32"/>
      <c r="D63" s="32"/>
      <c r="E63" s="32"/>
      <c r="F63" s="32"/>
      <c r="G63" s="182"/>
      <c r="H63" s="183"/>
      <c r="I63" s="32"/>
      <c r="J63" s="17"/>
      <c r="K63" s="17"/>
      <c r="L63" s="17"/>
    </row>
  </sheetData>
  <sheetProtection/>
  <protectedRanges>
    <protectedRange sqref="E2 H2" name="Range1"/>
    <protectedRange sqref="C30:I30" name="Range1_2"/>
    <protectedRange sqref="C6:D6 C8:D8 C10:D10" name="Range1_1_3"/>
    <protectedRange sqref="C12:I12 C14:D14 F14:I14 C18:I18 C20:I20 C24:G24 C22:F22 C26 I26 I24" name="Range1_1_1_1"/>
    <protectedRange sqref="A30:B30" name="Range1_1_2_1"/>
    <protectedRange sqref="A31:I31 A33:I33 A35:D35" name="Range1_1_3_1"/>
    <protectedRange sqref="C16:I16" name="Range1_1_1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4:B24"/>
    <mergeCell ref="D24:G24"/>
    <mergeCell ref="A22:B22"/>
    <mergeCell ref="D22:F22"/>
    <mergeCell ref="G22:H22"/>
    <mergeCell ref="A26:B26"/>
    <mergeCell ref="G26:H26"/>
    <mergeCell ref="A28:D28"/>
    <mergeCell ref="E28:G28"/>
    <mergeCell ref="H28:I28"/>
    <mergeCell ref="A30:D30"/>
    <mergeCell ref="E30:G30"/>
    <mergeCell ref="H30:I30"/>
    <mergeCell ref="A31:D31"/>
    <mergeCell ref="E31:G31"/>
    <mergeCell ref="H31:I31"/>
    <mergeCell ref="A35:D35"/>
    <mergeCell ref="E35:G35"/>
    <mergeCell ref="H35:I35"/>
    <mergeCell ref="D32:G32"/>
    <mergeCell ref="A33:D33"/>
    <mergeCell ref="E33:G33"/>
    <mergeCell ref="H33:I33"/>
    <mergeCell ref="A37:D37"/>
    <mergeCell ref="E37:G37"/>
    <mergeCell ref="H37:I37"/>
    <mergeCell ref="A39:D39"/>
    <mergeCell ref="E39:G39"/>
    <mergeCell ref="H39:I39"/>
    <mergeCell ref="A1:C1"/>
    <mergeCell ref="A45:B45"/>
    <mergeCell ref="A43:B43"/>
    <mergeCell ref="C43:D43"/>
    <mergeCell ref="F43:I43"/>
    <mergeCell ref="C44:D44"/>
    <mergeCell ref="F44:G44"/>
    <mergeCell ref="C45:I45"/>
    <mergeCell ref="C36:D36"/>
    <mergeCell ref="F36:G36"/>
    <mergeCell ref="A49:B49"/>
    <mergeCell ref="C49:I49"/>
    <mergeCell ref="A51:B51"/>
    <mergeCell ref="C51:I51"/>
    <mergeCell ref="B57:I57"/>
    <mergeCell ref="A47:B47"/>
    <mergeCell ref="C47:E47"/>
    <mergeCell ref="H47:I47"/>
    <mergeCell ref="B58:I58"/>
    <mergeCell ref="G61:I61"/>
    <mergeCell ref="G63:H63"/>
    <mergeCell ref="B54:E54"/>
    <mergeCell ref="C52:H52"/>
    <mergeCell ref="B55:I55"/>
    <mergeCell ref="G62:H62"/>
    <mergeCell ref="B56:I56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view="pageBreakPreview" zoomScale="110" zoomScaleSheetLayoutView="110" zoomScalePageLayoutView="0" workbookViewId="0" topLeftCell="A66">
      <selection activeCell="F94" sqref="F94"/>
    </sheetView>
  </sheetViews>
  <sheetFormatPr defaultColWidth="9.140625" defaultRowHeight="12.75"/>
  <cols>
    <col min="1" max="1" width="62.140625" style="0" bestFit="1" customWidth="1"/>
    <col min="3" max="4" width="14.00390625" style="0" bestFit="1" customWidth="1"/>
    <col min="6" max="6" width="14.00390625" style="0" bestFit="1" customWidth="1"/>
    <col min="7" max="7" width="9.28125" style="0" bestFit="1" customWidth="1"/>
  </cols>
  <sheetData>
    <row r="1" spans="1:4" ht="12.75" customHeight="1">
      <c r="A1" s="259" t="s">
        <v>35</v>
      </c>
      <c r="B1" s="259"/>
      <c r="C1" s="259"/>
      <c r="D1" s="260"/>
    </row>
    <row r="2" spans="1:4" ht="12.75" customHeight="1">
      <c r="A2" s="262" t="s">
        <v>305</v>
      </c>
      <c r="B2" s="262"/>
      <c r="C2" s="262"/>
      <c r="D2" s="261"/>
    </row>
    <row r="3" spans="1:4" ht="12.75">
      <c r="A3" s="263"/>
      <c r="B3" s="263"/>
      <c r="C3" s="263"/>
      <c r="D3" s="263"/>
    </row>
    <row r="4" spans="1:4" ht="12.75">
      <c r="A4" s="269" t="s">
        <v>34</v>
      </c>
      <c r="B4" s="270"/>
      <c r="C4" s="270"/>
      <c r="D4" s="271"/>
    </row>
    <row r="5" spans="1:4" ht="23.25" thickBot="1">
      <c r="A5" s="73" t="s">
        <v>39</v>
      </c>
      <c r="B5" s="45" t="s">
        <v>36</v>
      </c>
      <c r="C5" s="46" t="s">
        <v>37</v>
      </c>
      <c r="D5" s="47" t="s">
        <v>38</v>
      </c>
    </row>
    <row r="6" spans="1:4" ht="12.75">
      <c r="A6" s="48">
        <v>1</v>
      </c>
      <c r="B6" s="49">
        <v>2</v>
      </c>
      <c r="C6" s="48">
        <v>3</v>
      </c>
      <c r="D6" s="48">
        <v>4</v>
      </c>
    </row>
    <row r="7" spans="1:4" ht="12.75">
      <c r="A7" s="272" t="s">
        <v>138</v>
      </c>
      <c r="B7" s="273"/>
      <c r="C7" s="273"/>
      <c r="D7" s="274"/>
    </row>
    <row r="8" spans="1:4" ht="12.75" customHeight="1">
      <c r="A8" s="70" t="s">
        <v>296</v>
      </c>
      <c r="B8" s="6">
        <v>1</v>
      </c>
      <c r="C8" s="155">
        <v>0</v>
      </c>
      <c r="D8" s="155">
        <v>0</v>
      </c>
    </row>
    <row r="9" spans="1:4" ht="12.75" customHeight="1">
      <c r="A9" s="71" t="s">
        <v>40</v>
      </c>
      <c r="B9" s="4">
        <v>2</v>
      </c>
      <c r="C9" s="156">
        <f>C10+C17+C27+C36+C40</f>
        <v>8205498995</v>
      </c>
      <c r="D9" s="156">
        <f>D10+D17+D27+D36+D40</f>
        <v>8443768176</v>
      </c>
    </row>
    <row r="10" spans="1:4" ht="12.75" customHeight="1">
      <c r="A10" s="72" t="s">
        <v>41</v>
      </c>
      <c r="B10" s="4">
        <v>3</v>
      </c>
      <c r="C10" s="156">
        <f>SUM(C11:C16)</f>
        <v>1721837600</v>
      </c>
      <c r="D10" s="156">
        <f>SUM(D11:D16)</f>
        <v>1651006157</v>
      </c>
    </row>
    <row r="11" spans="1:4" ht="12.75" customHeight="1">
      <c r="A11" s="72" t="s">
        <v>42</v>
      </c>
      <c r="B11" s="4">
        <v>4</v>
      </c>
      <c r="C11" s="157">
        <v>0</v>
      </c>
      <c r="D11" s="157">
        <v>0</v>
      </c>
    </row>
    <row r="12" spans="1:4" ht="24">
      <c r="A12" s="72" t="s">
        <v>43</v>
      </c>
      <c r="B12" s="4">
        <v>5</v>
      </c>
      <c r="C12" s="157">
        <v>1425327049</v>
      </c>
      <c r="D12" s="157">
        <v>1314321434</v>
      </c>
    </row>
    <row r="13" spans="1:4" ht="12.75" customHeight="1">
      <c r="A13" s="72" t="s">
        <v>0</v>
      </c>
      <c r="B13" s="4">
        <v>6</v>
      </c>
      <c r="C13" s="157">
        <v>252577931</v>
      </c>
      <c r="D13" s="157">
        <v>252577931</v>
      </c>
    </row>
    <row r="14" spans="1:4" ht="12.75" customHeight="1">
      <c r="A14" s="72" t="s">
        <v>44</v>
      </c>
      <c r="B14" s="4">
        <v>7</v>
      </c>
      <c r="C14" s="157">
        <v>0</v>
      </c>
      <c r="D14" s="157">
        <v>0</v>
      </c>
    </row>
    <row r="15" spans="1:4" ht="12.75" customHeight="1">
      <c r="A15" s="72" t="s">
        <v>45</v>
      </c>
      <c r="B15" s="4">
        <v>8</v>
      </c>
      <c r="C15" s="157">
        <v>43932620</v>
      </c>
      <c r="D15" s="157">
        <v>84106792</v>
      </c>
    </row>
    <row r="16" spans="1:4" ht="12.75" customHeight="1">
      <c r="A16" s="72" t="s">
        <v>46</v>
      </c>
      <c r="B16" s="4">
        <v>9</v>
      </c>
      <c r="C16" s="157">
        <v>0</v>
      </c>
      <c r="D16" s="157">
        <v>0</v>
      </c>
    </row>
    <row r="17" spans="1:4" ht="12.75" customHeight="1">
      <c r="A17" s="72" t="s">
        <v>47</v>
      </c>
      <c r="B17" s="4">
        <v>10</v>
      </c>
      <c r="C17" s="156">
        <f>SUM(C18:C26)</f>
        <v>5577240756</v>
      </c>
      <c r="D17" s="156">
        <f>SUM(D18:D26)</f>
        <v>5615589140</v>
      </c>
    </row>
    <row r="18" spans="1:4" ht="12.75" customHeight="1">
      <c r="A18" s="72" t="s">
        <v>48</v>
      </c>
      <c r="B18" s="4">
        <v>11</v>
      </c>
      <c r="C18" s="157">
        <v>48202493</v>
      </c>
      <c r="D18" s="157">
        <v>48212898</v>
      </c>
    </row>
    <row r="19" spans="1:4" ht="12.75" customHeight="1">
      <c r="A19" s="72" t="s">
        <v>49</v>
      </c>
      <c r="B19" s="4">
        <v>12</v>
      </c>
      <c r="C19" s="157">
        <v>3174025100</v>
      </c>
      <c r="D19" s="157">
        <v>3072256840</v>
      </c>
    </row>
    <row r="20" spans="1:4" ht="12.75" customHeight="1">
      <c r="A20" s="72" t="s">
        <v>50</v>
      </c>
      <c r="B20" s="4">
        <v>13</v>
      </c>
      <c r="C20" s="157">
        <v>1903186514</v>
      </c>
      <c r="D20" s="157">
        <v>1898838445</v>
      </c>
    </row>
    <row r="21" spans="1:4" ht="12.75" customHeight="1">
      <c r="A21" s="72" t="s">
        <v>51</v>
      </c>
      <c r="B21" s="4">
        <v>14</v>
      </c>
      <c r="C21" s="157">
        <v>81113647</v>
      </c>
      <c r="D21" s="157">
        <v>67267436</v>
      </c>
    </row>
    <row r="22" spans="1:4" ht="12.75" customHeight="1">
      <c r="A22" s="72" t="s">
        <v>52</v>
      </c>
      <c r="B22" s="4">
        <v>15</v>
      </c>
      <c r="C22" s="157">
        <v>0</v>
      </c>
      <c r="D22" s="157">
        <v>0</v>
      </c>
    </row>
    <row r="23" spans="1:4" ht="12.75" customHeight="1">
      <c r="A23" s="72" t="s">
        <v>53</v>
      </c>
      <c r="B23" s="4">
        <v>16</v>
      </c>
      <c r="C23" s="157">
        <v>1217375</v>
      </c>
      <c r="D23" s="157">
        <v>595759</v>
      </c>
    </row>
    <row r="24" spans="1:4" ht="12.75" customHeight="1">
      <c r="A24" s="72" t="s">
        <v>54</v>
      </c>
      <c r="B24" s="4">
        <v>17</v>
      </c>
      <c r="C24" s="157">
        <v>309472244</v>
      </c>
      <c r="D24" s="157">
        <v>467049233</v>
      </c>
    </row>
    <row r="25" spans="1:4" ht="12.75" customHeight="1">
      <c r="A25" s="72" t="s">
        <v>55</v>
      </c>
      <c r="B25" s="4">
        <v>18</v>
      </c>
      <c r="C25" s="157">
        <v>4325610</v>
      </c>
      <c r="D25" s="157">
        <v>4205667</v>
      </c>
    </row>
    <row r="26" spans="1:4" ht="12.75" customHeight="1">
      <c r="A26" s="72" t="s">
        <v>56</v>
      </c>
      <c r="B26" s="4">
        <v>19</v>
      </c>
      <c r="C26" s="157">
        <v>55697773</v>
      </c>
      <c r="D26" s="157">
        <v>57162862</v>
      </c>
    </row>
    <row r="27" spans="1:4" ht="12.75" customHeight="1">
      <c r="A27" s="72" t="s">
        <v>57</v>
      </c>
      <c r="B27" s="4">
        <v>20</v>
      </c>
      <c r="C27" s="156">
        <f>SUM(C28:C35)</f>
        <v>734965175</v>
      </c>
      <c r="D27" s="156">
        <f>SUM(D28:D35)</f>
        <v>1033233166</v>
      </c>
    </row>
    <row r="28" spans="1:4" ht="12.75" customHeight="1">
      <c r="A28" s="72" t="s">
        <v>58</v>
      </c>
      <c r="B28" s="4">
        <v>21</v>
      </c>
      <c r="C28" s="157">
        <v>0</v>
      </c>
      <c r="D28" s="157">
        <v>0</v>
      </c>
    </row>
    <row r="29" spans="1:4" ht="12.75" customHeight="1">
      <c r="A29" s="72" t="s">
        <v>59</v>
      </c>
      <c r="B29" s="4">
        <v>22</v>
      </c>
      <c r="C29" s="157">
        <v>0</v>
      </c>
      <c r="D29" s="157">
        <v>0</v>
      </c>
    </row>
    <row r="30" spans="1:4" ht="12.75" customHeight="1">
      <c r="A30" s="72" t="s">
        <v>60</v>
      </c>
      <c r="B30" s="4">
        <v>23</v>
      </c>
      <c r="C30" s="157">
        <v>0</v>
      </c>
      <c r="D30" s="157">
        <v>0</v>
      </c>
    </row>
    <row r="31" spans="1:4" ht="12.75" customHeight="1">
      <c r="A31" s="72" t="s">
        <v>61</v>
      </c>
      <c r="B31" s="4">
        <v>24</v>
      </c>
      <c r="C31" s="157">
        <v>0</v>
      </c>
      <c r="D31" s="157">
        <v>0</v>
      </c>
    </row>
    <row r="32" spans="1:4" ht="12.75" customHeight="1">
      <c r="A32" s="72" t="s">
        <v>62</v>
      </c>
      <c r="B32" s="4">
        <v>25</v>
      </c>
      <c r="C32" s="157">
        <v>282768989</v>
      </c>
      <c r="D32" s="157">
        <v>590318187</v>
      </c>
    </row>
    <row r="33" spans="1:4" ht="12.75" customHeight="1">
      <c r="A33" s="72" t="s">
        <v>63</v>
      </c>
      <c r="B33" s="4">
        <v>26</v>
      </c>
      <c r="C33" s="157">
        <v>57158739</v>
      </c>
      <c r="D33" s="157">
        <v>44106837</v>
      </c>
    </row>
    <row r="34" spans="1:4" ht="12.75" customHeight="1">
      <c r="A34" s="72" t="s">
        <v>64</v>
      </c>
      <c r="B34" s="4">
        <v>27</v>
      </c>
      <c r="C34" s="157">
        <v>0</v>
      </c>
      <c r="D34" s="157">
        <v>0</v>
      </c>
    </row>
    <row r="35" spans="1:4" ht="12.75" customHeight="1">
      <c r="A35" s="72" t="s">
        <v>65</v>
      </c>
      <c r="B35" s="4">
        <v>28</v>
      </c>
      <c r="C35" s="157">
        <v>395037447</v>
      </c>
      <c r="D35" s="157">
        <v>398808142</v>
      </c>
    </row>
    <row r="36" spans="1:4" ht="12.75" customHeight="1">
      <c r="A36" s="72" t="s">
        <v>66</v>
      </c>
      <c r="B36" s="4">
        <v>29</v>
      </c>
      <c r="C36" s="156">
        <f>SUM(C37:C39)</f>
        <v>120652448</v>
      </c>
      <c r="D36" s="156">
        <f>SUM(D37:D39)</f>
        <v>97861131</v>
      </c>
    </row>
    <row r="37" spans="1:4" ht="12.75" customHeight="1">
      <c r="A37" s="72" t="s">
        <v>67</v>
      </c>
      <c r="B37" s="4">
        <v>30</v>
      </c>
      <c r="C37" s="157">
        <v>0</v>
      </c>
      <c r="D37" s="157">
        <v>0</v>
      </c>
    </row>
    <row r="38" spans="1:4" ht="12.75" customHeight="1">
      <c r="A38" s="72" t="s">
        <v>68</v>
      </c>
      <c r="B38" s="4">
        <v>31</v>
      </c>
      <c r="C38" s="157">
        <v>25469395</v>
      </c>
      <c r="D38" s="157">
        <v>21264967</v>
      </c>
    </row>
    <row r="39" spans="1:4" ht="12.75" customHeight="1">
      <c r="A39" s="72" t="s">
        <v>69</v>
      </c>
      <c r="B39" s="4">
        <v>32</v>
      </c>
      <c r="C39" s="157">
        <v>95183053</v>
      </c>
      <c r="D39" s="157">
        <v>76596164</v>
      </c>
    </row>
    <row r="40" spans="1:4" ht="12.75" customHeight="1">
      <c r="A40" s="72" t="s">
        <v>70</v>
      </c>
      <c r="B40" s="4">
        <v>33</v>
      </c>
      <c r="C40" s="157">
        <v>50803016</v>
      </c>
      <c r="D40" s="157">
        <v>46078582</v>
      </c>
    </row>
    <row r="41" spans="1:4" ht="12.75" customHeight="1">
      <c r="A41" s="71" t="s">
        <v>71</v>
      </c>
      <c r="B41" s="4">
        <v>34</v>
      </c>
      <c r="C41" s="156">
        <f>C42+C50+C57+C65</f>
        <v>5371009096</v>
      </c>
      <c r="D41" s="156">
        <f>D42+D50+D57+D65</f>
        <v>5363675780</v>
      </c>
    </row>
    <row r="42" spans="1:4" ht="12.75" customHeight="1">
      <c r="A42" s="72" t="s">
        <v>72</v>
      </c>
      <c r="B42" s="4">
        <v>35</v>
      </c>
      <c r="C42" s="156">
        <f>SUM(C43:C49)</f>
        <v>115322634</v>
      </c>
      <c r="D42" s="156">
        <f>SUM(D43:D49)</f>
        <v>104343399</v>
      </c>
    </row>
    <row r="43" spans="1:4" ht="12.75" customHeight="1">
      <c r="A43" s="72" t="s">
        <v>73</v>
      </c>
      <c r="B43" s="4">
        <v>36</v>
      </c>
      <c r="C43" s="157">
        <v>49837984</v>
      </c>
      <c r="D43" s="157">
        <v>27832404</v>
      </c>
    </row>
    <row r="44" spans="1:4" ht="12.75" customHeight="1">
      <c r="A44" s="72" t="s">
        <v>74</v>
      </c>
      <c r="B44" s="4">
        <v>37</v>
      </c>
      <c r="C44" s="157">
        <v>0</v>
      </c>
      <c r="D44" s="157">
        <v>0</v>
      </c>
    </row>
    <row r="45" spans="1:4" ht="12.75" customHeight="1">
      <c r="A45" s="72" t="s">
        <v>75</v>
      </c>
      <c r="B45" s="4">
        <v>38</v>
      </c>
      <c r="C45" s="157">
        <v>0</v>
      </c>
      <c r="D45" s="157">
        <v>0</v>
      </c>
    </row>
    <row r="46" spans="1:4" ht="12.75" customHeight="1">
      <c r="A46" s="72" t="s">
        <v>76</v>
      </c>
      <c r="B46" s="4">
        <v>39</v>
      </c>
      <c r="C46" s="157">
        <v>63120742</v>
      </c>
      <c r="D46" s="157">
        <v>76230777</v>
      </c>
    </row>
    <row r="47" spans="1:4" ht="12.75" customHeight="1">
      <c r="A47" s="72" t="s">
        <v>77</v>
      </c>
      <c r="B47" s="4">
        <v>40</v>
      </c>
      <c r="C47" s="157">
        <v>2363908</v>
      </c>
      <c r="D47" s="157">
        <v>280218</v>
      </c>
    </row>
    <row r="48" spans="1:4" ht="12.75" customHeight="1">
      <c r="A48" s="72" t="s">
        <v>78</v>
      </c>
      <c r="B48" s="4">
        <v>41</v>
      </c>
      <c r="C48" s="157">
        <v>0</v>
      </c>
      <c r="D48" s="157">
        <v>0</v>
      </c>
    </row>
    <row r="49" spans="1:4" ht="12.75" customHeight="1">
      <c r="A49" s="72" t="s">
        <v>79</v>
      </c>
      <c r="B49" s="4">
        <v>42</v>
      </c>
      <c r="C49" s="157">
        <v>0</v>
      </c>
      <c r="D49" s="157">
        <v>0</v>
      </c>
    </row>
    <row r="50" spans="1:4" ht="12.75" customHeight="1">
      <c r="A50" s="72" t="s">
        <v>80</v>
      </c>
      <c r="B50" s="4">
        <v>43</v>
      </c>
      <c r="C50" s="156">
        <f>SUM(C51:C56)</f>
        <v>1525090621</v>
      </c>
      <c r="D50" s="156">
        <f>SUM(D51:D56)</f>
        <v>1225817234</v>
      </c>
    </row>
    <row r="51" spans="1:4" ht="12.75" customHeight="1">
      <c r="A51" s="72" t="s">
        <v>81</v>
      </c>
      <c r="B51" s="4">
        <v>44</v>
      </c>
      <c r="C51" s="157">
        <v>0</v>
      </c>
      <c r="D51" s="157">
        <v>0</v>
      </c>
    </row>
    <row r="52" spans="1:4" ht="12.75" customHeight="1">
      <c r="A52" s="72" t="s">
        <v>82</v>
      </c>
      <c r="B52" s="4">
        <v>45</v>
      </c>
      <c r="C52" s="157">
        <v>1198236778</v>
      </c>
      <c r="D52" s="157">
        <v>1177530696</v>
      </c>
    </row>
    <row r="53" spans="1:4" ht="12.75" customHeight="1">
      <c r="A53" s="72" t="s">
        <v>83</v>
      </c>
      <c r="B53" s="4">
        <v>46</v>
      </c>
      <c r="C53" s="157">
        <v>0</v>
      </c>
      <c r="D53" s="157">
        <v>0</v>
      </c>
    </row>
    <row r="54" spans="1:4" ht="12.75" customHeight="1">
      <c r="A54" s="72" t="s">
        <v>84</v>
      </c>
      <c r="B54" s="4">
        <v>47</v>
      </c>
      <c r="C54" s="157">
        <v>72223</v>
      </c>
      <c r="D54" s="157">
        <v>317705</v>
      </c>
    </row>
    <row r="55" spans="1:4" ht="12.75" customHeight="1">
      <c r="A55" s="72" t="s">
        <v>85</v>
      </c>
      <c r="B55" s="4">
        <v>48</v>
      </c>
      <c r="C55" s="157">
        <v>289399293</v>
      </c>
      <c r="D55" s="157">
        <v>14041238</v>
      </c>
    </row>
    <row r="56" spans="1:4" ht="12.75" customHeight="1">
      <c r="A56" s="72" t="s">
        <v>86</v>
      </c>
      <c r="B56" s="4">
        <v>49</v>
      </c>
      <c r="C56" s="157">
        <v>37382327</v>
      </c>
      <c r="D56" s="157">
        <v>33927595</v>
      </c>
    </row>
    <row r="57" spans="1:4" ht="12.75" customHeight="1">
      <c r="A57" s="72" t="s">
        <v>87</v>
      </c>
      <c r="B57" s="4">
        <v>50</v>
      </c>
      <c r="C57" s="156">
        <f>SUM(C58:C64)</f>
        <v>1538678593</v>
      </c>
      <c r="D57" s="156">
        <f>SUM(D58:D64)</f>
        <v>858679546</v>
      </c>
    </row>
    <row r="58" spans="1:4" ht="12.75" customHeight="1">
      <c r="A58" s="72" t="s">
        <v>58</v>
      </c>
      <c r="B58" s="4">
        <v>51</v>
      </c>
      <c r="C58" s="157">
        <v>0</v>
      </c>
      <c r="D58" s="157">
        <v>0</v>
      </c>
    </row>
    <row r="59" spans="1:4" ht="12.75" customHeight="1">
      <c r="A59" s="72" t="s">
        <v>59</v>
      </c>
      <c r="B59" s="4">
        <v>52</v>
      </c>
      <c r="C59" s="157">
        <v>0</v>
      </c>
      <c r="D59" s="157">
        <v>0</v>
      </c>
    </row>
    <row r="60" spans="1:4" ht="12.75" customHeight="1">
      <c r="A60" s="72" t="s">
        <v>60</v>
      </c>
      <c r="B60" s="4">
        <v>53</v>
      </c>
      <c r="C60" s="157">
        <v>0</v>
      </c>
      <c r="D60" s="157">
        <v>0</v>
      </c>
    </row>
    <row r="61" spans="1:4" ht="12.75" customHeight="1">
      <c r="A61" s="72" t="s">
        <v>61</v>
      </c>
      <c r="B61" s="4">
        <v>54</v>
      </c>
      <c r="C61" s="157">
        <v>0</v>
      </c>
      <c r="D61" s="157">
        <v>0</v>
      </c>
    </row>
    <row r="62" spans="1:4" ht="12.75" customHeight="1">
      <c r="A62" s="72" t="s">
        <v>62</v>
      </c>
      <c r="B62" s="4">
        <v>55</v>
      </c>
      <c r="C62" s="157">
        <v>338285743</v>
      </c>
      <c r="D62" s="157">
        <v>78192675</v>
      </c>
    </row>
    <row r="63" spans="1:4" ht="12.75" customHeight="1">
      <c r="A63" s="72" t="s">
        <v>63</v>
      </c>
      <c r="B63" s="4">
        <v>56</v>
      </c>
      <c r="C63" s="157">
        <v>1200392850</v>
      </c>
      <c r="D63" s="157">
        <v>780486871</v>
      </c>
    </row>
    <row r="64" spans="1:4" ht="12.75" customHeight="1">
      <c r="A64" s="72" t="s">
        <v>88</v>
      </c>
      <c r="B64" s="4">
        <v>57</v>
      </c>
      <c r="C64" s="157">
        <v>0</v>
      </c>
      <c r="D64" s="157">
        <v>0</v>
      </c>
    </row>
    <row r="65" spans="1:4" ht="12.75" customHeight="1">
      <c r="A65" s="72" t="s">
        <v>89</v>
      </c>
      <c r="B65" s="4">
        <v>58</v>
      </c>
      <c r="C65" s="157">
        <v>2191917248</v>
      </c>
      <c r="D65" s="157">
        <v>3174835601</v>
      </c>
    </row>
    <row r="66" spans="1:4" ht="12.75" customHeight="1">
      <c r="A66" s="71" t="s">
        <v>90</v>
      </c>
      <c r="B66" s="4">
        <v>59</v>
      </c>
      <c r="C66" s="157">
        <v>263736779</v>
      </c>
      <c r="D66" s="157">
        <v>271993494</v>
      </c>
    </row>
    <row r="67" spans="1:4" ht="12.75" customHeight="1">
      <c r="A67" s="71" t="s">
        <v>91</v>
      </c>
      <c r="B67" s="4">
        <v>60</v>
      </c>
      <c r="C67" s="156">
        <f>C8+C9+C41+C66</f>
        <v>13840244870</v>
      </c>
      <c r="D67" s="156">
        <f>D8+D9+D41+D66</f>
        <v>14079437450</v>
      </c>
    </row>
    <row r="68" spans="1:4" ht="12.75" customHeight="1">
      <c r="A68" s="74" t="s">
        <v>92</v>
      </c>
      <c r="B68" s="5">
        <v>61</v>
      </c>
      <c r="C68" s="158">
        <v>0</v>
      </c>
      <c r="D68" s="158">
        <v>0</v>
      </c>
    </row>
    <row r="69" spans="1:4" ht="12.75">
      <c r="A69" s="254" t="s">
        <v>137</v>
      </c>
      <c r="B69" s="255"/>
      <c r="C69" s="255"/>
      <c r="D69" s="256"/>
    </row>
    <row r="70" spans="1:6" ht="12.75" customHeight="1">
      <c r="A70" s="70" t="s">
        <v>93</v>
      </c>
      <c r="B70" s="6">
        <v>62</v>
      </c>
      <c r="C70" s="160">
        <f>C71+C72+C73+C79+C80+C83+C86</f>
        <v>11276244367</v>
      </c>
      <c r="D70" s="160">
        <f>D71+D72+D73+D79+D80+D83+D86</f>
        <v>11641345738</v>
      </c>
      <c r="F70" s="148"/>
    </row>
    <row r="71" spans="1:4" ht="12.75" customHeight="1">
      <c r="A71" s="72" t="s">
        <v>94</v>
      </c>
      <c r="B71" s="4">
        <v>63</v>
      </c>
      <c r="C71" s="157">
        <v>8882853500</v>
      </c>
      <c r="D71" s="157">
        <v>9822853500</v>
      </c>
    </row>
    <row r="72" spans="1:4" ht="12.75" customHeight="1">
      <c r="A72" s="72" t="s">
        <v>95</v>
      </c>
      <c r="B72" s="4">
        <v>64</v>
      </c>
      <c r="C72" s="157">
        <v>0</v>
      </c>
      <c r="D72" s="157">
        <v>0</v>
      </c>
    </row>
    <row r="73" spans="1:4" ht="12.75" customHeight="1">
      <c r="A73" s="72" t="s">
        <v>96</v>
      </c>
      <c r="B73" s="4">
        <v>65</v>
      </c>
      <c r="C73" s="156">
        <f>C74+C75-C76+C77+C78</f>
        <v>409346547</v>
      </c>
      <c r="D73" s="156">
        <f>D74+D75-D76+D77+D78</f>
        <v>444127003</v>
      </c>
    </row>
    <row r="74" spans="1:4" ht="12.75" customHeight="1">
      <c r="A74" s="72" t="s">
        <v>97</v>
      </c>
      <c r="B74" s="4">
        <v>66</v>
      </c>
      <c r="C74" s="157">
        <v>409442675</v>
      </c>
      <c r="D74" s="157">
        <v>444142675</v>
      </c>
    </row>
    <row r="75" spans="1:4" ht="12.75" customHeight="1">
      <c r="A75" s="72" t="s">
        <v>98</v>
      </c>
      <c r="B75" s="4">
        <v>67</v>
      </c>
      <c r="C75" s="157">
        <v>0</v>
      </c>
      <c r="D75" s="157"/>
    </row>
    <row r="76" spans="1:4" ht="12.75" customHeight="1">
      <c r="A76" s="72" t="s">
        <v>99</v>
      </c>
      <c r="B76" s="4">
        <v>68</v>
      </c>
      <c r="C76" s="157">
        <v>819304</v>
      </c>
      <c r="D76" s="157">
        <v>819304</v>
      </c>
    </row>
    <row r="77" spans="1:4" ht="12.75" customHeight="1">
      <c r="A77" s="72" t="s">
        <v>100</v>
      </c>
      <c r="B77" s="4">
        <v>69</v>
      </c>
      <c r="C77" s="157">
        <v>0</v>
      </c>
      <c r="D77" s="157"/>
    </row>
    <row r="78" spans="1:4" ht="12.75" customHeight="1">
      <c r="A78" s="72" t="s">
        <v>101</v>
      </c>
      <c r="B78" s="4">
        <v>70</v>
      </c>
      <c r="C78" s="157">
        <v>723176</v>
      </c>
      <c r="D78" s="157">
        <v>803632</v>
      </c>
    </row>
    <row r="79" spans="1:4" ht="12.75" customHeight="1">
      <c r="A79" s="72" t="s">
        <v>102</v>
      </c>
      <c r="B79" s="4">
        <v>71</v>
      </c>
      <c r="C79" s="157">
        <v>2002026</v>
      </c>
      <c r="D79" s="157">
        <v>4020162</v>
      </c>
    </row>
    <row r="80" spans="1:4" ht="12.75" customHeight="1">
      <c r="A80" s="72" t="s">
        <v>103</v>
      </c>
      <c r="B80" s="4">
        <v>72</v>
      </c>
      <c r="C80" s="156">
        <f>C81-C82</f>
        <v>673457787</v>
      </c>
      <c r="D80" s="156">
        <f>D81-D82</f>
        <v>268870493</v>
      </c>
    </row>
    <row r="81" spans="1:4" ht="12.75" customHeight="1">
      <c r="A81" s="75" t="s">
        <v>104</v>
      </c>
      <c r="B81" s="4">
        <v>73</v>
      </c>
      <c r="C81" s="157">
        <v>673457787</v>
      </c>
      <c r="D81" s="157">
        <v>268870493</v>
      </c>
    </row>
    <row r="82" spans="1:4" ht="12.75" customHeight="1">
      <c r="A82" s="75" t="s">
        <v>105</v>
      </c>
      <c r="B82" s="4">
        <v>74</v>
      </c>
      <c r="C82" s="157">
        <v>0</v>
      </c>
      <c r="D82" s="157">
        <v>0</v>
      </c>
    </row>
    <row r="83" spans="1:4" ht="12.75" customHeight="1">
      <c r="A83" s="72" t="s">
        <v>106</v>
      </c>
      <c r="B83" s="4">
        <v>75</v>
      </c>
      <c r="C83" s="156">
        <f>C84-C85</f>
        <v>1142404660</v>
      </c>
      <c r="D83" s="156">
        <f>D84-D85</f>
        <v>924616222</v>
      </c>
    </row>
    <row r="84" spans="1:7" ht="12.75" customHeight="1">
      <c r="A84" s="75" t="s">
        <v>107</v>
      </c>
      <c r="B84" s="4">
        <v>76</v>
      </c>
      <c r="C84" s="157">
        <v>1142404660</v>
      </c>
      <c r="D84" s="157">
        <v>924616222</v>
      </c>
      <c r="G84" s="174"/>
    </row>
    <row r="85" spans="1:4" ht="12.75" customHeight="1">
      <c r="A85" s="75" t="s">
        <v>108</v>
      </c>
      <c r="B85" s="4">
        <v>77</v>
      </c>
      <c r="C85" s="157">
        <v>0</v>
      </c>
      <c r="D85" s="157"/>
    </row>
    <row r="86" spans="1:4" ht="12.75" customHeight="1">
      <c r="A86" s="72" t="s">
        <v>109</v>
      </c>
      <c r="B86" s="4">
        <v>78</v>
      </c>
      <c r="C86" s="157">
        <v>166179847</v>
      </c>
      <c r="D86" s="157">
        <v>176858358</v>
      </c>
    </row>
    <row r="87" spans="1:4" ht="12.75" customHeight="1">
      <c r="A87" s="71" t="s">
        <v>110</v>
      </c>
      <c r="B87" s="4">
        <v>79</v>
      </c>
      <c r="C87" s="156">
        <f>SUM(C88:C90)</f>
        <v>106404767</v>
      </c>
      <c r="D87" s="156">
        <f>SUM(D88:D90)</f>
        <v>71916112</v>
      </c>
    </row>
    <row r="88" spans="1:4" ht="12.75" customHeight="1">
      <c r="A88" s="72" t="s">
        <v>111</v>
      </c>
      <c r="B88" s="4">
        <v>80</v>
      </c>
      <c r="C88" s="157">
        <v>44166611</v>
      </c>
      <c r="D88" s="157">
        <v>15932453</v>
      </c>
    </row>
    <row r="89" spans="1:4" ht="12.75" customHeight="1">
      <c r="A89" s="72" t="s">
        <v>112</v>
      </c>
      <c r="B89" s="4">
        <v>81</v>
      </c>
      <c r="C89" s="157">
        <v>0</v>
      </c>
      <c r="D89" s="157"/>
    </row>
    <row r="90" spans="1:4" ht="12.75" customHeight="1">
      <c r="A90" s="72" t="s">
        <v>113</v>
      </c>
      <c r="B90" s="4">
        <v>82</v>
      </c>
      <c r="C90" s="157">
        <v>62238156</v>
      </c>
      <c r="D90" s="157">
        <v>55983659</v>
      </c>
    </row>
    <row r="91" spans="1:4" ht="12.75" customHeight="1">
      <c r="A91" s="71" t="s">
        <v>114</v>
      </c>
      <c r="B91" s="4">
        <v>83</v>
      </c>
      <c r="C91" s="156">
        <f>SUM(C92:C100)</f>
        <v>557262688</v>
      </c>
      <c r="D91" s="156">
        <f>SUM(D92:D100)</f>
        <v>485118766</v>
      </c>
    </row>
    <row r="92" spans="1:4" ht="12.75" customHeight="1">
      <c r="A92" s="72" t="s">
        <v>115</v>
      </c>
      <c r="B92" s="4">
        <v>84</v>
      </c>
      <c r="C92" s="157">
        <v>0</v>
      </c>
      <c r="D92" s="157">
        <v>0</v>
      </c>
    </row>
    <row r="93" spans="1:4" ht="12.75" customHeight="1">
      <c r="A93" s="72" t="s">
        <v>116</v>
      </c>
      <c r="B93" s="4">
        <v>85</v>
      </c>
      <c r="C93" s="157">
        <v>6503747</v>
      </c>
      <c r="D93" s="157">
        <v>10734502</v>
      </c>
    </row>
    <row r="94" spans="1:4" ht="12.75" customHeight="1">
      <c r="A94" s="72" t="s">
        <v>117</v>
      </c>
      <c r="B94" s="4">
        <v>86</v>
      </c>
      <c r="C94" s="157">
        <v>230234682</v>
      </c>
      <c r="D94" s="157">
        <v>208319631</v>
      </c>
    </row>
    <row r="95" spans="1:4" ht="12.75" customHeight="1">
      <c r="A95" s="72" t="s">
        <v>118</v>
      </c>
      <c r="B95" s="4">
        <v>87</v>
      </c>
      <c r="C95" s="157">
        <v>0</v>
      </c>
      <c r="D95" s="157">
        <v>0</v>
      </c>
    </row>
    <row r="96" spans="1:4" ht="12.75" customHeight="1">
      <c r="A96" s="72" t="s">
        <v>119</v>
      </c>
      <c r="B96" s="4">
        <v>88</v>
      </c>
      <c r="C96" s="157">
        <v>0</v>
      </c>
      <c r="D96" s="157">
        <v>0</v>
      </c>
    </row>
    <row r="97" spans="1:4" ht="12.75" customHeight="1">
      <c r="A97" s="72" t="s">
        <v>120</v>
      </c>
      <c r="B97" s="4">
        <v>89</v>
      </c>
      <c r="C97" s="157">
        <v>75350599</v>
      </c>
      <c r="D97" s="157">
        <v>71323705</v>
      </c>
    </row>
    <row r="98" spans="1:4" ht="12.75" customHeight="1">
      <c r="A98" s="72" t="s">
        <v>121</v>
      </c>
      <c r="B98" s="4">
        <v>90</v>
      </c>
      <c r="C98" s="157">
        <v>0</v>
      </c>
      <c r="D98" s="157">
        <v>0</v>
      </c>
    </row>
    <row r="99" spans="1:4" ht="12.75" customHeight="1">
      <c r="A99" s="72" t="s">
        <v>122</v>
      </c>
      <c r="B99" s="4">
        <v>91</v>
      </c>
      <c r="C99" s="157">
        <v>195127117</v>
      </c>
      <c r="D99" s="157">
        <v>150061099</v>
      </c>
    </row>
    <row r="100" spans="1:4" ht="12.75" customHeight="1">
      <c r="A100" s="72" t="s">
        <v>123</v>
      </c>
      <c r="B100" s="4">
        <v>92</v>
      </c>
      <c r="C100" s="157">
        <v>50046543</v>
      </c>
      <c r="D100" s="157">
        <v>44679829</v>
      </c>
    </row>
    <row r="101" spans="1:4" ht="12.75" customHeight="1">
      <c r="A101" s="71" t="s">
        <v>124</v>
      </c>
      <c r="B101" s="4">
        <v>93</v>
      </c>
      <c r="C101" s="156">
        <f>SUM(C102:C113)</f>
        <v>1763427916</v>
      </c>
      <c r="D101" s="156">
        <f>SUM(D102:D113)</f>
        <v>1775576603</v>
      </c>
    </row>
    <row r="102" spans="1:4" ht="12.75" customHeight="1">
      <c r="A102" s="72" t="s">
        <v>115</v>
      </c>
      <c r="B102" s="4">
        <v>94</v>
      </c>
      <c r="C102" s="157">
        <v>0</v>
      </c>
      <c r="D102" s="157">
        <v>0</v>
      </c>
    </row>
    <row r="103" spans="1:4" ht="12.75" customHeight="1">
      <c r="A103" s="72" t="s">
        <v>116</v>
      </c>
      <c r="B103" s="4">
        <v>95</v>
      </c>
      <c r="C103" s="157">
        <v>370522</v>
      </c>
      <c r="D103" s="157">
        <v>253154</v>
      </c>
    </row>
    <row r="104" spans="1:4" ht="12.75" customHeight="1">
      <c r="A104" s="72" t="s">
        <v>117</v>
      </c>
      <c r="B104" s="4">
        <v>96</v>
      </c>
      <c r="C104" s="157">
        <v>6985959</v>
      </c>
      <c r="D104" s="157">
        <v>4018487</v>
      </c>
    </row>
    <row r="105" spans="1:4" ht="12.75" customHeight="1">
      <c r="A105" s="72" t="s">
        <v>118</v>
      </c>
      <c r="B105" s="4">
        <v>97</v>
      </c>
      <c r="C105" s="157">
        <v>12296712</v>
      </c>
      <c r="D105" s="157">
        <v>28343872</v>
      </c>
    </row>
    <row r="106" spans="1:4" ht="12.75" customHeight="1">
      <c r="A106" s="72" t="s">
        <v>119</v>
      </c>
      <c r="B106" s="4">
        <v>98</v>
      </c>
      <c r="C106" s="157">
        <v>1343700332</v>
      </c>
      <c r="D106" s="157">
        <v>1323585445</v>
      </c>
    </row>
    <row r="107" spans="1:4" ht="12.75" customHeight="1">
      <c r="A107" s="72" t="s">
        <v>120</v>
      </c>
      <c r="B107" s="4">
        <v>99</v>
      </c>
      <c r="C107" s="157">
        <v>0</v>
      </c>
      <c r="D107" s="157">
        <v>0</v>
      </c>
    </row>
    <row r="108" spans="1:4" ht="12.75" customHeight="1">
      <c r="A108" s="72" t="s">
        <v>121</v>
      </c>
      <c r="B108" s="4">
        <v>100</v>
      </c>
      <c r="C108" s="157">
        <v>0</v>
      </c>
      <c r="D108" s="157">
        <v>0</v>
      </c>
    </row>
    <row r="109" spans="1:4" ht="12.75" customHeight="1">
      <c r="A109" s="72" t="s">
        <v>125</v>
      </c>
      <c r="B109" s="4">
        <v>101</v>
      </c>
      <c r="C109" s="157">
        <v>142578836</v>
      </c>
      <c r="D109" s="157">
        <v>129031164</v>
      </c>
    </row>
    <row r="110" spans="1:4" ht="12.75" customHeight="1">
      <c r="A110" s="72" t="s">
        <v>126</v>
      </c>
      <c r="B110" s="4">
        <v>102</v>
      </c>
      <c r="C110" s="157">
        <v>125874867</v>
      </c>
      <c r="D110" s="157">
        <v>71727993</v>
      </c>
    </row>
    <row r="111" spans="1:4" ht="12.75" customHeight="1">
      <c r="A111" s="72" t="s">
        <v>127</v>
      </c>
      <c r="B111" s="4">
        <v>103</v>
      </c>
      <c r="C111" s="157">
        <v>0</v>
      </c>
      <c r="D111" s="157">
        <v>0</v>
      </c>
    </row>
    <row r="112" spans="1:4" ht="12.75" customHeight="1">
      <c r="A112" s="72" t="s">
        <v>128</v>
      </c>
      <c r="B112" s="4">
        <v>104</v>
      </c>
      <c r="C112" s="157">
        <v>0</v>
      </c>
      <c r="D112" s="157">
        <v>0</v>
      </c>
    </row>
    <row r="113" spans="1:4" ht="12.75" customHeight="1">
      <c r="A113" s="72" t="s">
        <v>129</v>
      </c>
      <c r="B113" s="4">
        <v>105</v>
      </c>
      <c r="C113" s="157">
        <v>131620688</v>
      </c>
      <c r="D113" s="157">
        <v>218616488</v>
      </c>
    </row>
    <row r="114" spans="1:4" ht="12.75" customHeight="1">
      <c r="A114" s="71" t="s">
        <v>130</v>
      </c>
      <c r="B114" s="4">
        <v>106</v>
      </c>
      <c r="C114" s="157">
        <v>136905132</v>
      </c>
      <c r="D114" s="157">
        <v>105480231</v>
      </c>
    </row>
    <row r="115" spans="1:4" ht="12.75" customHeight="1">
      <c r="A115" s="71" t="s">
        <v>131</v>
      </c>
      <c r="B115" s="4">
        <v>107</v>
      </c>
      <c r="C115" s="156">
        <f>C70+C87+C91+C101+C114</f>
        <v>13840244870</v>
      </c>
      <c r="D115" s="156">
        <f>D70+D87+D91+D101+D114</f>
        <v>14079437450</v>
      </c>
    </row>
    <row r="116" spans="1:4" ht="12.75" customHeight="1">
      <c r="A116" s="77" t="s">
        <v>132</v>
      </c>
      <c r="B116" s="5">
        <v>108</v>
      </c>
      <c r="C116" s="158">
        <f>+C115-C67</f>
        <v>0</v>
      </c>
      <c r="D116" s="158">
        <f>+D115-D67</f>
        <v>0</v>
      </c>
    </row>
    <row r="117" spans="1:4" ht="12.75">
      <c r="A117" s="254" t="s">
        <v>133</v>
      </c>
      <c r="B117" s="264"/>
      <c r="C117" s="264"/>
      <c r="D117" s="265"/>
    </row>
    <row r="118" spans="1:4" ht="12.75">
      <c r="A118" s="266" t="s">
        <v>134</v>
      </c>
      <c r="B118" s="267"/>
      <c r="C118" s="267"/>
      <c r="D118" s="268"/>
    </row>
    <row r="119" spans="1:4" ht="12.75" customHeight="1">
      <c r="A119" s="72" t="s">
        <v>135</v>
      </c>
      <c r="B119" s="4">
        <v>109</v>
      </c>
      <c r="C119" s="157">
        <f>+C70-C120</f>
        <v>11110064520</v>
      </c>
      <c r="D119" s="157">
        <f>+D70-D120</f>
        <v>11464487380</v>
      </c>
    </row>
    <row r="120" spans="1:4" ht="12.75" customHeight="1">
      <c r="A120" s="76" t="s">
        <v>136</v>
      </c>
      <c r="B120" s="7">
        <v>110</v>
      </c>
      <c r="C120" s="158">
        <f>+C86</f>
        <v>166179847</v>
      </c>
      <c r="D120" s="158">
        <f>+D86</f>
        <v>176858358</v>
      </c>
    </row>
    <row r="121" spans="1:4" ht="12.75">
      <c r="A121" s="1"/>
      <c r="B121" s="2"/>
      <c r="C121" s="3"/>
      <c r="D121" s="3"/>
    </row>
    <row r="122" spans="1:4" ht="12.75">
      <c r="A122" s="257"/>
      <c r="B122" s="258"/>
      <c r="C122" s="258"/>
      <c r="D122" s="258"/>
    </row>
    <row r="123" spans="1:4" ht="12.75">
      <c r="A123" s="257"/>
      <c r="B123" s="258"/>
      <c r="C123" s="258"/>
      <c r="D123" s="258"/>
    </row>
  </sheetData>
  <sheetProtection/>
  <mergeCells count="11">
    <mergeCell ref="A123:D123"/>
    <mergeCell ref="A117:D117"/>
    <mergeCell ref="A118:D118"/>
    <mergeCell ref="A4:D4"/>
    <mergeCell ref="A7:D7"/>
    <mergeCell ref="A69:D69"/>
    <mergeCell ref="A122:D122"/>
    <mergeCell ref="A1:C1"/>
    <mergeCell ref="D1:D2"/>
    <mergeCell ref="A2:C2"/>
    <mergeCell ref="A3:D3"/>
  </mergeCells>
  <dataValidations count="5">
    <dataValidation type="whole" operator="notEqual" allowBlank="1" showInputMessage="1" showErrorMessage="1" errorTitle="Pogrešan unos" error="Mogu se unijeti samo cjelobrojne vrijednosti." sqref="C86:D86 C119:D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0:D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2:D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9:D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8:D68 C80:D85 C71:D71 C87:D116 C73:D7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65.421875" style="0" bestFit="1" customWidth="1"/>
    <col min="3" max="3" width="11.140625" style="0" bestFit="1" customWidth="1"/>
    <col min="4" max="4" width="11.140625" style="172" bestFit="1" customWidth="1"/>
    <col min="5" max="5" width="8.8515625" style="0" customWidth="1"/>
  </cols>
  <sheetData>
    <row r="1" spans="1:4" ht="12.75" customHeight="1">
      <c r="A1" s="259" t="s">
        <v>141</v>
      </c>
      <c r="B1" s="259"/>
      <c r="C1" s="259"/>
      <c r="D1" s="260"/>
    </row>
    <row r="2" spans="1:4" ht="12.75">
      <c r="A2" s="262" t="s">
        <v>302</v>
      </c>
      <c r="B2" s="262"/>
      <c r="C2" s="262"/>
      <c r="D2" s="261"/>
    </row>
    <row r="3" spans="1:4" ht="12.75">
      <c r="A3" s="44"/>
      <c r="B3" s="50"/>
      <c r="C3" s="50"/>
      <c r="D3" s="169"/>
    </row>
    <row r="4" spans="1:4" ht="12.75">
      <c r="A4" s="275" t="s">
        <v>34</v>
      </c>
      <c r="B4" s="276"/>
      <c r="C4" s="276"/>
      <c r="D4" s="277"/>
    </row>
    <row r="5" spans="1:4" ht="24" customHeight="1" thickBot="1">
      <c r="A5" s="45" t="s">
        <v>39</v>
      </c>
      <c r="B5" s="45" t="s">
        <v>36</v>
      </c>
      <c r="C5" s="47" t="s">
        <v>139</v>
      </c>
      <c r="D5" s="47" t="s">
        <v>140</v>
      </c>
    </row>
    <row r="6" spans="1:4" ht="12.75">
      <c r="A6" s="48">
        <v>1</v>
      </c>
      <c r="B6" s="49">
        <v>2</v>
      </c>
      <c r="C6" s="48">
        <v>3</v>
      </c>
      <c r="D6" s="48">
        <v>4</v>
      </c>
    </row>
    <row r="7" spans="1:5" ht="12.75" customHeight="1">
      <c r="A7" s="70" t="s">
        <v>142</v>
      </c>
      <c r="B7" s="6">
        <v>111</v>
      </c>
      <c r="C7" s="15">
        <f>SUM(C8:C9)</f>
        <v>7031724972</v>
      </c>
      <c r="D7" s="15">
        <f>SUM(D8:D9)</f>
        <v>7016756266</v>
      </c>
      <c r="E7" s="148"/>
    </row>
    <row r="8" spans="1:5" ht="12.75" customHeight="1">
      <c r="A8" s="71" t="s">
        <v>143</v>
      </c>
      <c r="B8" s="4">
        <v>112</v>
      </c>
      <c r="C8" s="12">
        <v>6907677881</v>
      </c>
      <c r="D8" s="12">
        <v>6918992004</v>
      </c>
      <c r="E8" s="148"/>
    </row>
    <row r="9" spans="1:5" ht="12.75" customHeight="1">
      <c r="A9" s="71" t="s">
        <v>144</v>
      </c>
      <c r="B9" s="4">
        <v>113</v>
      </c>
      <c r="C9" s="12">
        <v>124047091</v>
      </c>
      <c r="D9" s="12">
        <v>97764262</v>
      </c>
      <c r="E9" s="148"/>
    </row>
    <row r="10" spans="1:5" ht="12.75" customHeight="1">
      <c r="A10" s="71" t="s">
        <v>145</v>
      </c>
      <c r="B10" s="4">
        <v>114</v>
      </c>
      <c r="C10" s="11">
        <f>C11+C12+C16+C20+C21+C22+C25+C26</f>
        <v>5806557674</v>
      </c>
      <c r="D10" s="11">
        <f>D11+D12+D16+D20+D21+D22+D25+D26</f>
        <v>5818014492</v>
      </c>
      <c r="E10" s="148"/>
    </row>
    <row r="11" spans="1:5" ht="12.75" customHeight="1">
      <c r="A11" s="71" t="s">
        <v>146</v>
      </c>
      <c r="B11" s="4">
        <v>115</v>
      </c>
      <c r="C11" s="12"/>
      <c r="D11" s="12"/>
      <c r="E11" s="148"/>
    </row>
    <row r="12" spans="1:5" ht="12.75" customHeight="1">
      <c r="A12" s="71" t="s">
        <v>147</v>
      </c>
      <c r="B12" s="4">
        <v>116</v>
      </c>
      <c r="C12" s="11">
        <f>SUM(C13:C15)</f>
        <v>1946956540</v>
      </c>
      <c r="D12" s="11">
        <f>SUM(D13:D15)</f>
        <v>1982098489</v>
      </c>
      <c r="E12" s="148"/>
    </row>
    <row r="13" spans="1:5" ht="12.75" customHeight="1">
      <c r="A13" s="72" t="s">
        <v>148</v>
      </c>
      <c r="B13" s="4">
        <v>117</v>
      </c>
      <c r="C13" s="12">
        <v>147262245</v>
      </c>
      <c r="D13" s="12">
        <v>134763542</v>
      </c>
      <c r="E13" s="148"/>
    </row>
    <row r="14" spans="1:5" ht="12.75" customHeight="1">
      <c r="A14" s="72" t="s">
        <v>149</v>
      </c>
      <c r="B14" s="4">
        <v>118</v>
      </c>
      <c r="C14" s="12">
        <v>1018113218</v>
      </c>
      <c r="D14" s="12">
        <v>1136920283</v>
      </c>
      <c r="E14" s="148"/>
    </row>
    <row r="15" spans="1:5" ht="12.75" customHeight="1">
      <c r="A15" s="72" t="s">
        <v>150</v>
      </c>
      <c r="B15" s="4">
        <v>119</v>
      </c>
      <c r="C15" s="12">
        <v>781581077</v>
      </c>
      <c r="D15" s="12">
        <v>710414664</v>
      </c>
      <c r="E15" s="148"/>
    </row>
    <row r="16" spans="1:5" ht="12.75" customHeight="1">
      <c r="A16" s="71" t="s">
        <v>151</v>
      </c>
      <c r="B16" s="4">
        <v>120</v>
      </c>
      <c r="C16" s="11">
        <f>SUM(C17:C19)</f>
        <v>1005291711</v>
      </c>
      <c r="D16" s="11">
        <f>SUM(D17:D19)</f>
        <v>902402334</v>
      </c>
      <c r="E16" s="148"/>
    </row>
    <row r="17" spans="1:5" ht="12.75" customHeight="1">
      <c r="A17" s="72" t="s">
        <v>152</v>
      </c>
      <c r="B17" s="4">
        <v>121</v>
      </c>
      <c r="C17" s="12">
        <v>573135283</v>
      </c>
      <c r="D17" s="12">
        <v>518291066</v>
      </c>
      <c r="E17" s="148"/>
    </row>
    <row r="18" spans="1:5" ht="12.75" customHeight="1">
      <c r="A18" s="72" t="s">
        <v>153</v>
      </c>
      <c r="B18" s="4">
        <v>122</v>
      </c>
      <c r="C18" s="12">
        <v>290682883</v>
      </c>
      <c r="D18" s="12">
        <v>254961222</v>
      </c>
      <c r="E18" s="148"/>
    </row>
    <row r="19" spans="1:5" ht="12.75" customHeight="1">
      <c r="A19" s="72" t="s">
        <v>154</v>
      </c>
      <c r="B19" s="4">
        <v>123</v>
      </c>
      <c r="C19" s="12">
        <v>141473545</v>
      </c>
      <c r="D19" s="12">
        <v>129150046</v>
      </c>
      <c r="E19" s="148"/>
    </row>
    <row r="20" spans="1:5" ht="12.75" customHeight="1">
      <c r="A20" s="71" t="s">
        <v>155</v>
      </c>
      <c r="B20" s="4">
        <v>124</v>
      </c>
      <c r="C20" s="12">
        <v>1383079450</v>
      </c>
      <c r="D20" s="12">
        <v>1469720502</v>
      </c>
      <c r="E20" s="148"/>
    </row>
    <row r="21" spans="1:5" ht="12.75" customHeight="1">
      <c r="A21" s="71" t="s">
        <v>156</v>
      </c>
      <c r="B21" s="4">
        <v>125</v>
      </c>
      <c r="C21" s="12">
        <v>1257489601</v>
      </c>
      <c r="D21" s="12">
        <v>1284563860</v>
      </c>
      <c r="E21" s="148"/>
    </row>
    <row r="22" spans="1:5" ht="12.75" customHeight="1">
      <c r="A22" s="71" t="s">
        <v>157</v>
      </c>
      <c r="B22" s="4">
        <v>126</v>
      </c>
      <c r="C22" s="11">
        <f>SUM(C23:C24)</f>
        <v>127402802</v>
      </c>
      <c r="D22" s="11">
        <f>SUM(D23:D24)</f>
        <v>89433231</v>
      </c>
      <c r="E22" s="148"/>
    </row>
    <row r="23" spans="1:5" ht="12.75" customHeight="1">
      <c r="A23" s="72" t="s">
        <v>158</v>
      </c>
      <c r="B23" s="4">
        <v>127</v>
      </c>
      <c r="C23" s="12">
        <v>32535778</v>
      </c>
      <c r="D23" s="12">
        <v>22754699</v>
      </c>
      <c r="E23" s="148"/>
    </row>
    <row r="24" spans="1:5" ht="12.75" customHeight="1">
      <c r="A24" s="72" t="s">
        <v>159</v>
      </c>
      <c r="B24" s="4">
        <v>128</v>
      </c>
      <c r="C24" s="12">
        <v>94867024</v>
      </c>
      <c r="D24" s="12">
        <v>66678532</v>
      </c>
      <c r="E24" s="148"/>
    </row>
    <row r="25" spans="1:5" ht="12.75" customHeight="1">
      <c r="A25" s="71" t="s">
        <v>160</v>
      </c>
      <c r="B25" s="4">
        <v>129</v>
      </c>
      <c r="C25" s="12">
        <v>86337570</v>
      </c>
      <c r="D25" s="12">
        <v>89796076</v>
      </c>
      <c r="E25" s="148"/>
    </row>
    <row r="26" spans="1:5" ht="12.75" customHeight="1">
      <c r="A26" s="71" t="s">
        <v>161</v>
      </c>
      <c r="B26" s="4">
        <v>130</v>
      </c>
      <c r="C26" s="12">
        <v>0</v>
      </c>
      <c r="D26" s="12">
        <v>0</v>
      </c>
      <c r="E26" s="148"/>
    </row>
    <row r="27" spans="1:5" ht="12.75" customHeight="1">
      <c r="A27" s="71" t="s">
        <v>162</v>
      </c>
      <c r="B27" s="4">
        <v>131</v>
      </c>
      <c r="C27" s="11">
        <f>SUM(C28:C32)</f>
        <v>49555530</v>
      </c>
      <c r="D27" s="11">
        <f>SUM(D28:D32)</f>
        <v>57262649</v>
      </c>
      <c r="E27" s="148"/>
    </row>
    <row r="28" spans="1:5" ht="24">
      <c r="A28" s="71" t="s">
        <v>163</v>
      </c>
      <c r="B28" s="4">
        <v>132</v>
      </c>
      <c r="C28" s="12">
        <v>0</v>
      </c>
      <c r="D28" s="12">
        <v>0</v>
      </c>
      <c r="E28" s="148"/>
    </row>
    <row r="29" spans="1:5" ht="24">
      <c r="A29" s="71" t="s">
        <v>164</v>
      </c>
      <c r="B29" s="4">
        <v>133</v>
      </c>
      <c r="C29" s="12">
        <v>35808478</v>
      </c>
      <c r="D29" s="12">
        <v>53491954</v>
      </c>
      <c r="E29" s="148"/>
    </row>
    <row r="30" spans="1:5" ht="12.75" customHeight="1">
      <c r="A30" s="71" t="s">
        <v>165</v>
      </c>
      <c r="B30" s="4">
        <v>134</v>
      </c>
      <c r="C30" s="12">
        <v>13747052</v>
      </c>
      <c r="D30" s="12">
        <v>3770695</v>
      </c>
      <c r="E30" s="148"/>
    </row>
    <row r="31" spans="1:5" ht="12.75" customHeight="1">
      <c r="A31" s="71" t="s">
        <v>166</v>
      </c>
      <c r="B31" s="4">
        <v>135</v>
      </c>
      <c r="C31" s="12">
        <v>0</v>
      </c>
      <c r="D31" s="12">
        <v>0</v>
      </c>
      <c r="E31" s="148"/>
    </row>
    <row r="32" spans="1:5" ht="12.75" customHeight="1">
      <c r="A32" s="71" t="s">
        <v>167</v>
      </c>
      <c r="B32" s="4">
        <v>136</v>
      </c>
      <c r="C32" s="12"/>
      <c r="D32" s="12">
        <v>0</v>
      </c>
      <c r="E32" s="148"/>
    </row>
    <row r="33" spans="1:5" ht="12.75" customHeight="1">
      <c r="A33" s="71" t="s">
        <v>168</v>
      </c>
      <c r="B33" s="4">
        <v>137</v>
      </c>
      <c r="C33" s="11">
        <f>SUM(C34:C37)</f>
        <v>89470923</v>
      </c>
      <c r="D33" s="11">
        <f>SUM(D34:D37)</f>
        <v>88066694</v>
      </c>
      <c r="E33" s="148"/>
    </row>
    <row r="34" spans="1:5" ht="12.75" customHeight="1">
      <c r="A34" s="71" t="s">
        <v>169</v>
      </c>
      <c r="B34" s="4">
        <v>138</v>
      </c>
      <c r="C34" s="12">
        <v>0</v>
      </c>
      <c r="D34" s="12">
        <v>0</v>
      </c>
      <c r="E34" s="148"/>
    </row>
    <row r="35" spans="1:5" ht="12.75" customHeight="1">
      <c r="A35" s="71" t="s">
        <v>170</v>
      </c>
      <c r="B35" s="4">
        <v>139</v>
      </c>
      <c r="C35" s="12">
        <v>74613681</v>
      </c>
      <c r="D35" s="12">
        <v>82029119</v>
      </c>
      <c r="E35" s="148"/>
    </row>
    <row r="36" spans="1:5" ht="12.75" customHeight="1">
      <c r="A36" s="71" t="s">
        <v>171</v>
      </c>
      <c r="B36" s="4">
        <v>140</v>
      </c>
      <c r="C36" s="12">
        <v>0</v>
      </c>
      <c r="D36" s="12">
        <v>0</v>
      </c>
      <c r="E36" s="148"/>
    </row>
    <row r="37" spans="1:5" ht="12.75" customHeight="1">
      <c r="A37" s="71" t="s">
        <v>172</v>
      </c>
      <c r="B37" s="4">
        <v>141</v>
      </c>
      <c r="C37" s="12">
        <v>14857242</v>
      </c>
      <c r="D37" s="12">
        <v>6037575</v>
      </c>
      <c r="E37" s="148"/>
    </row>
    <row r="38" spans="1:5" ht="12.75" customHeight="1">
      <c r="A38" s="71" t="s">
        <v>173</v>
      </c>
      <c r="B38" s="4">
        <v>142</v>
      </c>
      <c r="C38" s="12">
        <v>0</v>
      </c>
      <c r="D38" s="12">
        <v>0</v>
      </c>
      <c r="E38" s="148"/>
    </row>
    <row r="39" spans="1:5" ht="12.75" customHeight="1">
      <c r="A39" s="71" t="s">
        <v>174</v>
      </c>
      <c r="B39" s="4">
        <v>143</v>
      </c>
      <c r="C39" s="12">
        <v>0</v>
      </c>
      <c r="D39" s="12">
        <v>0</v>
      </c>
      <c r="E39" s="148"/>
    </row>
    <row r="40" spans="1:5" ht="12.75" customHeight="1">
      <c r="A40" s="71" t="s">
        <v>175</v>
      </c>
      <c r="B40" s="4">
        <v>144</v>
      </c>
      <c r="C40" s="12">
        <v>0</v>
      </c>
      <c r="D40" s="12">
        <v>0</v>
      </c>
      <c r="E40" s="148"/>
    </row>
    <row r="41" spans="1:5" ht="12.75" customHeight="1">
      <c r="A41" s="71" t="s">
        <v>176</v>
      </c>
      <c r="B41" s="4">
        <v>145</v>
      </c>
      <c r="C41" s="12">
        <v>0</v>
      </c>
      <c r="D41" s="12">
        <v>0</v>
      </c>
      <c r="E41" s="148"/>
    </row>
    <row r="42" spans="1:5" ht="12.75" customHeight="1">
      <c r="A42" s="71" t="s">
        <v>177</v>
      </c>
      <c r="B42" s="4">
        <v>146</v>
      </c>
      <c r="C42" s="11">
        <f>C7+C27+C38+C40</f>
        <v>7081280502</v>
      </c>
      <c r="D42" s="11">
        <f>D7+D27+D38+D40</f>
        <v>7074018915</v>
      </c>
      <c r="E42" s="148"/>
    </row>
    <row r="43" spans="1:5" ht="12.75" customHeight="1">
      <c r="A43" s="71" t="s">
        <v>178</v>
      </c>
      <c r="B43" s="4">
        <v>147</v>
      </c>
      <c r="C43" s="11">
        <f>C10+C33+C39+C41</f>
        <v>5896028597</v>
      </c>
      <c r="D43" s="11">
        <f>D10+D33+D39+D41</f>
        <v>5906081186</v>
      </c>
      <c r="E43" s="148"/>
    </row>
    <row r="44" spans="1:5" ht="12.75" customHeight="1">
      <c r="A44" s="71" t="s">
        <v>179</v>
      </c>
      <c r="B44" s="4">
        <v>148</v>
      </c>
      <c r="C44" s="11">
        <f>C42-C43</f>
        <v>1185251905</v>
      </c>
      <c r="D44" s="11">
        <f>D42-D43</f>
        <v>1167937729</v>
      </c>
      <c r="E44" s="148"/>
    </row>
    <row r="45" spans="1:5" ht="12.75" customHeight="1">
      <c r="A45" s="75" t="s">
        <v>180</v>
      </c>
      <c r="B45" s="4">
        <v>149</v>
      </c>
      <c r="C45" s="11">
        <f>IF(C42&gt;C43,C42-C43,0)</f>
        <v>1185251905</v>
      </c>
      <c r="D45" s="11">
        <f>IF(D42&gt;D43,D42-D43,0)</f>
        <v>1167937729</v>
      </c>
      <c r="E45" s="148"/>
    </row>
    <row r="46" spans="1:5" ht="12.75" customHeight="1">
      <c r="A46" s="75" t="s">
        <v>181</v>
      </c>
      <c r="B46" s="4">
        <v>150</v>
      </c>
      <c r="C46" s="11">
        <f>IF(C43&gt;C42,C43-C42,0)</f>
        <v>0</v>
      </c>
      <c r="D46" s="11">
        <f>IF(D43&gt;D42,D43-D42,0)</f>
        <v>0</v>
      </c>
      <c r="E46" s="148"/>
    </row>
    <row r="47" spans="1:5" ht="12.75" customHeight="1">
      <c r="A47" s="71" t="s">
        <v>182</v>
      </c>
      <c r="B47" s="4">
        <v>151</v>
      </c>
      <c r="C47" s="12">
        <v>47307016</v>
      </c>
      <c r="D47" s="12">
        <v>226907937</v>
      </c>
      <c r="E47" s="148"/>
    </row>
    <row r="48" spans="1:5" ht="12.75" customHeight="1">
      <c r="A48" s="71" t="s">
        <v>183</v>
      </c>
      <c r="B48" s="4">
        <v>152</v>
      </c>
      <c r="C48" s="11">
        <f>C44-C47</f>
        <v>1137944889</v>
      </c>
      <c r="D48" s="11">
        <f>D44-D47</f>
        <v>941029792</v>
      </c>
      <c r="E48" s="148"/>
    </row>
    <row r="49" spans="1:5" ht="12.75" customHeight="1">
      <c r="A49" s="75" t="s">
        <v>184</v>
      </c>
      <c r="B49" s="4">
        <v>153</v>
      </c>
      <c r="C49" s="11">
        <f>IF(C48&gt;0,C48,0)</f>
        <v>1137944889</v>
      </c>
      <c r="D49" s="11">
        <f>IF(D48&gt;0,D48,0)</f>
        <v>941029792</v>
      </c>
      <c r="E49" s="148"/>
    </row>
    <row r="50" spans="1:5" ht="12.75" customHeight="1">
      <c r="A50" s="79" t="s">
        <v>185</v>
      </c>
      <c r="B50" s="5">
        <v>154</v>
      </c>
      <c r="C50" s="14">
        <v>0</v>
      </c>
      <c r="D50" s="14">
        <v>0</v>
      </c>
      <c r="E50" s="148"/>
    </row>
    <row r="51" spans="1:5" ht="12.75" customHeight="1">
      <c r="A51" s="121" t="s">
        <v>186</v>
      </c>
      <c r="B51" s="122"/>
      <c r="C51" s="122"/>
      <c r="D51" s="170"/>
      <c r="E51" s="148"/>
    </row>
    <row r="52" spans="1:5" ht="12.75">
      <c r="A52" s="119" t="s">
        <v>187</v>
      </c>
      <c r="B52" s="120"/>
      <c r="C52" s="120"/>
      <c r="D52" s="171"/>
      <c r="E52" s="148"/>
    </row>
    <row r="53" spans="1:5" ht="12.75" customHeight="1">
      <c r="A53" s="78" t="s">
        <v>188</v>
      </c>
      <c r="B53" s="4">
        <v>155</v>
      </c>
      <c r="C53" s="12">
        <f>C48-C54</f>
        <v>1142404660</v>
      </c>
      <c r="D53" s="12">
        <f>D48-D54</f>
        <v>924616222</v>
      </c>
      <c r="E53" s="148"/>
    </row>
    <row r="54" spans="1:5" ht="12.75" customHeight="1">
      <c r="A54" s="78" t="s">
        <v>189</v>
      </c>
      <c r="B54" s="4">
        <v>156</v>
      </c>
      <c r="C54" s="13">
        <v>-4459771</v>
      </c>
      <c r="D54" s="13">
        <v>16413570</v>
      </c>
      <c r="E54" s="148"/>
    </row>
    <row r="55" spans="1:5" ht="12.75" customHeight="1">
      <c r="A55" s="121" t="s">
        <v>190</v>
      </c>
      <c r="B55" s="122"/>
      <c r="C55" s="122"/>
      <c r="D55" s="170"/>
      <c r="E55" s="148"/>
    </row>
    <row r="56" spans="1:5" ht="12.75" customHeight="1">
      <c r="A56" s="70" t="s">
        <v>191</v>
      </c>
      <c r="B56" s="16">
        <v>157</v>
      </c>
      <c r="C56" s="10">
        <f>C49</f>
        <v>1137944889</v>
      </c>
      <c r="D56" s="10">
        <f>D49</f>
        <v>941029792</v>
      </c>
      <c r="E56" s="148"/>
    </row>
    <row r="57" spans="1:5" ht="12.75" customHeight="1">
      <c r="A57" s="71" t="s">
        <v>192</v>
      </c>
      <c r="B57" s="4">
        <v>158</v>
      </c>
      <c r="C57" s="11">
        <f>SUM(C58:C64)</f>
        <v>4229610</v>
      </c>
      <c r="D57" s="11">
        <f>SUM(D58:D64)</f>
        <v>2494136</v>
      </c>
      <c r="E57" s="148"/>
    </row>
    <row r="58" spans="1:5" ht="12.75" customHeight="1">
      <c r="A58" s="71" t="s">
        <v>193</v>
      </c>
      <c r="B58" s="4">
        <v>159</v>
      </c>
      <c r="C58" s="12">
        <v>0</v>
      </c>
      <c r="D58" s="12">
        <v>0</v>
      </c>
      <c r="E58" s="148"/>
    </row>
    <row r="59" spans="1:5" ht="12.75" customHeight="1">
      <c r="A59" s="71" t="s">
        <v>194</v>
      </c>
      <c r="B59" s="4">
        <v>160</v>
      </c>
      <c r="C59" s="12">
        <v>0</v>
      </c>
      <c r="D59" s="12">
        <v>0</v>
      </c>
      <c r="E59" s="148"/>
    </row>
    <row r="60" spans="1:5" ht="12.75" customHeight="1">
      <c r="A60" s="71" t="s">
        <v>195</v>
      </c>
      <c r="B60" s="4">
        <v>161</v>
      </c>
      <c r="C60" s="12">
        <v>3153610</v>
      </c>
      <c r="D60" s="12">
        <v>2018136</v>
      </c>
      <c r="E60" s="148"/>
    </row>
    <row r="61" spans="1:5" ht="12.75" customHeight="1">
      <c r="A61" s="71" t="s">
        <v>196</v>
      </c>
      <c r="B61" s="4">
        <v>162</v>
      </c>
      <c r="C61" s="12">
        <v>0</v>
      </c>
      <c r="D61" s="12">
        <v>0</v>
      </c>
      <c r="E61" s="148"/>
    </row>
    <row r="62" spans="1:5" ht="12.75" customHeight="1">
      <c r="A62" s="71" t="s">
        <v>197</v>
      </c>
      <c r="B62" s="4">
        <v>163</v>
      </c>
      <c r="C62" s="12">
        <v>0</v>
      </c>
      <c r="D62" s="12">
        <v>0</v>
      </c>
      <c r="E62" s="148"/>
    </row>
    <row r="63" spans="1:5" ht="12.75" customHeight="1">
      <c r="A63" s="71" t="s">
        <v>198</v>
      </c>
      <c r="B63" s="4">
        <v>164</v>
      </c>
      <c r="C63" s="12">
        <v>0</v>
      </c>
      <c r="D63" s="12">
        <v>0</v>
      </c>
      <c r="E63" s="148"/>
    </row>
    <row r="64" spans="1:5" ht="12.75" customHeight="1">
      <c r="A64" s="71" t="s">
        <v>199</v>
      </c>
      <c r="B64" s="4">
        <v>165</v>
      </c>
      <c r="C64" s="12">
        <v>1076000</v>
      </c>
      <c r="D64" s="12">
        <v>476000</v>
      </c>
      <c r="E64" s="148"/>
    </row>
    <row r="65" spans="1:5" ht="12.75" customHeight="1">
      <c r="A65" s="71" t="s">
        <v>200</v>
      </c>
      <c r="B65" s="4">
        <v>166</v>
      </c>
      <c r="C65" s="13">
        <v>0</v>
      </c>
      <c r="D65" s="13">
        <v>0</v>
      </c>
      <c r="E65" s="148"/>
    </row>
    <row r="66" spans="1:5" ht="12.75" customHeight="1">
      <c r="A66" s="71" t="s">
        <v>201</v>
      </c>
      <c r="B66" s="4">
        <v>167</v>
      </c>
      <c r="C66" s="11">
        <f>C57-C65</f>
        <v>4229610</v>
      </c>
      <c r="D66" s="11">
        <f>D57-D65</f>
        <v>2494136</v>
      </c>
      <c r="E66" s="148"/>
    </row>
    <row r="67" spans="1:5" ht="12.75" customHeight="1">
      <c r="A67" s="71" t="s">
        <v>202</v>
      </c>
      <c r="B67" s="4">
        <v>168</v>
      </c>
      <c r="C67" s="14">
        <f>C56+C66</f>
        <v>1142174499</v>
      </c>
      <c r="D67" s="14">
        <f>D56+D66</f>
        <v>943523928</v>
      </c>
      <c r="E67" s="148"/>
    </row>
    <row r="68" spans="1:5" ht="12.75" customHeight="1">
      <c r="A68" s="121" t="s">
        <v>203</v>
      </c>
      <c r="B68" s="122"/>
      <c r="C68" s="122"/>
      <c r="D68" s="170"/>
      <c r="E68" s="148"/>
    </row>
    <row r="69" spans="1:5" ht="12.75">
      <c r="A69" s="119" t="s">
        <v>204</v>
      </c>
      <c r="B69" s="120"/>
      <c r="C69" s="120"/>
      <c r="D69" s="171"/>
      <c r="E69" s="148"/>
    </row>
    <row r="70" spans="1:5" ht="12.75" customHeight="1">
      <c r="A70" s="78" t="s">
        <v>188</v>
      </c>
      <c r="B70" s="4">
        <v>169</v>
      </c>
      <c r="C70" s="12">
        <f>C67-C71</f>
        <v>1146634270</v>
      </c>
      <c r="D70" s="12">
        <f>D67-D71</f>
        <v>927110358</v>
      </c>
      <c r="E70" s="148"/>
    </row>
    <row r="71" spans="1:5" ht="12.75" customHeight="1">
      <c r="A71" s="80" t="s">
        <v>189</v>
      </c>
      <c r="B71" s="7">
        <v>170</v>
      </c>
      <c r="C71" s="13">
        <v>-4459771</v>
      </c>
      <c r="D71" s="13">
        <v>16413570</v>
      </c>
      <c r="E71" s="148"/>
    </row>
  </sheetData>
  <sheetProtection/>
  <mergeCells count="4">
    <mergeCell ref="A1:C1"/>
    <mergeCell ref="D1:D2"/>
    <mergeCell ref="A2:C2"/>
    <mergeCell ref="A4:D4"/>
  </mergeCells>
  <dataValidations count="3">
    <dataValidation type="whole" operator="notEqual" allowBlank="1" showInputMessage="1" showErrorMessage="1" errorTitle="Pogrešan unos" error="Mogu se unijeti samo cjelobrojne vrijednosti." sqref="C47:D47 C70:D71 C56:D67 C53:D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D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48:D50 C12:D46 C7:D1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SheetLayoutView="100" workbookViewId="0" topLeftCell="A16">
      <selection activeCell="G14" sqref="G14"/>
    </sheetView>
  </sheetViews>
  <sheetFormatPr defaultColWidth="9.140625" defaultRowHeight="12.75"/>
  <cols>
    <col min="1" max="1" width="64.7109375" style="0" bestFit="1" customWidth="1"/>
    <col min="3" max="3" width="15.421875" style="0" bestFit="1" customWidth="1"/>
    <col min="4" max="4" width="12.140625" style="0" customWidth="1"/>
    <col min="5" max="5" width="4.421875" style="0" customWidth="1"/>
    <col min="6" max="6" width="15.421875" style="154" bestFit="1" customWidth="1"/>
  </cols>
  <sheetData>
    <row r="1" spans="1:4" ht="12.75">
      <c r="A1" s="278" t="s">
        <v>253</v>
      </c>
      <c r="B1" s="279"/>
      <c r="C1" s="280"/>
      <c r="D1" s="260"/>
    </row>
    <row r="2" spans="1:4" ht="12.75">
      <c r="A2" s="282" t="s">
        <v>302</v>
      </c>
      <c r="B2" s="283"/>
      <c r="C2" s="280"/>
      <c r="D2" s="281"/>
    </row>
    <row r="3" spans="1:4" ht="12.75">
      <c r="A3" s="51"/>
      <c r="B3" s="52"/>
      <c r="C3" s="53"/>
      <c r="D3" s="3"/>
    </row>
    <row r="4" spans="1:4" ht="12.75">
      <c r="A4" s="284" t="s">
        <v>34</v>
      </c>
      <c r="B4" s="285"/>
      <c r="C4" s="285"/>
      <c r="D4" s="286"/>
    </row>
    <row r="5" spans="1:4" ht="24" customHeight="1" thickBot="1">
      <c r="A5" s="54" t="s">
        <v>39</v>
      </c>
      <c r="B5" s="54" t="s">
        <v>36</v>
      </c>
      <c r="C5" s="55" t="s">
        <v>252</v>
      </c>
      <c r="D5" s="55" t="s">
        <v>140</v>
      </c>
    </row>
    <row r="6" spans="1:4" ht="12.75">
      <c r="A6" s="81">
        <v>1</v>
      </c>
      <c r="B6" s="56">
        <v>2</v>
      </c>
      <c r="C6" s="57" t="s">
        <v>4</v>
      </c>
      <c r="D6" s="57" t="s">
        <v>5</v>
      </c>
    </row>
    <row r="7" spans="1:4" ht="12.75">
      <c r="A7" s="123" t="s">
        <v>205</v>
      </c>
      <c r="B7" s="124"/>
      <c r="C7" s="124"/>
      <c r="D7" s="125"/>
    </row>
    <row r="8" spans="1:7" ht="12.75" customHeight="1">
      <c r="A8" s="72" t="s">
        <v>206</v>
      </c>
      <c r="B8" s="4">
        <v>1</v>
      </c>
      <c r="C8" s="163">
        <v>1185251904.99666</v>
      </c>
      <c r="D8" s="163">
        <v>1167937729</v>
      </c>
      <c r="E8" s="154"/>
      <c r="G8" s="148"/>
    </row>
    <row r="9" spans="1:4" ht="12.75" customHeight="1">
      <c r="A9" s="72" t="s">
        <v>207</v>
      </c>
      <c r="B9" s="4">
        <v>2</v>
      </c>
      <c r="C9" s="163">
        <v>1415615228</v>
      </c>
      <c r="D9" s="163">
        <v>1492475201</v>
      </c>
    </row>
    <row r="10" spans="1:5" ht="12.75" customHeight="1">
      <c r="A10" s="72" t="s">
        <v>208</v>
      </c>
      <c r="B10" s="4">
        <v>3</v>
      </c>
      <c r="C10" s="163">
        <v>158738526.3492415</v>
      </c>
      <c r="D10" s="163">
        <v>13134418.560000027</v>
      </c>
      <c r="E10" s="148"/>
    </row>
    <row r="11" spans="1:4" ht="12.75" customHeight="1">
      <c r="A11" s="72" t="s">
        <v>209</v>
      </c>
      <c r="B11" s="4">
        <v>4</v>
      </c>
      <c r="C11" s="163"/>
      <c r="D11" s="163"/>
    </row>
    <row r="12" spans="1:4" ht="12.75" customHeight="1">
      <c r="A12" s="72" t="s">
        <v>210</v>
      </c>
      <c r="B12" s="4">
        <v>5</v>
      </c>
      <c r="C12" s="163">
        <v>1311716.8499999791</v>
      </c>
      <c r="D12" s="163">
        <v>10979234</v>
      </c>
    </row>
    <row r="13" spans="1:4" ht="12.75" customHeight="1">
      <c r="A13" s="72" t="s">
        <v>211</v>
      </c>
      <c r="B13" s="4">
        <v>6</v>
      </c>
      <c r="C13" s="163"/>
      <c r="D13" s="163"/>
    </row>
    <row r="14" spans="1:4" ht="12.75" customHeight="1">
      <c r="A14" s="71" t="s">
        <v>212</v>
      </c>
      <c r="B14" s="4">
        <v>7</v>
      </c>
      <c r="C14" s="9">
        <f>SUM(C8:C13)</f>
        <v>2760917376.1959014</v>
      </c>
      <c r="D14" s="11">
        <f>SUM(D8:D13)</f>
        <v>2684526582.56</v>
      </c>
    </row>
    <row r="15" spans="1:4" ht="12.75" customHeight="1">
      <c r="A15" s="72" t="s">
        <v>213</v>
      </c>
      <c r="B15" s="4">
        <v>8</v>
      </c>
      <c r="C15" s="163"/>
      <c r="D15" s="163"/>
    </row>
    <row r="16" spans="1:4" ht="12.75" customHeight="1">
      <c r="A16" s="72" t="s">
        <v>214</v>
      </c>
      <c r="B16" s="4">
        <v>9</v>
      </c>
      <c r="C16" s="163">
        <v>98169169.76238346</v>
      </c>
      <c r="D16" s="163">
        <v>5995701.580000002</v>
      </c>
    </row>
    <row r="17" spans="1:4" ht="12.75" customHeight="1">
      <c r="A17" s="72" t="s">
        <v>215</v>
      </c>
      <c r="B17" s="4">
        <v>10</v>
      </c>
      <c r="C17" s="163"/>
      <c r="D17" s="163"/>
    </row>
    <row r="18" spans="1:4" ht="12.75" customHeight="1">
      <c r="A18" s="72" t="s">
        <v>216</v>
      </c>
      <c r="B18" s="4">
        <v>11</v>
      </c>
      <c r="C18" s="163">
        <v>362033574.29537797</v>
      </c>
      <c r="D18" s="163">
        <v>306643316.876837</v>
      </c>
    </row>
    <row r="19" spans="1:4" ht="12.75" customHeight="1">
      <c r="A19" s="71" t="s">
        <v>217</v>
      </c>
      <c r="B19" s="4">
        <v>12</v>
      </c>
      <c r="C19" s="9">
        <f>SUM(C15:C18)</f>
        <v>460202744.05776143</v>
      </c>
      <c r="D19" s="11">
        <f>SUM(D16:D18)</f>
        <v>312639018.456837</v>
      </c>
    </row>
    <row r="20" spans="1:4" ht="12.75" customHeight="1">
      <c r="A20" s="71" t="s">
        <v>218</v>
      </c>
      <c r="B20" s="4">
        <v>13</v>
      </c>
      <c r="C20" s="164">
        <f>IF(C14&gt;C19,C14-C19,0)</f>
        <v>2300714632.1381397</v>
      </c>
      <c r="D20" s="165">
        <f>IF(D14&gt;D19,D14-D19,0)</f>
        <v>2371887564.103163</v>
      </c>
    </row>
    <row r="21" spans="1:4" ht="12.75" customHeight="1">
      <c r="A21" s="71" t="s">
        <v>219</v>
      </c>
      <c r="B21" s="4">
        <v>14</v>
      </c>
      <c r="C21" s="164">
        <f>IF(C19&gt;C14,C19-C14,0)</f>
        <v>0</v>
      </c>
      <c r="D21" s="165">
        <f>IF(D19&gt;D14,D19-D14,0)</f>
        <v>0</v>
      </c>
    </row>
    <row r="22" spans="1:4" ht="12.75">
      <c r="A22" s="123" t="s">
        <v>220</v>
      </c>
      <c r="B22" s="124"/>
      <c r="C22" s="124"/>
      <c r="D22" s="125"/>
    </row>
    <row r="23" spans="1:4" ht="12.75" customHeight="1">
      <c r="A23" s="72" t="s">
        <v>221</v>
      </c>
      <c r="B23" s="4">
        <v>15</v>
      </c>
      <c r="C23" s="163">
        <v>12727342.799999943</v>
      </c>
      <c r="D23" s="163">
        <v>24726780</v>
      </c>
    </row>
    <row r="24" spans="1:4" ht="12.75" customHeight="1">
      <c r="A24" s="72" t="s">
        <v>222</v>
      </c>
      <c r="B24" s="4">
        <v>16</v>
      </c>
      <c r="C24" s="163">
        <v>2894115.21</v>
      </c>
      <c r="D24" s="163">
        <v>1614861</v>
      </c>
    </row>
    <row r="25" spans="1:4" ht="12.75" customHeight="1">
      <c r="A25" s="72" t="s">
        <v>223</v>
      </c>
      <c r="B25" s="4">
        <v>17</v>
      </c>
      <c r="C25" s="163">
        <v>15569784.299999999</v>
      </c>
      <c r="D25" s="163">
        <v>17847457.549999997</v>
      </c>
    </row>
    <row r="26" spans="1:4" ht="12.75" customHeight="1">
      <c r="A26" s="72" t="s">
        <v>224</v>
      </c>
      <c r="B26" s="4">
        <v>18</v>
      </c>
      <c r="C26" s="163">
        <v>16555300.45999998</v>
      </c>
      <c r="D26" s="163"/>
    </row>
    <row r="27" spans="1:4" ht="12.75" customHeight="1">
      <c r="A27" s="72" t="s">
        <v>225</v>
      </c>
      <c r="B27" s="4">
        <v>19</v>
      </c>
      <c r="C27" s="163">
        <v>1585393747.73</v>
      </c>
      <c r="D27" s="163">
        <v>2411071473.4099994</v>
      </c>
    </row>
    <row r="28" spans="1:4" ht="12.75" customHeight="1">
      <c r="A28" s="71" t="s">
        <v>226</v>
      </c>
      <c r="B28" s="4">
        <v>20</v>
      </c>
      <c r="C28" s="9">
        <f>SUM(C23:C27)</f>
        <v>1633140290.5</v>
      </c>
      <c r="D28" s="11">
        <f>SUM(D23:D27)</f>
        <v>2455260571.9599996</v>
      </c>
    </row>
    <row r="29" spans="1:4" ht="12.75" customHeight="1">
      <c r="A29" s="72" t="s">
        <v>227</v>
      </c>
      <c r="B29" s="4">
        <v>21</v>
      </c>
      <c r="C29" s="163">
        <v>939267621.3694805</v>
      </c>
      <c r="D29" s="163">
        <v>990089539.7994481</v>
      </c>
    </row>
    <row r="30" spans="1:4" ht="12.75" customHeight="1">
      <c r="A30" s="72" t="s">
        <v>228</v>
      </c>
      <c r="B30" s="4">
        <v>22</v>
      </c>
      <c r="C30" s="163">
        <v>242687349.60999998</v>
      </c>
      <c r="D30" s="163">
        <v>383620641.6499998</v>
      </c>
    </row>
    <row r="31" spans="1:4" ht="12.75" customHeight="1">
      <c r="A31" s="72" t="s">
        <v>229</v>
      </c>
      <c r="B31" s="4">
        <v>23</v>
      </c>
      <c r="C31" s="163">
        <v>1669600704.07</v>
      </c>
      <c r="D31" s="163">
        <v>1638920011.36</v>
      </c>
    </row>
    <row r="32" spans="1:4" ht="12.75" customHeight="1">
      <c r="A32" s="71" t="s">
        <v>230</v>
      </c>
      <c r="B32" s="4">
        <v>24</v>
      </c>
      <c r="C32" s="9">
        <f>SUM(C29:C31)</f>
        <v>2851555675.0494804</v>
      </c>
      <c r="D32" s="11">
        <f>SUM(D29:D31)</f>
        <v>3012630192.809448</v>
      </c>
    </row>
    <row r="33" spans="1:4" ht="12.75" customHeight="1">
      <c r="A33" s="71" t="s">
        <v>231</v>
      </c>
      <c r="B33" s="4">
        <v>25</v>
      </c>
      <c r="C33" s="164">
        <f>IF(C28&gt;C32,C28-C32,0)</f>
        <v>0</v>
      </c>
      <c r="D33" s="165">
        <f>IF(D28&gt;D32,D28-D32,0)</f>
        <v>0</v>
      </c>
    </row>
    <row r="34" spans="1:4" ht="12.75" customHeight="1">
      <c r="A34" s="71" t="s">
        <v>232</v>
      </c>
      <c r="B34" s="4">
        <v>26</v>
      </c>
      <c r="C34" s="164">
        <f>IF(C32&gt;C28,C32-C28,0)</f>
        <v>1218415384.5494804</v>
      </c>
      <c r="D34" s="165">
        <f>IF(D32&gt;D28,D32-D28,0)</f>
        <v>557369620.8494482</v>
      </c>
    </row>
    <row r="35" spans="1:4" ht="12.75">
      <c r="A35" s="123" t="s">
        <v>233</v>
      </c>
      <c r="B35" s="124"/>
      <c r="C35" s="124"/>
      <c r="D35" s="125"/>
    </row>
    <row r="36" spans="1:4" ht="12.75" customHeight="1">
      <c r="A36" s="72" t="s">
        <v>234</v>
      </c>
      <c r="B36" s="4">
        <v>27</v>
      </c>
      <c r="C36" s="8">
        <v>0</v>
      </c>
      <c r="D36" s="12">
        <v>0</v>
      </c>
    </row>
    <row r="37" spans="1:4" ht="12.75" customHeight="1">
      <c r="A37" s="72" t="s">
        <v>235</v>
      </c>
      <c r="B37" s="4">
        <v>28</v>
      </c>
      <c r="C37" s="8">
        <v>0</v>
      </c>
      <c r="D37" s="12">
        <v>0</v>
      </c>
    </row>
    <row r="38" spans="1:4" ht="12.75" customHeight="1">
      <c r="A38" s="72" t="s">
        <v>236</v>
      </c>
      <c r="B38" s="4">
        <v>29</v>
      </c>
      <c r="C38" s="8">
        <v>0</v>
      </c>
      <c r="D38" s="12">
        <v>0</v>
      </c>
    </row>
    <row r="39" spans="1:4" ht="12.75" customHeight="1">
      <c r="A39" s="71" t="s">
        <v>237</v>
      </c>
      <c r="B39" s="4">
        <v>30</v>
      </c>
      <c r="C39" s="9">
        <f>SUM(C36:C38)</f>
        <v>0</v>
      </c>
      <c r="D39" s="11">
        <f>SUM(D36:D38)</f>
        <v>0</v>
      </c>
    </row>
    <row r="40" spans="1:4" ht="12.75" customHeight="1">
      <c r="A40" s="72" t="s">
        <v>238</v>
      </c>
      <c r="B40" s="4">
        <v>31</v>
      </c>
      <c r="C40" s="163">
        <v>16347241.68004349</v>
      </c>
      <c r="D40" s="163">
        <v>42706991.66999996</v>
      </c>
    </row>
    <row r="41" spans="1:4" ht="12.75" customHeight="1">
      <c r="A41" s="72" t="s">
        <v>239</v>
      </c>
      <c r="B41" s="4">
        <v>32</v>
      </c>
      <c r="C41" s="163">
        <v>736048473.12</v>
      </c>
      <c r="D41" s="163">
        <v>573217470.68</v>
      </c>
    </row>
    <row r="42" spans="1:4" ht="12.75" customHeight="1">
      <c r="A42" s="72" t="s">
        <v>240</v>
      </c>
      <c r="B42" s="4">
        <v>33</v>
      </c>
      <c r="C42" s="163">
        <v>6775244.889999999</v>
      </c>
      <c r="D42" s="163">
        <v>4229722.72</v>
      </c>
    </row>
    <row r="43" spans="1:4" ht="12.75" customHeight="1">
      <c r="A43" s="72" t="s">
        <v>241</v>
      </c>
      <c r="B43" s="4">
        <v>34</v>
      </c>
      <c r="C43" s="153"/>
      <c r="D43" s="163"/>
    </row>
    <row r="44" spans="1:4" ht="12.75" customHeight="1">
      <c r="A44" s="72" t="s">
        <v>242</v>
      </c>
      <c r="B44" s="4">
        <v>35</v>
      </c>
      <c r="C44" s="163">
        <v>170658320.9</v>
      </c>
      <c r="D44" s="163">
        <v>211445404.76371548</v>
      </c>
    </row>
    <row r="45" spans="1:4" ht="12.75" customHeight="1">
      <c r="A45" s="71" t="s">
        <v>243</v>
      </c>
      <c r="B45" s="4">
        <v>36</v>
      </c>
      <c r="C45" s="9">
        <f>SUM(C40:C44)</f>
        <v>929829280.5900434</v>
      </c>
      <c r="D45" s="11">
        <f>SUM(D40:D44)</f>
        <v>831599589.8337154</v>
      </c>
    </row>
    <row r="46" spans="1:4" ht="12.75" customHeight="1">
      <c r="A46" s="71" t="s">
        <v>244</v>
      </c>
      <c r="B46" s="4">
        <v>37</v>
      </c>
      <c r="C46" s="164">
        <f>IF(C39&gt;C45,C39-C45,0)</f>
        <v>0</v>
      </c>
      <c r="D46" s="165">
        <f>IF(D39&gt;D45,D39-D45,0)</f>
        <v>0</v>
      </c>
    </row>
    <row r="47" spans="1:4" ht="12.75" customHeight="1">
      <c r="A47" s="71" t="s">
        <v>245</v>
      </c>
      <c r="B47" s="4">
        <v>38</v>
      </c>
      <c r="C47" s="164">
        <f>IF(C45&gt;C39,C45-C39,0)</f>
        <v>929829280.5900434</v>
      </c>
      <c r="D47" s="165">
        <f>IF(D45&gt;D39,D45-D39,0)</f>
        <v>831599589.8337154</v>
      </c>
    </row>
    <row r="48" spans="1:4" ht="12.75" customHeight="1">
      <c r="A48" s="72" t="s">
        <v>246</v>
      </c>
      <c r="B48" s="4">
        <v>39</v>
      </c>
      <c r="C48" s="9">
        <f>IF(C20-C21+C33-C34+C46-C47&gt;0,C20-C21+C33-C34+C46-C47,0)</f>
        <v>152469966.99861586</v>
      </c>
      <c r="D48" s="11">
        <f>IF(D20-D21+D33-D34+D46-D47&gt;0,D20-D21+D33-D34+D46-D47,0)</f>
        <v>982918353.4199991</v>
      </c>
    </row>
    <row r="49" spans="1:4" ht="12.75" customHeight="1">
      <c r="A49" s="72" t="s">
        <v>247</v>
      </c>
      <c r="B49" s="4">
        <v>40</v>
      </c>
      <c r="C49" s="9">
        <f>IF(C21-C20+C34-C33+C47-C46&gt;0,C21-C20+C34-C33+C47-C46,0)</f>
        <v>0</v>
      </c>
      <c r="D49" s="11">
        <f>IF(D21-D20+D34-D33+D47-D46&gt;0,D21-D20+D34-D33+D47-D46,0)</f>
        <v>0</v>
      </c>
    </row>
    <row r="50" spans="1:4" ht="12.75" customHeight="1">
      <c r="A50" s="72" t="s">
        <v>248</v>
      </c>
      <c r="B50" s="4">
        <v>41</v>
      </c>
      <c r="C50" s="163">
        <v>2039447281</v>
      </c>
      <c r="D50" s="163">
        <v>2191917247.58</v>
      </c>
    </row>
    <row r="51" spans="1:4" ht="12.75" customHeight="1">
      <c r="A51" s="72" t="s">
        <v>249</v>
      </c>
      <c r="B51" s="4">
        <v>42</v>
      </c>
      <c r="C51" s="166">
        <f>IF(C20-C21+C33-C34+C46-C47&gt;0,C20-C21+C33-C34+C46-C47,0)</f>
        <v>152469966.99861586</v>
      </c>
      <c r="D51" s="167">
        <f>IF(D20-D21+D33-D34+D46-D47&gt;0,D20-D21+D33-D34+D46-D47,0)</f>
        <v>982918353.4199991</v>
      </c>
    </row>
    <row r="52" spans="1:4" ht="12.75" customHeight="1">
      <c r="A52" s="72" t="s">
        <v>250</v>
      </c>
      <c r="B52" s="4">
        <v>43</v>
      </c>
      <c r="C52" s="166">
        <f>IF(C21-C20+C34-C33+C47-C46&gt;0,C21-C20+C34-C33+C47-C46,0)</f>
        <v>0</v>
      </c>
      <c r="D52" s="167">
        <f>IF(D21-D20+D34-D33+D47-D46&gt;0,D21-D20+D34-D33+D47-D46,0)</f>
        <v>0</v>
      </c>
    </row>
    <row r="53" spans="1:5" ht="12.75" customHeight="1">
      <c r="A53" s="76" t="s">
        <v>251</v>
      </c>
      <c r="B53" s="7">
        <v>44</v>
      </c>
      <c r="C53" s="168">
        <f>C50+C51-C52</f>
        <v>2191917247.9986157</v>
      </c>
      <c r="D53" s="168">
        <f>D50+D51-D52</f>
        <v>3174835600.999999</v>
      </c>
      <c r="E53" s="154"/>
    </row>
    <row r="54" spans="3:4" ht="12.75">
      <c r="C54" s="148"/>
      <c r="D54" s="154"/>
    </row>
    <row r="55" spans="3:4" ht="12.75">
      <c r="C55" s="173"/>
      <c r="D55" s="154"/>
    </row>
    <row r="57" ht="12.75">
      <c r="C57" s="154"/>
    </row>
    <row r="58" ht="12.75">
      <c r="C58" s="154"/>
    </row>
  </sheetData>
  <sheetProtection/>
  <protectedRanges>
    <protectedRange sqref="C12:D12" name="Range1_4_1_1_1"/>
    <protectedRange sqref="C8" name="Range1_10_2_1_1_1"/>
    <protectedRange sqref="C9" name="Range1_10_3_1_1_1"/>
    <protectedRange sqref="C16:D16" name="Range1_11_1_2_1"/>
    <protectedRange sqref="C17:D17 C18" name="Range1_11_2_2_1"/>
    <protectedRange sqref="C15" name="Range1_11_1"/>
    <protectedRange sqref="C23:D25" name="Range1_12_3_1"/>
    <protectedRange sqref="C27:D27" name="Range1_12_1_2_1"/>
    <protectedRange sqref="C29:D29" name="Range1_13_3_1_1"/>
    <protectedRange sqref="C31:D31" name="Range1_13_1_2_1_1"/>
    <protectedRange sqref="C50:D50" name="Range1_8_1_1_1"/>
    <protectedRange sqref="D8" name="Range1_10_2_1_1_1_1"/>
    <protectedRange sqref="D9" name="Range1_10_3_1_1_1_1"/>
    <protectedRange sqref="D18" name="Range1_11_2_2_1_1"/>
  </protectedRanges>
  <mergeCells count="4">
    <mergeCell ref="A1:C1"/>
    <mergeCell ref="D1:D2"/>
    <mergeCell ref="A2:C2"/>
    <mergeCell ref="A4:D4"/>
  </mergeCells>
  <dataValidations count="5">
    <dataValidation type="whole" operator="notEqual" allowBlank="1" showInputMessage="1" showErrorMessage="1" errorTitle="Pogrešan unos" error="Mogu se unijeti samo cjelobrojne vrijednosti." sqref="C13:D13 C10 C43 C36:D38 C51:D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52 C32:D34 D52:D53 C39:D39 C46:D49 C19:D21 C14:D14">
      <formula1>0</formula1>
    </dataValidation>
    <dataValidation operator="greaterThanOrEqual" allowBlank="1" showInputMessage="1" showErrorMessage="1" errorTitle="Pogrešan unos" error="Mogu se unijeti samo cjelobrojne pozitivne vrijednosti." sqref="C45:D45 C53 C28:D28"/>
    <dataValidation operator="greaterThan" allowBlank="1" showInputMessage="1" showErrorMessage="1" sqref="C29:D29 C50:D50 C23:D25 C16:D17 C12:D12 C27:D27 C31:D31 C15 C8:D9"/>
    <dataValidation operator="notEqual" allowBlank="1" showInputMessage="1" showErrorMessage="1" errorTitle="Pogrešan unos" error="Mogu se unijeti samo cjelobrojne vrijednosti." sqref="C30:D30 C26:D26 D40:D43 C40:C42 D10 C44:D44"/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C20:D21 C51:D52 D46:D47 C33:D34 C46:C47" unlockedFormula="1"/>
    <ignoredError sqref="C14:D14 C19:D19 D15" emptyCellReference="1" unlockedFormula="1"/>
    <ignoredError sqref="C45:D45 D28" emptyCellReference="1"/>
    <ignoredError sqref="C6:D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110" zoomScaleSheetLayoutView="110" zoomScalePageLayoutView="0" workbookViewId="0" topLeftCell="A1">
      <selection activeCell="C5" sqref="C5:D14"/>
    </sheetView>
  </sheetViews>
  <sheetFormatPr defaultColWidth="9.140625" defaultRowHeight="12.75"/>
  <cols>
    <col min="1" max="1" width="54.57421875" style="60" bestFit="1" customWidth="1"/>
    <col min="2" max="2" width="9.140625" style="60" customWidth="1"/>
    <col min="3" max="4" width="12.140625" style="60" bestFit="1" customWidth="1"/>
    <col min="5" max="5" width="14.00390625" style="60" bestFit="1" customWidth="1"/>
    <col min="6" max="6" width="20.57421875" style="60" bestFit="1" customWidth="1"/>
    <col min="7" max="16384" width="9.140625" style="60" customWidth="1"/>
  </cols>
  <sheetData>
    <row r="1" spans="1:5" ht="12.75">
      <c r="A1" s="287" t="s">
        <v>273</v>
      </c>
      <c r="B1" s="288"/>
      <c r="C1" s="288"/>
      <c r="D1" s="288"/>
      <c r="E1" s="59"/>
    </row>
    <row r="2" spans="1:5" ht="12.75">
      <c r="A2" s="282" t="s">
        <v>302</v>
      </c>
      <c r="B2" s="283"/>
      <c r="C2" s="280"/>
      <c r="D2" s="58"/>
      <c r="E2" s="61"/>
    </row>
    <row r="3" spans="1:4" ht="24" customHeight="1" thickBot="1">
      <c r="A3" s="62" t="s">
        <v>39</v>
      </c>
      <c r="B3" s="62" t="s">
        <v>36</v>
      </c>
      <c r="C3" s="63" t="s">
        <v>252</v>
      </c>
      <c r="D3" s="63" t="s">
        <v>140</v>
      </c>
    </row>
    <row r="4" spans="1:4" ht="12.75">
      <c r="A4" s="64">
        <v>1</v>
      </c>
      <c r="B4" s="65">
        <v>2</v>
      </c>
      <c r="C4" s="64" t="s">
        <v>4</v>
      </c>
      <c r="D4" s="64" t="s">
        <v>5</v>
      </c>
    </row>
    <row r="5" spans="1:6" ht="12.75" customHeight="1">
      <c r="A5" s="85" t="s">
        <v>254</v>
      </c>
      <c r="B5" s="66">
        <v>1</v>
      </c>
      <c r="C5" s="149">
        <v>8882853500</v>
      </c>
      <c r="D5" s="10">
        <v>9822853500</v>
      </c>
      <c r="F5" s="175"/>
    </row>
    <row r="6" spans="1:6" ht="12.75" customHeight="1">
      <c r="A6" s="85" t="s">
        <v>255</v>
      </c>
      <c r="B6" s="66">
        <v>2</v>
      </c>
      <c r="C6" s="150">
        <v>0</v>
      </c>
      <c r="D6" s="12">
        <v>0</v>
      </c>
      <c r="F6" s="175"/>
    </row>
    <row r="7" spans="1:6" ht="12.75" customHeight="1">
      <c r="A7" s="85" t="s">
        <v>256</v>
      </c>
      <c r="B7" s="66">
        <v>3</v>
      </c>
      <c r="C7" s="150">
        <v>409346547</v>
      </c>
      <c r="D7" s="12">
        <v>444127003</v>
      </c>
      <c r="F7" s="175"/>
    </row>
    <row r="8" spans="1:6" ht="12.75" customHeight="1">
      <c r="A8" s="85" t="s">
        <v>257</v>
      </c>
      <c r="B8" s="66">
        <v>4</v>
      </c>
      <c r="C8" s="150">
        <v>673457787</v>
      </c>
      <c r="D8" s="12">
        <v>268870493</v>
      </c>
      <c r="F8" s="175"/>
    </row>
    <row r="9" spans="1:6" ht="12.75" customHeight="1">
      <c r="A9" s="85" t="s">
        <v>258</v>
      </c>
      <c r="B9" s="66">
        <v>5</v>
      </c>
      <c r="C9" s="150">
        <v>1142404660</v>
      </c>
      <c r="D9" s="12">
        <v>924616222</v>
      </c>
      <c r="F9" s="175"/>
    </row>
    <row r="10" spans="1:6" ht="12.75" customHeight="1">
      <c r="A10" s="85" t="s">
        <v>259</v>
      </c>
      <c r="B10" s="66">
        <v>6</v>
      </c>
      <c r="C10" s="150">
        <v>0</v>
      </c>
      <c r="D10" s="12">
        <v>0</v>
      </c>
      <c r="F10" s="175"/>
    </row>
    <row r="11" spans="1:6" ht="12.75" customHeight="1">
      <c r="A11" s="85" t="s">
        <v>260</v>
      </c>
      <c r="B11" s="66">
        <v>7</v>
      </c>
      <c r="C11" s="150">
        <v>0</v>
      </c>
      <c r="D11" s="12">
        <v>0</v>
      </c>
      <c r="F11" s="175"/>
    </row>
    <row r="12" spans="1:6" ht="12.75" customHeight="1">
      <c r="A12" s="85" t="s">
        <v>261</v>
      </c>
      <c r="B12" s="66">
        <v>8</v>
      </c>
      <c r="C12" s="150">
        <v>2002026</v>
      </c>
      <c r="D12" s="12">
        <v>4020162</v>
      </c>
      <c r="F12" s="175"/>
    </row>
    <row r="13" spans="1:6" ht="12.75" customHeight="1">
      <c r="A13" s="85" t="s">
        <v>262</v>
      </c>
      <c r="B13" s="66">
        <v>9</v>
      </c>
      <c r="C13" s="150">
        <v>0</v>
      </c>
      <c r="D13" s="12">
        <v>0</v>
      </c>
      <c r="F13" s="175"/>
    </row>
    <row r="14" spans="1:6" ht="12.75" customHeight="1">
      <c r="A14" s="86" t="s">
        <v>263</v>
      </c>
      <c r="B14" s="66">
        <v>10</v>
      </c>
      <c r="C14" s="151">
        <f>SUM(C5:C13)</f>
        <v>11110064520</v>
      </c>
      <c r="D14" s="161">
        <f>SUM(D5:D13)</f>
        <v>11464487380</v>
      </c>
      <c r="E14" s="159"/>
      <c r="F14" s="175"/>
    </row>
    <row r="15" spans="1:6" ht="12.75" customHeight="1">
      <c r="A15" s="85" t="s">
        <v>264</v>
      </c>
      <c r="B15" s="66">
        <v>11</v>
      </c>
      <c r="C15" s="150">
        <v>0</v>
      </c>
      <c r="D15" s="12">
        <v>0</v>
      </c>
      <c r="E15" s="159"/>
      <c r="F15" s="159"/>
    </row>
    <row r="16" spans="1:5" ht="12.75" customHeight="1">
      <c r="A16" s="85" t="s">
        <v>265</v>
      </c>
      <c r="B16" s="66">
        <v>12</v>
      </c>
      <c r="C16" s="150">
        <v>0</v>
      </c>
      <c r="D16" s="12">
        <v>0</v>
      </c>
      <c r="E16" s="159"/>
    </row>
    <row r="17" spans="1:4" ht="12.75" customHeight="1">
      <c r="A17" s="85" t="s">
        <v>266</v>
      </c>
      <c r="B17" s="66">
        <v>13</v>
      </c>
      <c r="C17" s="150">
        <v>0</v>
      </c>
      <c r="D17" s="12">
        <v>0</v>
      </c>
    </row>
    <row r="18" spans="1:4" ht="12.75" customHeight="1">
      <c r="A18" s="85" t="s">
        <v>267</v>
      </c>
      <c r="B18" s="66">
        <v>14</v>
      </c>
      <c r="C18" s="150">
        <v>0</v>
      </c>
      <c r="D18" s="12">
        <v>0</v>
      </c>
    </row>
    <row r="19" spans="1:4" ht="12.75" customHeight="1">
      <c r="A19" s="85" t="s">
        <v>268</v>
      </c>
      <c r="B19" s="66">
        <v>15</v>
      </c>
      <c r="C19" s="150">
        <v>0</v>
      </c>
      <c r="D19" s="12">
        <v>0</v>
      </c>
    </row>
    <row r="20" spans="1:4" ht="12.75" customHeight="1">
      <c r="A20" s="85" t="s">
        <v>269</v>
      </c>
      <c r="B20" s="66">
        <v>16</v>
      </c>
      <c r="C20" s="150">
        <v>0</v>
      </c>
      <c r="D20" s="12">
        <v>0</v>
      </c>
    </row>
    <row r="21" spans="1:4" ht="12.75" customHeight="1">
      <c r="A21" s="86" t="s">
        <v>270</v>
      </c>
      <c r="B21" s="66">
        <v>17</v>
      </c>
      <c r="C21" s="152">
        <v>0</v>
      </c>
      <c r="D21" s="162">
        <f>SUM(D15:D20)</f>
        <v>0</v>
      </c>
    </row>
    <row r="22" spans="1:4" ht="12.75">
      <c r="A22" s="126"/>
      <c r="B22" s="87"/>
      <c r="C22" s="87"/>
      <c r="D22" s="88"/>
    </row>
    <row r="23" spans="1:4" ht="12.75" customHeight="1">
      <c r="A23" s="82" t="s">
        <v>271</v>
      </c>
      <c r="B23" s="68">
        <v>18</v>
      </c>
      <c r="C23" s="10">
        <f>+C21</f>
        <v>0</v>
      </c>
      <c r="D23" s="10">
        <f>+D21</f>
        <v>0</v>
      </c>
    </row>
    <row r="24" spans="1:4" ht="23.25" customHeight="1">
      <c r="A24" s="83" t="s">
        <v>272</v>
      </c>
      <c r="B24" s="69">
        <v>19</v>
      </c>
      <c r="C24" s="67">
        <v>0</v>
      </c>
      <c r="D24" s="67">
        <v>0</v>
      </c>
    </row>
    <row r="25" spans="1:4" ht="30" customHeight="1">
      <c r="A25" s="127"/>
      <c r="B25" s="84"/>
      <c r="C25" s="84"/>
      <c r="D25" s="84"/>
    </row>
  </sheetData>
  <sheetProtection/>
  <mergeCells count="2">
    <mergeCell ref="A1:D1"/>
    <mergeCell ref="A2:C2"/>
  </mergeCells>
  <dataValidations count="3">
    <dataValidation type="whole" operator="notEqual" allowBlank="1" showInputMessage="1" showErrorMessage="1" errorTitle="Pogrešan unos" error="Mogu se unijeti samo cjelobrojne vrijednosti." sqref="C23:D24">
      <formula1>9999999999</formula1>
    </dataValidation>
    <dataValidation type="whole" operator="notEqual" allowBlank="1" showInputMessage="1" showErrorMessage="1" errorTitle="Pogrešan unos" error="Mogu se unijeti samo cjelobrojne vrijednosti." sqref="C5:D13 C15:D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21:D22 C14:D14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sbuskuli</cp:lastModifiedBy>
  <cp:lastPrinted>2016-02-19T13:39:19Z</cp:lastPrinted>
  <dcterms:created xsi:type="dcterms:W3CDTF">2008-10-17T11:51:54Z</dcterms:created>
  <dcterms:modified xsi:type="dcterms:W3CDTF">2016-02-24T08:02:41Z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