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<sst xmlns="http://schemas.openxmlformats.org/spreadsheetml/2006/main" count="342" uniqueCount="305">
  <si>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</si>
  <si>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</si>
  <si>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</si>
  <si>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</si>
  <si>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</si>
  <si>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</si>
  <si>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</si>
  <si>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</si>
  <si>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</si>
  <si>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</si>
  <si>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</si>
  <si>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</si>
  <si>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</si>
  <si>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</si>
  <si>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</si>
  <si>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</si>
  <si>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</si>
  <si>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</si>
  <si>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</si>
  <si>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</si>
  <si>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</si>
  <si>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</si>
  <si>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</si>
  <si>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</si>
  <si>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</si>
  <si>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</si>
  <si>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</si>
  <si>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</si>
  <si>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</si>
  <si>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</si>
  <si>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</si>
  <si>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</si>
  <si>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</si>
  <si>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</si>
  <si>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</si>
  <si>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</si>
  <si>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</si>
  <si>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</si>
  <si>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</si>
  <si>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</si>
  <si>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</si>
  <si>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</si>
  <si>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</si>
  <si>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</si>
  <si>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</si>
  <si>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</si>
  <si>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</si>
  <si>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</si>
  <si>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</si>
  <si>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</si>
  <si>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</si>
  <si>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</si>
  <si>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</si>
  <si>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</si>
  <si>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</si>
  <si>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</si>
  <si>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</si>
  <si>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</si>
  <si>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</si>
  <si>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</si>
  <si>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</si>
  <si>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</si>
  <si>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</si>
  <si>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</si>
  <si>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</si>
  <si>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</si>
  <si>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</si>
  <si>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</si>
  <si>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</si>
  <si>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</si>
  <si>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</si>
  <si>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</si>
  <si>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</si>
  <si>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</si>
  <si>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</si>
  <si>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</si>
  <si>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</si>
  <si>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</si>
  <si>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</si>
  <si>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</si>
  <si>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</si>
  <si>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</si>
  <si>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</si>
  <si>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</si>
  <si>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</si>
  <si>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</si>
  <si>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</si>
  <si>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</si>
  <si>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</si>
  <si>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</si>
  <si>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</si>
  <si>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</si>
  <si>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</si>
  <si>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</si>
  <si>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</si>
  <si>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</si>
  <si>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</si>
  <si>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</si>
  <si>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</si>
  <si>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</si>
  <si>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</si>
  <si>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</si>
  <si>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</si>
  <si>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</si>
  <si>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</si>
  <si>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</si>
  <si>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</si>
  <si>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</si>
  <si>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</si>
  <si>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</si>
  <si>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</si>
  <si>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</si>
  <si>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</si>
  <si>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</si>
  <si>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</si>
  <si>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</si>
  <si>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</si>
  <si>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</si>
  <si>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</si>
  <si>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</si>
  <si>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</si>
  <si>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</si>
  <si>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</si>
  <si>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</si>
  <si>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</si>
  <si>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</si>
  <si>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</si>
  <si>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</si>
  <si>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</si>
  <si>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</si>
  <si>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</si>
  <si>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</si>
  <si>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</si>
  <si>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</si>
  <si>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</si>
  <si>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</si>
  <si>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</si>
  <si>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</si>
  <si>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</si>
  <si>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</si>
  <si>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</si>
  <si>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</si>
  <si>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</si>
  <si>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</si>
  <si>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</si>
  <si>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</si>
  <si>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</si>
  <si>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</si>
  <si>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</si>
  <si>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</si>
  <si>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</si>
  <si>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</si>
  <si>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</si>
  <si>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</si>
  <si>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</si>
  <si>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</si>
  <si>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</si>
  <si>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</si>
  <si>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</si>
  <si>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</si>
  <si>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</si>
  <si>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</si>
  <si>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</si>
  <si>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</si>
  <si>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</si>
  <si>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</si>
  <si>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</si>
  <si>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</si>
  <si>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</si>
  <si>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</si>
  <si>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</si>
  <si>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</si>
  <si>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</si>
  <si>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</si>
  <si>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</si>
  <si>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</si>
  <si>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</si>
  <si>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</si>
  <si>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</si>
  <si>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</si>
  <si>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</si>
  <si>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</si>
  <si>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</si>
  <si>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</si>
  <si>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</si>
  <si>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</si>
  <si>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</si>
  <si>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</si>
  <si>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</si>
  <si>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</si>
  <si>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</si>
  <si>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</si>
  <si>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</si>
  <si>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</si>
  <si>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</si>
  <si>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</si>
  <si>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</si>
  <si>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</si>
  <si>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</si>
  <si>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</si>
  <si>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</si>
  <si>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</si>
  <si>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</si>
  <si>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</si>
  <si>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</si>
  <si>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</si>
  <si>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</si>
  <si>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</si>
  <si>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</si>
  <si>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</si>
  <si>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</si>
  <si>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</si>
  <si>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</si>
  <si>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</si>
  <si>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</si>
  <si>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</si>
  <si>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</si>
  <si>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</si>
  <si>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</si>
  <si>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</si>
  <si>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</si>
  <si>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</si>
  <si>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</si>
  <si>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</si>
  <si>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</si>
  <si>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</si>
  <si>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</si>
  <si>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</si>
  <si>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</si>
  <si>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</si>
  <si>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</si>
  <si>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</si>
  <si>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</si>
  <si>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</si>
  <si>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</si>
  <si>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</si>
  <si>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</si>
  <si>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</si>
  <si>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</si>
  <si>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</si>
  <si>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</si>
  <si>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</si>
  <si>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</si>
  <si>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</si>
  <si>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</si>
  <si>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</si>
  <si>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</si>
  <si>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</si>
  <si>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</si>
  <si>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</si>
  <si>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</si>
  <si>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</si>
  <si>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</si>
  <si>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</si>
  <si>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</si>
  <si>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</si>
  <si>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</si>
  <si>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</si>
  <si>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</si>
  <si>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</si>
  <si>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</si>
  <si>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</si>
  <si>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</si>
  <si>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</si>
  <si>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</si>
  <si>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</si>
  <si>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</si>
  <si>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</si>
  <si>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</si>
  <si>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</si>
  <si>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</si>
  <si>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</si>
  <si>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</si>
  <si>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</si>
  <si>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</si>
  <si>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</si>
  <si>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</si>
  <si>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</si>
  <si>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</si>
  <si>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</si>
  <si>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</si>
  <si>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</si>
  <si>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</si>
  <si>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</si>
  <si>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</si>
  <si>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</si>
  <si>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</si>
  <si>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</si>
  <si>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</si>
  <si>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</si>
  <si>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</si>
  <si>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</si>
  <si>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</si>
  <si>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</si>
  <si>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</si>
  <si>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</si>
  <si>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</si>
  <si>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</si>
  <si>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</si>
  <si>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</si>
  <si>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>01.01.2012.</t>
  </si>
  <si>
    <t>30.09.2012.</t>
  </si>
  <si>
    <t>as of 30.09.2012.</t>
  </si>
  <si>
    <t>period 01.01.2012. to 30.09.2012.</t>
  </si>
  <si>
    <t xml:space="preserve">   2. Depreciation, amortisation and write down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</si>
</sst>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9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3" fillId="0" borderId="26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54" customWidth="1"/>
    <col min="2" max="2" width="13.00390625" style="154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2" t="s">
        <v>30</v>
      </c>
      <c r="B1" s="183"/>
      <c r="C1" s="183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256" t="s">
        <v>31</v>
      </c>
      <c r="B2" s="257"/>
      <c r="C2" s="257"/>
      <c r="D2" s="258"/>
      <c r="E2" s="85" t="s">
        <v>300</v>
      </c>
      <c r="F2" s="11"/>
      <c r="G2" s="12" t="s">
        <v>45</v>
      </c>
      <c r="H2" s="85" t="s">
        <v>301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259" t="s">
        <v>299</v>
      </c>
      <c r="B4" s="260"/>
      <c r="C4" s="260"/>
      <c r="D4" s="260"/>
      <c r="E4" s="260"/>
      <c r="F4" s="260"/>
      <c r="G4" s="260"/>
      <c r="H4" s="260"/>
      <c r="I4" s="261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202" t="s">
        <v>15</v>
      </c>
      <c r="B6" s="203"/>
      <c r="C6" s="225" t="s">
        <v>6</v>
      </c>
      <c r="D6" s="226"/>
      <c r="E6" s="24"/>
      <c r="F6" s="24"/>
      <c r="G6" s="24"/>
      <c r="H6" s="24"/>
      <c r="I6" s="72"/>
      <c r="J6" s="9"/>
      <c r="K6" s="9"/>
      <c r="L6" s="9"/>
    </row>
    <row r="7" spans="1:12" ht="12.75">
      <c r="A7" s="147"/>
      <c r="B7" s="147"/>
      <c r="C7" s="88"/>
      <c r="D7" s="88"/>
      <c r="E7" s="24"/>
      <c r="F7" s="24"/>
      <c r="G7" s="24"/>
      <c r="H7" s="24"/>
      <c r="I7" s="72"/>
      <c r="J7" s="9"/>
      <c r="K7" s="9"/>
      <c r="L7" s="9"/>
    </row>
    <row r="8" spans="1:12" ht="12.75" customHeight="1">
      <c r="A8" s="254" t="s">
        <v>16</v>
      </c>
      <c r="B8" s="255"/>
      <c r="C8" s="225" t="s">
        <v>7</v>
      </c>
      <c r="D8" s="236"/>
      <c r="E8" s="24"/>
      <c r="F8" s="24"/>
      <c r="G8" s="24"/>
      <c r="H8" s="24"/>
      <c r="I8" s="73"/>
      <c r="J8" s="9"/>
      <c r="K8" s="9"/>
      <c r="L8" s="9"/>
    </row>
    <row r="9" spans="1:12" ht="12.75">
      <c r="A9" s="148"/>
      <c r="B9" s="148"/>
      <c r="C9" s="89"/>
      <c r="D9" s="88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244" t="s">
        <v>17</v>
      </c>
      <c r="B10" s="245"/>
      <c r="C10" s="225" t="s">
        <v>8</v>
      </c>
      <c r="D10" s="226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246"/>
      <c r="B11" s="246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202" t="s">
        <v>18</v>
      </c>
      <c r="B12" s="203"/>
      <c r="C12" s="233" t="s">
        <v>9</v>
      </c>
      <c r="D12" s="247"/>
      <c r="E12" s="247"/>
      <c r="F12" s="247"/>
      <c r="G12" s="247"/>
      <c r="H12" s="247"/>
      <c r="I12" s="248"/>
      <c r="J12" s="9"/>
      <c r="K12" s="9"/>
      <c r="L12" s="9"/>
    </row>
    <row r="13" spans="1:12" ht="12.75">
      <c r="A13" s="147"/>
      <c r="B13" s="147"/>
      <c r="C13" s="90"/>
      <c r="D13" s="88"/>
      <c r="E13" s="88"/>
      <c r="F13" s="88"/>
      <c r="G13" s="88"/>
      <c r="H13" s="88"/>
      <c r="I13" s="88"/>
      <c r="J13" s="9"/>
      <c r="K13" s="9"/>
      <c r="L13" s="9"/>
    </row>
    <row r="14" spans="1:12" ht="12.75">
      <c r="A14" s="202" t="s">
        <v>19</v>
      </c>
      <c r="B14" s="249"/>
      <c r="C14" s="250">
        <v>10000</v>
      </c>
      <c r="D14" s="251"/>
      <c r="E14" s="88"/>
      <c r="F14" s="233" t="s">
        <v>10</v>
      </c>
      <c r="G14" s="252"/>
      <c r="H14" s="252"/>
      <c r="I14" s="253"/>
      <c r="J14" s="9"/>
      <c r="K14" s="9"/>
      <c r="L14" s="9"/>
    </row>
    <row r="15" spans="1:12" ht="12.75">
      <c r="A15" s="147"/>
      <c r="B15" s="147"/>
      <c r="C15" s="88"/>
      <c r="D15" s="88"/>
      <c r="E15" s="88"/>
      <c r="F15" s="88"/>
      <c r="G15" s="88"/>
      <c r="H15" s="88"/>
      <c r="I15" s="88"/>
      <c r="J15" s="9"/>
      <c r="K15" s="9"/>
      <c r="L15" s="9"/>
    </row>
    <row r="16" spans="1:12" ht="12.75">
      <c r="A16" s="202" t="s">
        <v>20</v>
      </c>
      <c r="B16" s="203"/>
      <c r="C16" s="233" t="s">
        <v>11</v>
      </c>
      <c r="D16" s="247"/>
      <c r="E16" s="247"/>
      <c r="F16" s="247"/>
      <c r="G16" s="247"/>
      <c r="H16" s="247"/>
      <c r="I16" s="248"/>
      <c r="J16" s="9"/>
      <c r="K16" s="9"/>
      <c r="L16" s="9"/>
    </row>
    <row r="17" spans="1:12" ht="12.75">
      <c r="A17" s="147"/>
      <c r="B17" s="147"/>
      <c r="C17" s="88"/>
      <c r="D17" s="88"/>
      <c r="E17" s="88"/>
      <c r="F17" s="88"/>
      <c r="G17" s="88"/>
      <c r="H17" s="88"/>
      <c r="I17" s="88"/>
      <c r="J17" s="9"/>
      <c r="K17" s="9"/>
      <c r="L17" s="9"/>
    </row>
    <row r="18" spans="1:12" ht="12.75">
      <c r="A18" s="202" t="s">
        <v>21</v>
      </c>
      <c r="B18" s="203"/>
      <c r="C18" s="228" t="s">
        <v>12</v>
      </c>
      <c r="D18" s="229"/>
      <c r="E18" s="229"/>
      <c r="F18" s="229"/>
      <c r="G18" s="229"/>
      <c r="H18" s="229"/>
      <c r="I18" s="230"/>
      <c r="J18" s="9"/>
      <c r="K18" s="9"/>
      <c r="L18" s="9"/>
    </row>
    <row r="19" spans="1:12" ht="12.75">
      <c r="A19" s="147"/>
      <c r="B19" s="147"/>
      <c r="C19" s="90"/>
      <c r="D19" s="88"/>
      <c r="E19" s="88"/>
      <c r="F19" s="88"/>
      <c r="G19" s="88"/>
      <c r="H19" s="88"/>
      <c r="I19" s="88"/>
      <c r="J19" s="9"/>
      <c r="K19" s="9"/>
      <c r="L19" s="9"/>
    </row>
    <row r="20" spans="1:12" ht="12.75">
      <c r="A20" s="202" t="s">
        <v>22</v>
      </c>
      <c r="B20" s="203"/>
      <c r="C20" s="228" t="s">
        <v>12</v>
      </c>
      <c r="D20" s="229"/>
      <c r="E20" s="229"/>
      <c r="F20" s="229"/>
      <c r="G20" s="229"/>
      <c r="H20" s="229"/>
      <c r="I20" s="230"/>
      <c r="J20" s="9"/>
      <c r="K20" s="9"/>
      <c r="L20" s="9"/>
    </row>
    <row r="21" spans="1:12" ht="12.75">
      <c r="A21" s="147"/>
      <c r="B21" s="147"/>
      <c r="C21" s="90"/>
      <c r="D21" s="88"/>
      <c r="E21" s="88"/>
      <c r="F21" s="88"/>
      <c r="G21" s="88"/>
      <c r="H21" s="88"/>
      <c r="I21" s="88"/>
      <c r="J21" s="9"/>
      <c r="K21" s="9"/>
      <c r="L21" s="9"/>
    </row>
    <row r="22" spans="1:12" ht="12.75">
      <c r="A22" s="202" t="s">
        <v>23</v>
      </c>
      <c r="B22" s="203"/>
      <c r="C22" s="91">
        <v>133</v>
      </c>
      <c r="D22" s="233" t="s">
        <v>10</v>
      </c>
      <c r="E22" s="234"/>
      <c r="F22" s="235"/>
      <c r="G22" s="231"/>
      <c r="H22" s="232"/>
      <c r="I22" s="92"/>
      <c r="J22" s="9"/>
      <c r="K22" s="9"/>
      <c r="L22" s="9"/>
    </row>
    <row r="23" spans="1:12" ht="12.75">
      <c r="A23" s="147"/>
      <c r="B23" s="147"/>
      <c r="C23" s="88"/>
      <c r="D23" s="88"/>
      <c r="E23" s="88"/>
      <c r="F23" s="88"/>
      <c r="G23" s="88"/>
      <c r="H23" s="88"/>
      <c r="I23" s="93"/>
      <c r="J23" s="9"/>
      <c r="K23" s="9"/>
      <c r="L23" s="9"/>
    </row>
    <row r="24" spans="1:12" ht="12.75">
      <c r="A24" s="202" t="s">
        <v>24</v>
      </c>
      <c r="B24" s="203"/>
      <c r="C24" s="91">
        <v>21</v>
      </c>
      <c r="D24" s="233" t="s">
        <v>13</v>
      </c>
      <c r="E24" s="234"/>
      <c r="F24" s="234"/>
      <c r="G24" s="235"/>
      <c r="H24" s="146" t="s">
        <v>34</v>
      </c>
      <c r="I24" s="94">
        <v>5973</v>
      </c>
      <c r="J24" s="9"/>
      <c r="K24" s="9"/>
      <c r="L24" s="9"/>
    </row>
    <row r="25" spans="1:12" ht="12.75">
      <c r="A25" s="147"/>
      <c r="B25" s="147"/>
      <c r="C25" s="88"/>
      <c r="D25" s="88"/>
      <c r="E25" s="88"/>
      <c r="F25" s="88"/>
      <c r="G25" s="95"/>
      <c r="H25" s="147" t="s">
        <v>35</v>
      </c>
      <c r="I25" s="90"/>
      <c r="J25" s="9"/>
      <c r="K25" s="9"/>
      <c r="L25" s="9"/>
    </row>
    <row r="26" spans="1:12" ht="12.75">
      <c r="A26" s="202" t="s">
        <v>25</v>
      </c>
      <c r="B26" s="203"/>
      <c r="C26" s="96" t="s">
        <v>288</v>
      </c>
      <c r="D26" s="97"/>
      <c r="E26" s="98"/>
      <c r="F26" s="93"/>
      <c r="G26" s="202" t="s">
        <v>36</v>
      </c>
      <c r="H26" s="203"/>
      <c r="I26" s="99" t="s">
        <v>14</v>
      </c>
      <c r="J26" s="9"/>
      <c r="K26" s="9"/>
      <c r="L26" s="9"/>
    </row>
    <row r="27" spans="1:12" ht="12.75">
      <c r="A27" s="147"/>
      <c r="B27" s="147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240" t="s">
        <v>32</v>
      </c>
      <c r="B28" s="241"/>
      <c r="C28" s="242"/>
      <c r="D28" s="242"/>
      <c r="E28" s="241" t="s">
        <v>33</v>
      </c>
      <c r="F28" s="243"/>
      <c r="G28" s="243"/>
      <c r="H28" s="227" t="s">
        <v>1</v>
      </c>
      <c r="I28" s="227"/>
      <c r="J28" s="9"/>
      <c r="K28" s="9"/>
      <c r="L28" s="9"/>
    </row>
    <row r="29" spans="1:12" ht="12.75">
      <c r="A29" s="9"/>
      <c r="B29" s="9"/>
      <c r="C29" s="28"/>
      <c r="D29" s="22"/>
      <c r="E29" s="15"/>
      <c r="F29" s="15"/>
      <c r="G29" s="15"/>
      <c r="H29" s="23"/>
      <c r="I29" s="75"/>
      <c r="J29" s="9"/>
      <c r="K29" s="9"/>
      <c r="L29" s="9"/>
    </row>
    <row r="30" spans="1:12" ht="12.75">
      <c r="A30" s="193"/>
      <c r="B30" s="194"/>
      <c r="C30" s="194"/>
      <c r="D30" s="195"/>
      <c r="E30" s="193"/>
      <c r="F30" s="194"/>
      <c r="G30" s="194"/>
      <c r="H30" s="214"/>
      <c r="I30" s="215"/>
      <c r="J30" s="9"/>
      <c r="K30" s="9"/>
      <c r="L30" s="9"/>
    </row>
    <row r="31" spans="1:12" ht="12.75">
      <c r="A31" s="218" t="s">
        <v>289</v>
      </c>
      <c r="B31" s="219"/>
      <c r="C31" s="219"/>
      <c r="D31" s="220"/>
      <c r="E31" s="218" t="s">
        <v>290</v>
      </c>
      <c r="F31" s="219"/>
      <c r="G31" s="220"/>
      <c r="H31" s="225" t="s">
        <v>291</v>
      </c>
      <c r="I31" s="236"/>
      <c r="J31" s="9"/>
      <c r="K31" s="9"/>
      <c r="L31" s="9"/>
    </row>
    <row r="32" spans="1:12" ht="12.75">
      <c r="A32" s="145"/>
      <c r="B32" s="145"/>
      <c r="C32" s="90"/>
      <c r="D32" s="237"/>
      <c r="E32" s="237"/>
      <c r="F32" s="237"/>
      <c r="G32" s="238"/>
      <c r="H32" s="88"/>
      <c r="I32" s="163"/>
      <c r="J32" s="9"/>
      <c r="K32" s="9"/>
      <c r="L32" s="9"/>
    </row>
    <row r="33" spans="1:12" ht="12.75">
      <c r="A33" s="218" t="s">
        <v>292</v>
      </c>
      <c r="B33" s="219"/>
      <c r="C33" s="219"/>
      <c r="D33" s="220"/>
      <c r="E33" s="218" t="s">
        <v>293</v>
      </c>
      <c r="F33" s="239"/>
      <c r="G33" s="239"/>
      <c r="H33" s="225" t="s">
        <v>294</v>
      </c>
      <c r="I33" s="226"/>
      <c r="J33" s="9"/>
      <c r="K33" s="9"/>
      <c r="L33" s="9"/>
    </row>
    <row r="34" spans="1:12" ht="12.75">
      <c r="A34" s="145"/>
      <c r="B34" s="145"/>
      <c r="C34" s="90"/>
      <c r="D34" s="161"/>
      <c r="E34" s="161"/>
      <c r="F34" s="161"/>
      <c r="G34" s="162"/>
      <c r="H34" s="88"/>
      <c r="I34" s="164"/>
      <c r="J34" s="9"/>
      <c r="K34" s="9"/>
      <c r="L34" s="9"/>
    </row>
    <row r="35" spans="1:12" ht="12.75">
      <c r="A35" s="218" t="s">
        <v>295</v>
      </c>
      <c r="B35" s="222"/>
      <c r="C35" s="222"/>
      <c r="D35" s="223"/>
      <c r="E35" s="218" t="s">
        <v>296</v>
      </c>
      <c r="F35" s="224"/>
      <c r="G35" s="224"/>
      <c r="H35" s="225" t="s">
        <v>297</v>
      </c>
      <c r="I35" s="226"/>
      <c r="J35" s="9"/>
      <c r="K35" s="9"/>
      <c r="L35" s="9"/>
    </row>
    <row r="36" spans="1:12" ht="12.75">
      <c r="A36" s="193"/>
      <c r="B36" s="194"/>
      <c r="C36" s="194"/>
      <c r="D36" s="195"/>
      <c r="E36" s="193"/>
      <c r="F36" s="194"/>
      <c r="G36" s="194"/>
      <c r="H36" s="214"/>
      <c r="I36" s="215"/>
      <c r="J36" s="9"/>
      <c r="K36" s="9"/>
      <c r="L36" s="9"/>
    </row>
    <row r="37" spans="1:12" ht="12.75">
      <c r="A37" s="25"/>
      <c r="B37" s="25"/>
      <c r="C37" s="216"/>
      <c r="D37" s="217"/>
      <c r="E37" s="15"/>
      <c r="F37" s="216"/>
      <c r="G37" s="217"/>
      <c r="H37" s="15"/>
      <c r="I37" s="73"/>
      <c r="J37" s="9"/>
      <c r="K37" s="9"/>
      <c r="L37" s="9"/>
    </row>
    <row r="38" spans="1:12" ht="12.75">
      <c r="A38" s="193"/>
      <c r="B38" s="194"/>
      <c r="C38" s="194"/>
      <c r="D38" s="195"/>
      <c r="E38" s="193"/>
      <c r="F38" s="194"/>
      <c r="G38" s="194"/>
      <c r="H38" s="214"/>
      <c r="I38" s="215"/>
      <c r="J38" s="9"/>
      <c r="K38" s="9"/>
      <c r="L38" s="9"/>
    </row>
    <row r="39" spans="1:12" ht="12.75">
      <c r="A39" s="25"/>
      <c r="B39" s="25"/>
      <c r="C39" s="26"/>
      <c r="D39" s="27"/>
      <c r="E39" s="15"/>
      <c r="F39" s="26"/>
      <c r="G39" s="27"/>
      <c r="H39" s="15"/>
      <c r="I39" s="73"/>
      <c r="J39" s="9"/>
      <c r="K39" s="9"/>
      <c r="L39" s="9"/>
    </row>
    <row r="40" spans="1:12" ht="12.75">
      <c r="A40" s="193"/>
      <c r="B40" s="194"/>
      <c r="C40" s="194"/>
      <c r="D40" s="195"/>
      <c r="E40" s="193"/>
      <c r="F40" s="194"/>
      <c r="G40" s="194"/>
      <c r="H40" s="214"/>
      <c r="I40" s="215"/>
      <c r="J40" s="9"/>
      <c r="K40" s="9"/>
      <c r="L40" s="9"/>
    </row>
    <row r="41" spans="1:12" ht="12.75">
      <c r="A41" s="149"/>
      <c r="B41" s="28"/>
      <c r="C41" s="28"/>
      <c r="D41" s="28"/>
      <c r="E41" s="21"/>
      <c r="F41" s="86"/>
      <c r="G41" s="86"/>
      <c r="H41" s="87"/>
      <c r="I41" s="76"/>
      <c r="J41" s="9"/>
      <c r="K41" s="9"/>
      <c r="L41" s="9"/>
    </row>
    <row r="42" spans="1:12" ht="12.75">
      <c r="A42" s="25"/>
      <c r="B42" s="25"/>
      <c r="C42" s="26"/>
      <c r="D42" s="27"/>
      <c r="E42" s="15"/>
      <c r="F42" s="26"/>
      <c r="G42" s="27"/>
      <c r="H42" s="15"/>
      <c r="I42" s="73"/>
      <c r="J42" s="9"/>
      <c r="K42" s="9"/>
      <c r="L42" s="9"/>
    </row>
    <row r="43" spans="1:12" ht="12.75">
      <c r="A43" s="29"/>
      <c r="B43" s="29"/>
      <c r="C43" s="29"/>
      <c r="D43" s="19"/>
      <c r="E43" s="19"/>
      <c r="F43" s="29"/>
      <c r="G43" s="19"/>
      <c r="H43" s="19"/>
      <c r="I43" s="77"/>
      <c r="J43" s="9"/>
      <c r="K43" s="9"/>
      <c r="L43" s="9"/>
    </row>
    <row r="44" spans="1:12" ht="12.75" customHeight="1">
      <c r="A44" s="185" t="s">
        <v>26</v>
      </c>
      <c r="B44" s="186"/>
      <c r="C44" s="214"/>
      <c r="D44" s="215"/>
      <c r="E44" s="22"/>
      <c r="F44" s="187"/>
      <c r="G44" s="194"/>
      <c r="H44" s="194"/>
      <c r="I44" s="195"/>
      <c r="J44" s="9"/>
      <c r="K44" s="9"/>
      <c r="L44" s="9"/>
    </row>
    <row r="45" spans="1:12" ht="12.75">
      <c r="A45" s="25"/>
      <c r="B45" s="25"/>
      <c r="C45" s="216"/>
      <c r="D45" s="217"/>
      <c r="E45" s="15"/>
      <c r="F45" s="216"/>
      <c r="G45" s="221"/>
      <c r="H45" s="30"/>
      <c r="I45" s="78"/>
      <c r="J45" s="9"/>
      <c r="K45" s="9"/>
      <c r="L45" s="9"/>
    </row>
    <row r="46" spans="1:12" ht="12.75" customHeight="1">
      <c r="A46" s="185" t="s">
        <v>27</v>
      </c>
      <c r="B46" s="186"/>
      <c r="C46" s="187"/>
      <c r="D46" s="188"/>
      <c r="E46" s="188"/>
      <c r="F46" s="188"/>
      <c r="G46" s="188"/>
      <c r="H46" s="188"/>
      <c r="I46" s="189"/>
      <c r="J46" s="9"/>
      <c r="K46" s="9"/>
      <c r="L46" s="9"/>
    </row>
    <row r="47" spans="1:12" ht="12.75">
      <c r="A47" s="147"/>
      <c r="B47" s="147"/>
      <c r="C47" s="155" t="s">
        <v>37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185" t="s">
        <v>28</v>
      </c>
      <c r="B48" s="186"/>
      <c r="C48" s="190"/>
      <c r="D48" s="191"/>
      <c r="E48" s="192"/>
      <c r="F48" s="15"/>
      <c r="G48" s="40" t="s">
        <v>2</v>
      </c>
      <c r="H48" s="190"/>
      <c r="I48" s="192"/>
      <c r="J48" s="9"/>
      <c r="K48" s="9"/>
      <c r="L48" s="9"/>
    </row>
    <row r="49" spans="1:12" ht="12.75">
      <c r="A49" s="147"/>
      <c r="B49" s="147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185" t="s">
        <v>21</v>
      </c>
      <c r="B50" s="186"/>
      <c r="C50" s="201"/>
      <c r="D50" s="191"/>
      <c r="E50" s="191"/>
      <c r="F50" s="191"/>
      <c r="G50" s="191"/>
      <c r="H50" s="191"/>
      <c r="I50" s="192"/>
      <c r="J50" s="9"/>
      <c r="K50" s="9"/>
      <c r="L50" s="9"/>
    </row>
    <row r="51" spans="1:12" ht="12.75">
      <c r="A51" s="147"/>
      <c r="B51" s="147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202" t="s">
        <v>29</v>
      </c>
      <c r="B52" s="203"/>
      <c r="C52" s="190"/>
      <c r="D52" s="191"/>
      <c r="E52" s="191"/>
      <c r="F52" s="191"/>
      <c r="G52" s="191"/>
      <c r="H52" s="191"/>
      <c r="I52" s="204"/>
      <c r="J52" s="9"/>
      <c r="K52" s="9"/>
      <c r="L52" s="9"/>
    </row>
    <row r="53" spans="1:12" ht="12.75">
      <c r="A53" s="150"/>
      <c r="B53" s="150"/>
      <c r="C53" s="184" t="s">
        <v>38</v>
      </c>
      <c r="D53" s="184"/>
      <c r="E53" s="184"/>
      <c r="F53" s="184"/>
      <c r="G53" s="184"/>
      <c r="H53" s="184"/>
      <c r="I53" s="79"/>
      <c r="J53" s="9"/>
      <c r="K53" s="9"/>
      <c r="L53" s="9"/>
    </row>
    <row r="54" spans="1:12" ht="12.75">
      <c r="A54" s="150"/>
      <c r="B54" s="150"/>
      <c r="C54" s="31"/>
      <c r="D54" s="31"/>
      <c r="E54" s="31"/>
      <c r="F54" s="31"/>
      <c r="G54" s="31"/>
      <c r="H54" s="31"/>
      <c r="I54" s="79"/>
      <c r="J54" s="9"/>
      <c r="K54" s="9"/>
      <c r="L54" s="9"/>
    </row>
    <row r="55" spans="1:12" ht="12.75">
      <c r="A55" s="150"/>
      <c r="B55" s="205" t="s">
        <v>39</v>
      </c>
      <c r="C55" s="206"/>
      <c r="D55" s="206"/>
      <c r="E55" s="206"/>
      <c r="F55" s="156"/>
      <c r="G55" s="156"/>
      <c r="H55" s="156"/>
      <c r="I55" s="157"/>
      <c r="J55" s="9"/>
      <c r="K55" s="9"/>
      <c r="L55" s="9"/>
    </row>
    <row r="56" spans="1:12" ht="12.75">
      <c r="A56" s="150"/>
      <c r="B56" s="207" t="s">
        <v>40</v>
      </c>
      <c r="C56" s="208"/>
      <c r="D56" s="208"/>
      <c r="E56" s="208"/>
      <c r="F56" s="208"/>
      <c r="G56" s="208"/>
      <c r="H56" s="208"/>
      <c r="I56" s="208"/>
      <c r="J56" s="9"/>
      <c r="K56" s="9"/>
      <c r="L56" s="9"/>
    </row>
    <row r="57" spans="1:12" ht="12.75">
      <c r="A57" s="150"/>
      <c r="B57" s="209" t="s">
        <v>41</v>
      </c>
      <c r="C57" s="210"/>
      <c r="D57" s="210"/>
      <c r="E57" s="210"/>
      <c r="F57" s="210"/>
      <c r="G57" s="210"/>
      <c r="H57" s="210"/>
      <c r="I57" s="210"/>
      <c r="J57" s="9"/>
      <c r="K57" s="9"/>
      <c r="L57" s="9"/>
    </row>
    <row r="58" spans="1:12" ht="12.75">
      <c r="A58" s="150"/>
      <c r="B58" s="209" t="s">
        <v>42</v>
      </c>
      <c r="C58" s="210"/>
      <c r="D58" s="210"/>
      <c r="E58" s="210"/>
      <c r="F58" s="210"/>
      <c r="G58" s="210"/>
      <c r="H58" s="210"/>
      <c r="I58" s="210"/>
      <c r="J58" s="9"/>
      <c r="K58" s="9"/>
      <c r="L58" s="9"/>
    </row>
    <row r="59" spans="1:12" ht="12.75">
      <c r="A59" s="150"/>
      <c r="B59" s="211"/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 ht="12.75">
      <c r="A60" s="151" t="s">
        <v>3</v>
      </c>
      <c r="B60" s="152"/>
      <c r="C60" s="80"/>
      <c r="D60" s="80"/>
      <c r="E60" s="80"/>
      <c r="F60" s="80"/>
      <c r="G60" s="80"/>
      <c r="H60" s="80"/>
      <c r="I60" s="81"/>
      <c r="J60" s="9"/>
      <c r="K60" s="9"/>
      <c r="L60" s="9"/>
    </row>
    <row r="61" spans="1:12" ht="13.5" thickBot="1">
      <c r="A61" s="152"/>
      <c r="B61" s="152"/>
      <c r="C61" s="15"/>
      <c r="D61" s="15"/>
      <c r="E61" s="15"/>
      <c r="F61" s="15"/>
      <c r="G61" s="32"/>
      <c r="H61" s="33"/>
      <c r="I61" s="82"/>
      <c r="J61" s="9"/>
      <c r="K61" s="9"/>
      <c r="L61" s="9"/>
    </row>
    <row r="62" spans="1:12" ht="12.75">
      <c r="A62" s="153"/>
      <c r="B62" s="153"/>
      <c r="C62" s="15"/>
      <c r="D62" s="15"/>
      <c r="E62" s="158" t="s">
        <v>43</v>
      </c>
      <c r="F62" s="9"/>
      <c r="G62" s="196" t="s">
        <v>44</v>
      </c>
      <c r="H62" s="197"/>
      <c r="I62" s="198"/>
      <c r="J62" s="9"/>
      <c r="K62" s="9"/>
      <c r="L62" s="9"/>
    </row>
    <row r="63" spans="3:12" ht="12.75">
      <c r="C63" s="83"/>
      <c r="D63" s="83"/>
      <c r="E63" s="83"/>
      <c r="F63" s="83"/>
      <c r="G63" s="199"/>
      <c r="H63" s="200"/>
      <c r="I63" s="84"/>
      <c r="J63" s="9"/>
      <c r="K63" s="9"/>
      <c r="L63" s="9"/>
    </row>
  </sheetData>
  <sheetProtection/>
  <protectedRanges>
    <protectedRange sqref="E2 H2 C30:I30" name="Range1"/>
    <protectedRange sqref="C6:D6 C8:D8 C10:D10" name="Range1_1"/>
    <protectedRange sqref="C12:I12 C14:D14 F14:I14 C16:I16 C18:I18 C20:I20 C24:G24 C22:F22 C26 I26 I24" name="Range1_1_1"/>
    <protectedRange sqref="A30:B30" name="Range1_1_2"/>
    <protectedRange sqref="A31:I31 A33:I33 A35:D35" name="Range1_1_3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110" zoomScaleSheetLayoutView="110" zoomScalePageLayoutView="0" workbookViewId="0" topLeftCell="A1">
      <selection activeCell="C118" sqref="C118:D119"/>
    </sheetView>
  </sheetViews>
  <sheetFormatPr defaultColWidth="9.140625" defaultRowHeight="12.75"/>
  <cols>
    <col min="1" max="1" width="96.421875" style="159" bestFit="1" customWidth="1"/>
    <col min="2" max="2" width="9.140625" style="41" customWidth="1"/>
    <col min="3" max="4" width="14.00390625" style="41" bestFit="1" customWidth="1"/>
    <col min="5" max="5" width="11.28125" style="41" bestFit="1" customWidth="1"/>
    <col min="6" max="16384" width="9.140625" style="41" customWidth="1"/>
  </cols>
  <sheetData>
    <row r="1" spans="1:4" ht="12.75" customHeight="1">
      <c r="A1" s="123" t="s">
        <v>286</v>
      </c>
      <c r="B1" s="123"/>
      <c r="C1" s="123"/>
      <c r="D1" s="123"/>
    </row>
    <row r="2" spans="1:4" ht="12.75" customHeight="1">
      <c r="A2" s="124" t="s">
        <v>302</v>
      </c>
      <c r="B2" s="124"/>
      <c r="C2" s="124"/>
      <c r="D2" s="124"/>
    </row>
    <row r="3" spans="1:4" ht="12.75" customHeight="1">
      <c r="A3" s="125" t="s">
        <v>46</v>
      </c>
      <c r="B3" s="126"/>
      <c r="C3" s="126"/>
      <c r="D3" s="127"/>
    </row>
    <row r="4" spans="1:4" ht="22.5" customHeight="1">
      <c r="A4" s="128" t="s">
        <v>47</v>
      </c>
      <c r="B4" s="46" t="s">
        <v>48</v>
      </c>
      <c r="C4" s="47" t="s">
        <v>49</v>
      </c>
      <c r="D4" s="48" t="s">
        <v>50</v>
      </c>
    </row>
    <row r="5" spans="1:4" ht="12.75" customHeight="1">
      <c r="A5" s="44">
        <v>1</v>
      </c>
      <c r="B5" s="45">
        <v>2</v>
      </c>
      <c r="C5" s="44">
        <v>3</v>
      </c>
      <c r="D5" s="44">
        <v>4</v>
      </c>
    </row>
    <row r="6" spans="1:4" ht="12.75" customHeight="1">
      <c r="A6" s="129" t="s">
        <v>51</v>
      </c>
      <c r="B6" s="130"/>
      <c r="C6" s="130"/>
      <c r="D6" s="131"/>
    </row>
    <row r="7" spans="1:4" ht="12.75" customHeight="1">
      <c r="A7" s="117" t="s">
        <v>52</v>
      </c>
      <c r="B7" s="3">
        <v>1</v>
      </c>
      <c r="C7" s="6">
        <v>0</v>
      </c>
      <c r="D7" s="6">
        <v>0</v>
      </c>
    </row>
    <row r="8" spans="1:4" ht="12.75" customHeight="1">
      <c r="A8" s="106" t="s">
        <v>53</v>
      </c>
      <c r="B8" s="1">
        <v>2</v>
      </c>
      <c r="C8" s="177">
        <f>C9+C16+C26+C35+C39</f>
        <v>7461519277</v>
      </c>
      <c r="D8" s="177">
        <f>D9+D16+D26+D35+D39</f>
        <v>7355311384</v>
      </c>
    </row>
    <row r="9" spans="1:4" ht="12.75" customHeight="1">
      <c r="A9" s="119" t="s">
        <v>54</v>
      </c>
      <c r="B9" s="1">
        <v>3</v>
      </c>
      <c r="C9" s="177">
        <f>SUM(C10:C15)</f>
        <v>998890618</v>
      </c>
      <c r="D9" s="177">
        <f>SUM(D10:D15)</f>
        <v>935291710</v>
      </c>
    </row>
    <row r="10" spans="1:4" ht="12.75">
      <c r="A10" s="119" t="s">
        <v>55</v>
      </c>
      <c r="B10" s="1">
        <v>4</v>
      </c>
      <c r="C10" s="168">
        <v>0</v>
      </c>
      <c r="D10" s="168">
        <v>0</v>
      </c>
    </row>
    <row r="11" spans="1:4" ht="12.75">
      <c r="A11" s="119" t="s">
        <v>56</v>
      </c>
      <c r="B11" s="1">
        <v>5</v>
      </c>
      <c r="C11" s="168">
        <v>801866850</v>
      </c>
      <c r="D11" s="168">
        <v>717111904</v>
      </c>
    </row>
    <row r="12" spans="1:4" ht="12.75">
      <c r="A12" s="119" t="s">
        <v>0</v>
      </c>
      <c r="B12" s="1">
        <v>6</v>
      </c>
      <c r="C12" s="168">
        <v>162272703</v>
      </c>
      <c r="D12" s="168">
        <v>162272703</v>
      </c>
    </row>
    <row r="13" spans="1:4" ht="12.75">
      <c r="A13" s="119" t="s">
        <v>57</v>
      </c>
      <c r="B13" s="1">
        <v>7</v>
      </c>
      <c r="C13" s="168">
        <v>0</v>
      </c>
      <c r="D13" s="168">
        <v>0</v>
      </c>
    </row>
    <row r="14" spans="1:4" ht="12.75">
      <c r="A14" s="119" t="s">
        <v>58</v>
      </c>
      <c r="B14" s="1">
        <v>8</v>
      </c>
      <c r="C14" s="168">
        <v>34751065</v>
      </c>
      <c r="D14" s="168">
        <v>55907103</v>
      </c>
    </row>
    <row r="15" spans="1:4" ht="12.75">
      <c r="A15" s="119" t="s">
        <v>59</v>
      </c>
      <c r="B15" s="1">
        <v>9</v>
      </c>
      <c r="C15" s="168">
        <v>0</v>
      </c>
      <c r="D15" s="168">
        <v>0</v>
      </c>
    </row>
    <row r="16" spans="1:4" ht="12.75">
      <c r="A16" s="119" t="s">
        <v>60</v>
      </c>
      <c r="B16" s="1">
        <v>10</v>
      </c>
      <c r="C16" s="177">
        <f>SUM(C17:C25)</f>
        <v>5952942756</v>
      </c>
      <c r="D16" s="177">
        <f>SUM(D17:D25)</f>
        <v>5658651904</v>
      </c>
    </row>
    <row r="17" spans="1:4" ht="12.75">
      <c r="A17" s="119" t="s">
        <v>61</v>
      </c>
      <c r="B17" s="1">
        <v>11</v>
      </c>
      <c r="C17" s="168">
        <v>37625556</v>
      </c>
      <c r="D17" s="168">
        <v>51441241</v>
      </c>
    </row>
    <row r="18" spans="1:4" ht="12.75">
      <c r="A18" s="119" t="s">
        <v>62</v>
      </c>
      <c r="B18" s="1">
        <v>12</v>
      </c>
      <c r="C18" s="168">
        <v>3627284995</v>
      </c>
      <c r="D18" s="168">
        <v>3463705816</v>
      </c>
    </row>
    <row r="19" spans="1:4" ht="12.75">
      <c r="A19" s="119" t="s">
        <v>63</v>
      </c>
      <c r="B19" s="1">
        <v>13</v>
      </c>
      <c r="C19" s="168">
        <v>1903745223</v>
      </c>
      <c r="D19" s="168">
        <v>1681732734</v>
      </c>
    </row>
    <row r="20" spans="1:4" ht="12.75">
      <c r="A20" s="119" t="s">
        <v>64</v>
      </c>
      <c r="B20" s="1">
        <v>14</v>
      </c>
      <c r="C20" s="168">
        <v>153096191</v>
      </c>
      <c r="D20" s="168">
        <v>129881586</v>
      </c>
    </row>
    <row r="21" spans="1:4" ht="12.75">
      <c r="A21" s="119" t="s">
        <v>65</v>
      </c>
      <c r="B21" s="1">
        <v>15</v>
      </c>
      <c r="C21" s="168">
        <v>0</v>
      </c>
      <c r="D21" s="168">
        <v>0</v>
      </c>
    </row>
    <row r="22" spans="1:4" ht="12.75">
      <c r="A22" s="119" t="s">
        <v>66</v>
      </c>
      <c r="B22" s="1">
        <v>16</v>
      </c>
      <c r="C22" s="168">
        <v>1844274</v>
      </c>
      <c r="D22" s="168">
        <v>1711530</v>
      </c>
    </row>
    <row r="23" spans="1:4" ht="12.75">
      <c r="A23" s="119" t="s">
        <v>67</v>
      </c>
      <c r="B23" s="1">
        <v>17</v>
      </c>
      <c r="C23" s="168">
        <v>223089775</v>
      </c>
      <c r="D23" s="168">
        <v>324604635</v>
      </c>
    </row>
    <row r="24" spans="1:4" ht="12.75">
      <c r="A24" s="119" t="s">
        <v>68</v>
      </c>
      <c r="B24" s="1">
        <v>18</v>
      </c>
      <c r="C24" s="168">
        <v>6256742</v>
      </c>
      <c r="D24" s="168">
        <v>5574362</v>
      </c>
    </row>
    <row r="25" spans="1:4" ht="12.75">
      <c r="A25" s="119" t="s">
        <v>69</v>
      </c>
      <c r="B25" s="1">
        <v>19</v>
      </c>
      <c r="C25" s="168">
        <v>0</v>
      </c>
      <c r="D25" s="168">
        <v>0</v>
      </c>
    </row>
    <row r="26" spans="1:4" ht="12.75">
      <c r="A26" s="119" t="s">
        <v>70</v>
      </c>
      <c r="B26" s="1">
        <v>20</v>
      </c>
      <c r="C26" s="177">
        <f>SUM(C27:C34)</f>
        <v>434921165</v>
      </c>
      <c r="D26" s="177">
        <f>SUM(D27:D34)</f>
        <v>683147552</v>
      </c>
    </row>
    <row r="27" spans="1:4" ht="12.75">
      <c r="A27" s="119" t="s">
        <v>71</v>
      </c>
      <c r="B27" s="1">
        <v>21</v>
      </c>
      <c r="C27" s="168">
        <v>0</v>
      </c>
      <c r="D27" s="168">
        <v>0</v>
      </c>
    </row>
    <row r="28" spans="1:4" ht="12.75">
      <c r="A28" s="119" t="s">
        <v>72</v>
      </c>
      <c r="B28" s="1">
        <v>22</v>
      </c>
      <c r="C28" s="168">
        <v>0</v>
      </c>
      <c r="D28" s="168">
        <v>0</v>
      </c>
    </row>
    <row r="29" spans="1:4" ht="12.75">
      <c r="A29" s="119" t="s">
        <v>73</v>
      </c>
      <c r="B29" s="1">
        <v>23</v>
      </c>
      <c r="C29" s="168">
        <v>0</v>
      </c>
      <c r="D29" s="168">
        <v>0</v>
      </c>
    </row>
    <row r="30" spans="1:4" ht="12.75">
      <c r="A30" s="119" t="s">
        <v>74</v>
      </c>
      <c r="B30" s="1">
        <v>24</v>
      </c>
      <c r="C30" s="168">
        <v>0</v>
      </c>
      <c r="D30" s="168">
        <v>0</v>
      </c>
    </row>
    <row r="31" spans="1:4" ht="12.75">
      <c r="A31" s="119" t="s">
        <v>75</v>
      </c>
      <c r="B31" s="1">
        <v>25</v>
      </c>
      <c r="C31" s="168">
        <v>32927932</v>
      </c>
      <c r="D31" s="168">
        <v>261847491</v>
      </c>
    </row>
    <row r="32" spans="1:4" ht="12.75">
      <c r="A32" s="119" t="s">
        <v>76</v>
      </c>
      <c r="B32" s="1">
        <v>26</v>
      </c>
      <c r="C32" s="168">
        <v>6336275</v>
      </c>
      <c r="D32" s="168">
        <v>6372598</v>
      </c>
    </row>
    <row r="33" spans="1:4" ht="12.75">
      <c r="A33" s="119" t="s">
        <v>77</v>
      </c>
      <c r="B33" s="1">
        <v>27</v>
      </c>
      <c r="C33" s="168">
        <v>0</v>
      </c>
      <c r="D33" s="168">
        <v>0</v>
      </c>
    </row>
    <row r="34" spans="1:4" ht="12.75">
      <c r="A34" s="119" t="s">
        <v>78</v>
      </c>
      <c r="B34" s="1">
        <v>28</v>
      </c>
      <c r="C34" s="168">
        <v>395656958</v>
      </c>
      <c r="D34" s="168">
        <v>414927463</v>
      </c>
    </row>
    <row r="35" spans="1:4" ht="12.75">
      <c r="A35" s="119" t="s">
        <v>79</v>
      </c>
      <c r="B35" s="1">
        <v>29</v>
      </c>
      <c r="C35" s="177">
        <f>SUM(C36:C38)</f>
        <v>23017074</v>
      </c>
      <c r="D35" s="177">
        <f>SUM(D36:D38)</f>
        <v>21430583</v>
      </c>
    </row>
    <row r="36" spans="1:4" ht="12.75">
      <c r="A36" s="119" t="s">
        <v>80</v>
      </c>
      <c r="B36" s="1">
        <v>30</v>
      </c>
      <c r="C36" s="168">
        <v>0</v>
      </c>
      <c r="D36" s="168">
        <v>0</v>
      </c>
    </row>
    <row r="37" spans="1:4" ht="12.75">
      <c r="A37" s="119" t="s">
        <v>81</v>
      </c>
      <c r="B37" s="1">
        <v>31</v>
      </c>
      <c r="C37" s="168">
        <v>18595870</v>
      </c>
      <c r="D37" s="168">
        <v>17009379</v>
      </c>
    </row>
    <row r="38" spans="1:4" ht="12.75">
      <c r="A38" s="119" t="s">
        <v>82</v>
      </c>
      <c r="B38" s="1">
        <v>32</v>
      </c>
      <c r="C38" s="168">
        <v>4421204</v>
      </c>
      <c r="D38" s="168">
        <v>4421204</v>
      </c>
    </row>
    <row r="39" spans="1:4" ht="12.75">
      <c r="A39" s="119" t="s">
        <v>83</v>
      </c>
      <c r="B39" s="1">
        <v>33</v>
      </c>
      <c r="C39" s="168">
        <v>51747664</v>
      </c>
      <c r="D39" s="168">
        <v>56789635</v>
      </c>
    </row>
    <row r="40" spans="1:4" ht="12.75">
      <c r="A40" s="106" t="s">
        <v>84</v>
      </c>
      <c r="B40" s="1">
        <v>34</v>
      </c>
      <c r="C40" s="177">
        <f>C41+C49+C56+C64</f>
        <v>5549303567</v>
      </c>
      <c r="D40" s="177">
        <f>D41+D49+D56+D64</f>
        <v>4846715562</v>
      </c>
    </row>
    <row r="41" spans="1:4" ht="12.75">
      <c r="A41" s="119" t="s">
        <v>85</v>
      </c>
      <c r="B41" s="1">
        <v>35</v>
      </c>
      <c r="C41" s="177">
        <f>SUM(C42:C48)</f>
        <v>175315696</v>
      </c>
      <c r="D41" s="177">
        <f>SUM(D42:D48)</f>
        <v>157889211</v>
      </c>
    </row>
    <row r="42" spans="1:4" ht="12.75">
      <c r="A42" s="119" t="s">
        <v>86</v>
      </c>
      <c r="B42" s="1">
        <v>36</v>
      </c>
      <c r="C42" s="168">
        <v>83226843</v>
      </c>
      <c r="D42" s="168">
        <v>81439191</v>
      </c>
    </row>
    <row r="43" spans="1:4" ht="12.75">
      <c r="A43" s="119" t="s">
        <v>87</v>
      </c>
      <c r="B43" s="1">
        <v>37</v>
      </c>
      <c r="C43" s="168">
        <v>0</v>
      </c>
      <c r="D43" s="168">
        <v>0</v>
      </c>
    </row>
    <row r="44" spans="1:4" ht="12.75">
      <c r="A44" s="119" t="s">
        <v>88</v>
      </c>
      <c r="B44" s="1">
        <v>38</v>
      </c>
      <c r="C44" s="168">
        <v>0</v>
      </c>
      <c r="D44" s="168">
        <v>0</v>
      </c>
    </row>
    <row r="45" spans="1:4" ht="12.75">
      <c r="A45" s="119" t="s">
        <v>89</v>
      </c>
      <c r="B45" s="1">
        <v>39</v>
      </c>
      <c r="C45" s="168">
        <v>92035878</v>
      </c>
      <c r="D45" s="168">
        <v>76418411</v>
      </c>
    </row>
    <row r="46" spans="1:4" ht="12.75">
      <c r="A46" s="119" t="s">
        <v>90</v>
      </c>
      <c r="B46" s="1">
        <v>40</v>
      </c>
      <c r="C46" s="168">
        <v>52975</v>
      </c>
      <c r="D46" s="168">
        <v>31609</v>
      </c>
    </row>
    <row r="47" spans="1:4" ht="12.75">
      <c r="A47" s="119" t="s">
        <v>91</v>
      </c>
      <c r="B47" s="1">
        <v>41</v>
      </c>
      <c r="C47" s="168">
        <v>0</v>
      </c>
      <c r="D47" s="168">
        <v>0</v>
      </c>
    </row>
    <row r="48" spans="1:4" ht="12.75">
      <c r="A48" s="119" t="s">
        <v>92</v>
      </c>
      <c r="B48" s="1">
        <v>42</v>
      </c>
      <c r="C48" s="168">
        <v>0</v>
      </c>
      <c r="D48" s="168">
        <v>0</v>
      </c>
    </row>
    <row r="49" spans="1:4" ht="12.75">
      <c r="A49" s="119" t="s">
        <v>93</v>
      </c>
      <c r="B49" s="1">
        <v>43</v>
      </c>
      <c r="C49" s="177">
        <f>SUM(C50:C55)</f>
        <v>1306825546</v>
      </c>
      <c r="D49" s="177">
        <f>SUM(D50:D55)</f>
        <v>1298661256</v>
      </c>
    </row>
    <row r="50" spans="1:4" ht="12.75">
      <c r="A50" s="119" t="s">
        <v>94</v>
      </c>
      <c r="B50" s="1">
        <v>44</v>
      </c>
      <c r="C50" s="168">
        <v>0</v>
      </c>
      <c r="D50" s="168">
        <v>0</v>
      </c>
    </row>
    <row r="51" spans="1:4" ht="12.75">
      <c r="A51" s="119" t="s">
        <v>95</v>
      </c>
      <c r="B51" s="1">
        <v>45</v>
      </c>
      <c r="C51" s="168">
        <v>1230800923</v>
      </c>
      <c r="D51" s="168">
        <v>1240631061</v>
      </c>
    </row>
    <row r="52" spans="1:4" ht="12.75">
      <c r="A52" s="119" t="s">
        <v>96</v>
      </c>
      <c r="B52" s="1">
        <v>46</v>
      </c>
      <c r="C52" s="168">
        <v>0</v>
      </c>
      <c r="D52" s="168">
        <v>0</v>
      </c>
    </row>
    <row r="53" spans="1:4" ht="12.75">
      <c r="A53" s="119" t="s">
        <v>97</v>
      </c>
      <c r="B53" s="1">
        <v>47</v>
      </c>
      <c r="C53" s="168">
        <v>0</v>
      </c>
      <c r="D53" s="168">
        <v>26202</v>
      </c>
    </row>
    <row r="54" spans="1:4" ht="12.75">
      <c r="A54" s="119" t="s">
        <v>98</v>
      </c>
      <c r="B54" s="1">
        <v>48</v>
      </c>
      <c r="C54" s="168">
        <v>5496831</v>
      </c>
      <c r="D54" s="168">
        <v>3049453</v>
      </c>
    </row>
    <row r="55" spans="1:4" ht="12.75">
      <c r="A55" s="119" t="s">
        <v>99</v>
      </c>
      <c r="B55" s="1">
        <v>49</v>
      </c>
      <c r="C55" s="168">
        <v>70527792</v>
      </c>
      <c r="D55" s="168">
        <v>54954540</v>
      </c>
    </row>
    <row r="56" spans="1:4" ht="12.75">
      <c r="A56" s="119" t="s">
        <v>100</v>
      </c>
      <c r="B56" s="1">
        <v>50</v>
      </c>
      <c r="C56" s="177">
        <f>SUM(C57:C63)</f>
        <v>363447094</v>
      </c>
      <c r="D56" s="177">
        <f>SUM(D57:D63)</f>
        <v>1209624463</v>
      </c>
    </row>
    <row r="57" spans="1:4" ht="12.75">
      <c r="A57" s="119" t="s">
        <v>71</v>
      </c>
      <c r="B57" s="1">
        <v>51</v>
      </c>
      <c r="C57" s="168">
        <v>0</v>
      </c>
      <c r="D57" s="168">
        <v>0</v>
      </c>
    </row>
    <row r="58" spans="1:4" ht="12.75">
      <c r="A58" s="119" t="s">
        <v>72</v>
      </c>
      <c r="B58" s="1">
        <v>52</v>
      </c>
      <c r="C58" s="168">
        <v>0</v>
      </c>
      <c r="D58" s="168">
        <v>0</v>
      </c>
    </row>
    <row r="59" spans="1:4" ht="12.75">
      <c r="A59" s="119" t="s">
        <v>73</v>
      </c>
      <c r="B59" s="1">
        <v>53</v>
      </c>
      <c r="C59" s="168">
        <v>0</v>
      </c>
      <c r="D59" s="168">
        <v>0</v>
      </c>
    </row>
    <row r="60" spans="1:4" ht="12.75">
      <c r="A60" s="119" t="s">
        <v>74</v>
      </c>
      <c r="B60" s="1">
        <v>54</v>
      </c>
      <c r="C60" s="168">
        <v>0</v>
      </c>
      <c r="D60" s="168">
        <v>0</v>
      </c>
    </row>
    <row r="61" spans="1:4" ht="12.75">
      <c r="A61" s="119" t="s">
        <v>75</v>
      </c>
      <c r="B61" s="1">
        <v>55</v>
      </c>
      <c r="C61" s="168">
        <v>363447094</v>
      </c>
      <c r="D61" s="168">
        <v>871808340</v>
      </c>
    </row>
    <row r="62" spans="1:4" ht="12.75">
      <c r="A62" s="119" t="s">
        <v>76</v>
      </c>
      <c r="B62" s="1">
        <v>56</v>
      </c>
      <c r="C62" s="168">
        <v>0</v>
      </c>
      <c r="D62" s="168">
        <v>337816123</v>
      </c>
    </row>
    <row r="63" spans="1:4" ht="12.75">
      <c r="A63" s="119" t="s">
        <v>101</v>
      </c>
      <c r="B63" s="1">
        <v>57</v>
      </c>
      <c r="C63" s="168">
        <v>0</v>
      </c>
      <c r="D63" s="168">
        <v>0</v>
      </c>
    </row>
    <row r="64" spans="1:4" ht="12.75">
      <c r="A64" s="119" t="s">
        <v>102</v>
      </c>
      <c r="B64" s="1">
        <v>58</v>
      </c>
      <c r="C64" s="168">
        <v>3703715231</v>
      </c>
      <c r="D64" s="168">
        <v>2180540632</v>
      </c>
    </row>
    <row r="65" spans="1:4" ht="12.75">
      <c r="A65" s="106" t="s">
        <v>103</v>
      </c>
      <c r="B65" s="1">
        <v>59</v>
      </c>
      <c r="C65" s="168">
        <v>125228907</v>
      </c>
      <c r="D65" s="168">
        <v>184255134</v>
      </c>
    </row>
    <row r="66" spans="1:4" ht="12.75">
      <c r="A66" s="106" t="s">
        <v>104</v>
      </c>
      <c r="B66" s="1">
        <v>60</v>
      </c>
      <c r="C66" s="177">
        <f>C7+C8+C40+C65</f>
        <v>13136051751</v>
      </c>
      <c r="D66" s="177">
        <f>D7+D8+D40+D65</f>
        <v>12386282080</v>
      </c>
    </row>
    <row r="67" spans="1:4" ht="12.75">
      <c r="A67" s="120" t="s">
        <v>105</v>
      </c>
      <c r="B67" s="4">
        <v>61</v>
      </c>
      <c r="C67" s="169">
        <v>0</v>
      </c>
      <c r="D67" s="169">
        <v>0</v>
      </c>
    </row>
    <row r="68" spans="1:4" ht="12.75">
      <c r="A68" s="113" t="s">
        <v>146</v>
      </c>
      <c r="B68" s="121"/>
      <c r="C68" s="121"/>
      <c r="D68" s="122"/>
    </row>
    <row r="69" spans="1:4" ht="12.75">
      <c r="A69" s="117" t="s">
        <v>106</v>
      </c>
      <c r="B69" s="3">
        <v>62</v>
      </c>
      <c r="C69" s="178">
        <f>C70+C71+C72+C78+C79+C82+C85</f>
        <v>11018636738</v>
      </c>
      <c r="D69" s="178">
        <f>D70+D71+D72+D78+D79+D82+D85</f>
        <v>10595887329</v>
      </c>
    </row>
    <row r="70" spans="1:4" ht="12.75">
      <c r="A70" s="119" t="s">
        <v>107</v>
      </c>
      <c r="B70" s="1">
        <v>63</v>
      </c>
      <c r="C70" s="168">
        <v>8188853500</v>
      </c>
      <c r="D70" s="168">
        <v>8188853500</v>
      </c>
    </row>
    <row r="71" spans="1:4" ht="12.75">
      <c r="A71" s="119" t="s">
        <v>108</v>
      </c>
      <c r="B71" s="1">
        <v>64</v>
      </c>
      <c r="C71" s="168">
        <v>0</v>
      </c>
      <c r="D71" s="168">
        <v>0</v>
      </c>
    </row>
    <row r="72" spans="1:4" ht="12.75">
      <c r="A72" s="119" t="s">
        <v>109</v>
      </c>
      <c r="B72" s="1">
        <v>65</v>
      </c>
      <c r="C72" s="177">
        <f>C73+C74-C75+C76+C77</f>
        <v>409442675</v>
      </c>
      <c r="D72" s="177">
        <f>D73+D74-D75+D76+D77</f>
        <v>409184038</v>
      </c>
    </row>
    <row r="73" spans="1:4" ht="12.75">
      <c r="A73" s="119" t="s">
        <v>110</v>
      </c>
      <c r="B73" s="1">
        <v>66</v>
      </c>
      <c r="C73" s="168">
        <v>409442675</v>
      </c>
      <c r="D73" s="168">
        <v>409442675</v>
      </c>
    </row>
    <row r="74" spans="1:4" ht="12.75">
      <c r="A74" s="119" t="s">
        <v>111</v>
      </c>
      <c r="B74" s="1">
        <v>67</v>
      </c>
      <c r="C74" s="168">
        <v>0</v>
      </c>
      <c r="D74" s="168">
        <v>0</v>
      </c>
    </row>
    <row r="75" spans="1:4" ht="12.75">
      <c r="A75" s="119" t="s">
        <v>112</v>
      </c>
      <c r="B75" s="1">
        <v>68</v>
      </c>
      <c r="C75" s="168">
        <v>0</v>
      </c>
      <c r="D75" s="168">
        <v>400745</v>
      </c>
    </row>
    <row r="76" spans="1:4" ht="12.75">
      <c r="A76" s="119" t="s">
        <v>113</v>
      </c>
      <c r="B76" s="1">
        <v>69</v>
      </c>
      <c r="C76" s="168">
        <v>0</v>
      </c>
      <c r="D76" s="168">
        <v>0</v>
      </c>
    </row>
    <row r="77" spans="1:4" ht="12.75">
      <c r="A77" s="119" t="s">
        <v>114</v>
      </c>
      <c r="B77" s="1">
        <v>70</v>
      </c>
      <c r="C77" s="168">
        <v>0</v>
      </c>
      <c r="D77" s="168">
        <v>142108</v>
      </c>
    </row>
    <row r="78" spans="1:6" ht="12.75">
      <c r="A78" s="119" t="s">
        <v>115</v>
      </c>
      <c r="B78" s="1">
        <v>71</v>
      </c>
      <c r="C78" s="168">
        <v>-3457141</v>
      </c>
      <c r="D78" s="168">
        <v>-809660</v>
      </c>
      <c r="F78" s="101"/>
    </row>
    <row r="79" spans="1:4" ht="12.75">
      <c r="A79" s="119" t="s">
        <v>116</v>
      </c>
      <c r="B79" s="1">
        <v>72</v>
      </c>
      <c r="C79" s="177">
        <f>C80-C81</f>
        <v>611682644</v>
      </c>
      <c r="D79" s="177">
        <f>D80-D81</f>
        <v>609826631</v>
      </c>
    </row>
    <row r="80" spans="1:4" ht="12.75">
      <c r="A80" s="119" t="s">
        <v>117</v>
      </c>
      <c r="B80" s="1">
        <v>73</v>
      </c>
      <c r="C80" s="168">
        <v>611682644</v>
      </c>
      <c r="D80" s="168">
        <v>609826631</v>
      </c>
    </row>
    <row r="81" spans="1:4" ht="12.75">
      <c r="A81" s="119" t="s">
        <v>118</v>
      </c>
      <c r="B81" s="1">
        <v>74</v>
      </c>
      <c r="C81" s="168">
        <v>0</v>
      </c>
      <c r="D81" s="168">
        <v>0</v>
      </c>
    </row>
    <row r="82" spans="1:4" ht="12.75">
      <c r="A82" s="119" t="s">
        <v>119</v>
      </c>
      <c r="B82" s="1">
        <v>75</v>
      </c>
      <c r="C82" s="177">
        <f>C83-C84</f>
        <v>1811156152</v>
      </c>
      <c r="D82" s="177">
        <f>D83-D84</f>
        <v>1387783541</v>
      </c>
    </row>
    <row r="83" spans="1:4" ht="12.75">
      <c r="A83" s="119" t="s">
        <v>120</v>
      </c>
      <c r="B83" s="1">
        <v>76</v>
      </c>
      <c r="C83" s="168">
        <v>1811156152</v>
      </c>
      <c r="D83" s="168">
        <v>1387783541</v>
      </c>
    </row>
    <row r="84" spans="1:4" ht="12.75">
      <c r="A84" s="119" t="s">
        <v>121</v>
      </c>
      <c r="B84" s="1">
        <v>77</v>
      </c>
      <c r="C84" s="168">
        <v>0</v>
      </c>
      <c r="D84" s="168">
        <v>0</v>
      </c>
    </row>
    <row r="85" spans="1:4" ht="12.75">
      <c r="A85" s="119" t="s">
        <v>122</v>
      </c>
      <c r="B85" s="1">
        <v>78</v>
      </c>
      <c r="C85" s="168">
        <v>958908</v>
      </c>
      <c r="D85" s="168">
        <v>1049279</v>
      </c>
    </row>
    <row r="86" spans="1:4" ht="12.75">
      <c r="A86" s="106" t="s">
        <v>123</v>
      </c>
      <c r="B86" s="1">
        <v>79</v>
      </c>
      <c r="C86" s="177">
        <f>SUM(C87:C89)</f>
        <v>440409885</v>
      </c>
      <c r="D86" s="177">
        <f>SUM(D87:D89)</f>
        <v>272375688</v>
      </c>
    </row>
    <row r="87" spans="1:4" ht="12.75">
      <c r="A87" s="119" t="s">
        <v>124</v>
      </c>
      <c r="B87" s="1">
        <v>80</v>
      </c>
      <c r="C87" s="168">
        <v>326440109</v>
      </c>
      <c r="D87" s="168">
        <v>175231155</v>
      </c>
    </row>
    <row r="88" spans="1:4" ht="12.75">
      <c r="A88" s="119" t="s">
        <v>125</v>
      </c>
      <c r="B88" s="1">
        <v>81</v>
      </c>
      <c r="C88" s="168">
        <v>0</v>
      </c>
      <c r="D88" s="168">
        <v>0</v>
      </c>
    </row>
    <row r="89" spans="1:4" ht="12.75">
      <c r="A89" s="119" t="s">
        <v>126</v>
      </c>
      <c r="B89" s="1">
        <v>82</v>
      </c>
      <c r="C89" s="168">
        <v>113969776</v>
      </c>
      <c r="D89" s="168">
        <v>97144533</v>
      </c>
    </row>
    <row r="90" spans="1:4" ht="12.75">
      <c r="A90" s="106" t="s">
        <v>127</v>
      </c>
      <c r="B90" s="1">
        <v>83</v>
      </c>
      <c r="C90" s="177">
        <f>SUM(C91:C99)</f>
        <v>32212428</v>
      </c>
      <c r="D90" s="177">
        <f>SUM(D91:D99)</f>
        <v>26045631</v>
      </c>
    </row>
    <row r="91" spans="1:4" ht="12.75">
      <c r="A91" s="119" t="s">
        <v>128</v>
      </c>
      <c r="B91" s="1">
        <v>84</v>
      </c>
      <c r="C91" s="168">
        <v>0</v>
      </c>
      <c r="D91" s="168">
        <v>0</v>
      </c>
    </row>
    <row r="92" spans="1:4" ht="12.75">
      <c r="A92" s="119" t="s">
        <v>129</v>
      </c>
      <c r="B92" s="1">
        <v>85</v>
      </c>
      <c r="C92" s="168">
        <v>0</v>
      </c>
      <c r="D92" s="168">
        <v>0</v>
      </c>
    </row>
    <row r="93" spans="1:4" ht="12.75">
      <c r="A93" s="119" t="s">
        <v>130</v>
      </c>
      <c r="B93" s="1">
        <v>86</v>
      </c>
      <c r="C93" s="168">
        <v>7012774</v>
      </c>
      <c r="D93" s="168">
        <v>5434341</v>
      </c>
    </row>
    <row r="94" spans="1:4" ht="12.75">
      <c r="A94" s="119" t="s">
        <v>131</v>
      </c>
      <c r="B94" s="1">
        <v>87</v>
      </c>
      <c r="C94" s="168">
        <v>0</v>
      </c>
      <c r="D94" s="168">
        <v>0</v>
      </c>
    </row>
    <row r="95" spans="1:4" ht="12.75">
      <c r="A95" s="119" t="s">
        <v>132</v>
      </c>
      <c r="B95" s="1">
        <v>88</v>
      </c>
      <c r="C95" s="168">
        <v>0</v>
      </c>
      <c r="D95" s="168">
        <v>0</v>
      </c>
    </row>
    <row r="96" spans="1:4" ht="12.75">
      <c r="A96" s="119" t="s">
        <v>133</v>
      </c>
      <c r="B96" s="1">
        <v>89</v>
      </c>
      <c r="C96" s="168">
        <v>0</v>
      </c>
      <c r="D96" s="168">
        <v>0</v>
      </c>
    </row>
    <row r="97" spans="1:4" ht="12.75">
      <c r="A97" s="119" t="s">
        <v>134</v>
      </c>
      <c r="B97" s="1">
        <v>90</v>
      </c>
      <c r="C97" s="168">
        <v>0</v>
      </c>
      <c r="D97" s="168">
        <v>0</v>
      </c>
    </row>
    <row r="98" spans="1:4" ht="12.75">
      <c r="A98" s="119" t="s">
        <v>135</v>
      </c>
      <c r="B98" s="1">
        <v>91</v>
      </c>
      <c r="C98" s="168">
        <v>25199654</v>
      </c>
      <c r="D98" s="168">
        <v>20611290</v>
      </c>
    </row>
    <row r="99" spans="1:4" ht="12.75">
      <c r="A99" s="119" t="s">
        <v>136</v>
      </c>
      <c r="B99" s="1">
        <v>92</v>
      </c>
      <c r="C99" s="168">
        <v>0</v>
      </c>
      <c r="D99" s="168">
        <v>0</v>
      </c>
    </row>
    <row r="100" spans="1:4" ht="12.75">
      <c r="A100" s="106" t="s">
        <v>137</v>
      </c>
      <c r="B100" s="1">
        <v>93</v>
      </c>
      <c r="C100" s="177">
        <f>SUM(C101:C112)</f>
        <v>1492002128</v>
      </c>
      <c r="D100" s="177">
        <f>SUM(D101:D112)</f>
        <v>1361759840</v>
      </c>
    </row>
    <row r="101" spans="1:4" ht="12.75">
      <c r="A101" s="119" t="s">
        <v>128</v>
      </c>
      <c r="B101" s="1">
        <v>94</v>
      </c>
      <c r="C101" s="168">
        <v>0</v>
      </c>
      <c r="D101" s="168">
        <v>0</v>
      </c>
    </row>
    <row r="102" spans="1:4" ht="12.75">
      <c r="A102" s="119" t="s">
        <v>129</v>
      </c>
      <c r="B102" s="1">
        <v>95</v>
      </c>
      <c r="C102" s="168">
        <v>9594227</v>
      </c>
      <c r="D102" s="168">
        <v>601106</v>
      </c>
    </row>
    <row r="103" spans="1:4" ht="12.75">
      <c r="A103" s="119" t="s">
        <v>130</v>
      </c>
      <c r="B103" s="1">
        <v>96</v>
      </c>
      <c r="C103" s="168">
        <v>9285885</v>
      </c>
      <c r="D103" s="168">
        <v>6776348</v>
      </c>
    </row>
    <row r="104" spans="1:4" ht="12.75">
      <c r="A104" s="119" t="s">
        <v>131</v>
      </c>
      <c r="B104" s="1">
        <v>97</v>
      </c>
      <c r="C104" s="168">
        <v>4815296</v>
      </c>
      <c r="D104" s="168">
        <v>6944342</v>
      </c>
    </row>
    <row r="105" spans="1:4" ht="12.75">
      <c r="A105" s="119" t="s">
        <v>132</v>
      </c>
      <c r="B105" s="1">
        <v>98</v>
      </c>
      <c r="C105" s="168">
        <v>1170408808</v>
      </c>
      <c r="D105" s="168">
        <v>1038974891</v>
      </c>
    </row>
    <row r="106" spans="1:4" ht="12.75">
      <c r="A106" s="119" t="s">
        <v>133</v>
      </c>
      <c r="B106" s="1">
        <v>99</v>
      </c>
      <c r="C106" s="168">
        <v>0</v>
      </c>
      <c r="D106" s="168">
        <v>0</v>
      </c>
    </row>
    <row r="107" spans="1:4" ht="12.75">
      <c r="A107" s="119" t="s">
        <v>134</v>
      </c>
      <c r="B107" s="1">
        <v>100</v>
      </c>
      <c r="C107" s="168">
        <v>0</v>
      </c>
      <c r="D107" s="168">
        <v>0</v>
      </c>
    </row>
    <row r="108" spans="1:4" ht="12.75">
      <c r="A108" s="119" t="s">
        <v>138</v>
      </c>
      <c r="B108" s="1">
        <v>101</v>
      </c>
      <c r="C108" s="168">
        <v>182816849</v>
      </c>
      <c r="D108" s="168">
        <v>163073783</v>
      </c>
    </row>
    <row r="109" spans="1:4" ht="12.75">
      <c r="A109" s="119" t="s">
        <v>139</v>
      </c>
      <c r="B109" s="1">
        <v>102</v>
      </c>
      <c r="C109" s="168">
        <v>78157198</v>
      </c>
      <c r="D109" s="168">
        <v>91401297</v>
      </c>
    </row>
    <row r="110" spans="1:4" ht="12.75">
      <c r="A110" s="119" t="s">
        <v>140</v>
      </c>
      <c r="B110" s="1">
        <v>103</v>
      </c>
      <c r="C110" s="168">
        <v>0</v>
      </c>
      <c r="D110" s="168">
        <v>0</v>
      </c>
    </row>
    <row r="111" spans="1:4" ht="12.75">
      <c r="A111" s="119" t="s">
        <v>141</v>
      </c>
      <c r="B111" s="1">
        <v>104</v>
      </c>
      <c r="C111" s="168">
        <v>0</v>
      </c>
      <c r="D111" s="168">
        <v>0</v>
      </c>
    </row>
    <row r="112" spans="1:4" ht="12.75">
      <c r="A112" s="119" t="s">
        <v>142</v>
      </c>
      <c r="B112" s="1">
        <v>105</v>
      </c>
      <c r="C112" s="168">
        <v>36923865</v>
      </c>
      <c r="D112" s="168">
        <v>53988073</v>
      </c>
    </row>
    <row r="113" spans="1:4" ht="12.75">
      <c r="A113" s="106" t="s">
        <v>143</v>
      </c>
      <c r="B113" s="1">
        <v>106</v>
      </c>
      <c r="C113" s="168">
        <v>152790572</v>
      </c>
      <c r="D113" s="168">
        <v>130213592</v>
      </c>
    </row>
    <row r="114" spans="1:4" ht="12.75">
      <c r="A114" s="106" t="s">
        <v>144</v>
      </c>
      <c r="B114" s="1">
        <v>107</v>
      </c>
      <c r="C114" s="177">
        <f>C69+C86+C90+C100+C113</f>
        <v>13136051751</v>
      </c>
      <c r="D114" s="177">
        <f>D69+D86+D90+D100+D113</f>
        <v>12386282080</v>
      </c>
    </row>
    <row r="115" spans="1:4" ht="12.75">
      <c r="A115" s="112" t="s">
        <v>145</v>
      </c>
      <c r="B115" s="2">
        <v>108</v>
      </c>
      <c r="C115" s="169">
        <v>0</v>
      </c>
      <c r="D115" s="169">
        <v>0</v>
      </c>
    </row>
    <row r="116" spans="1:4" ht="12.75">
      <c r="A116" s="113" t="s">
        <v>147</v>
      </c>
      <c r="B116" s="115"/>
      <c r="C116" s="115"/>
      <c r="D116" s="116"/>
    </row>
    <row r="117" spans="1:4" ht="12.75">
      <c r="A117" s="117" t="s">
        <v>148</v>
      </c>
      <c r="B117" s="43"/>
      <c r="C117" s="43"/>
      <c r="D117" s="118"/>
    </row>
    <row r="118" spans="1:4" ht="12.75">
      <c r="A118" s="119" t="s">
        <v>149</v>
      </c>
      <c r="B118" s="1">
        <v>109</v>
      </c>
      <c r="C118" s="168">
        <v>11017677830</v>
      </c>
      <c r="D118" s="168">
        <v>10594838050</v>
      </c>
    </row>
    <row r="119" spans="1:4" ht="12.75">
      <c r="A119" s="107" t="s">
        <v>150</v>
      </c>
      <c r="B119" s="4">
        <v>110</v>
      </c>
      <c r="C119" s="169">
        <v>958908</v>
      </c>
      <c r="D119" s="169">
        <v>1049279</v>
      </c>
    </row>
    <row r="120" spans="1:4" ht="12.75">
      <c r="A120" s="108"/>
      <c r="B120" s="109"/>
      <c r="C120" s="109"/>
      <c r="D120" s="109"/>
    </row>
    <row r="121" spans="1:4" ht="12.75">
      <c r="A121" s="110"/>
      <c r="B121" s="111"/>
      <c r="C121" s="111"/>
      <c r="D121" s="111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86:D115 C72:D77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110" zoomScaleSheetLayoutView="110" zoomScalePageLayoutView="0" workbookViewId="0" topLeftCell="A1">
      <selection activeCell="A23" sqref="A23"/>
    </sheetView>
  </sheetViews>
  <sheetFormatPr defaultColWidth="9.140625" defaultRowHeight="12.75"/>
  <cols>
    <col min="1" max="1" width="96.8515625" style="159" bestFit="1" customWidth="1"/>
    <col min="2" max="2" width="9.140625" style="41" customWidth="1"/>
    <col min="3" max="4" width="11.7109375" style="41" bestFit="1" customWidth="1"/>
    <col min="5" max="6" width="11.28125" style="41" bestFit="1" customWidth="1"/>
    <col min="7" max="7" width="19.00390625" style="41" customWidth="1"/>
    <col min="8" max="8" width="14.7109375" style="41" customWidth="1"/>
    <col min="9" max="9" width="16.8515625" style="41" customWidth="1"/>
    <col min="10" max="14" width="15.421875" style="41" customWidth="1"/>
    <col min="15" max="16384" width="9.140625" style="41" customWidth="1"/>
  </cols>
  <sheetData>
    <row r="1" spans="1:6" ht="15.75">
      <c r="A1" s="123" t="s">
        <v>217</v>
      </c>
      <c r="B1" s="123"/>
      <c r="C1" s="123"/>
      <c r="D1" s="123"/>
      <c r="E1" s="123"/>
      <c r="F1" s="123"/>
    </row>
    <row r="2" spans="1:6" ht="12.75">
      <c r="A2" s="132" t="s">
        <v>303</v>
      </c>
      <c r="B2" s="132"/>
      <c r="C2" s="132"/>
      <c r="D2" s="132"/>
      <c r="E2" s="132"/>
      <c r="F2" s="132"/>
    </row>
    <row r="3" spans="1:6" ht="12.75">
      <c r="A3" s="137" t="s">
        <v>151</v>
      </c>
      <c r="B3" s="137"/>
      <c r="C3" s="137"/>
      <c r="D3" s="137"/>
      <c r="E3" s="137"/>
      <c r="F3" s="137"/>
    </row>
    <row r="4" spans="1:6" ht="22.5">
      <c r="A4" s="46" t="s">
        <v>47</v>
      </c>
      <c r="B4" s="46" t="s">
        <v>48</v>
      </c>
      <c r="C4" s="48" t="s">
        <v>49</v>
      </c>
      <c r="D4" s="48" t="s">
        <v>49</v>
      </c>
      <c r="E4" s="48" t="s">
        <v>50</v>
      </c>
      <c r="F4" s="48" t="s">
        <v>50</v>
      </c>
    </row>
    <row r="5" spans="1:6" ht="22.5">
      <c r="A5" s="46"/>
      <c r="B5" s="46"/>
      <c r="C5" s="48" t="s">
        <v>216</v>
      </c>
      <c r="D5" s="48" t="s">
        <v>215</v>
      </c>
      <c r="E5" s="48" t="s">
        <v>216</v>
      </c>
      <c r="F5" s="48" t="s">
        <v>215</v>
      </c>
    </row>
    <row r="6" spans="1:6" ht="12.75">
      <c r="A6" s="48">
        <v>1</v>
      </c>
      <c r="B6" s="50">
        <v>2</v>
      </c>
      <c r="C6" s="48">
        <v>3</v>
      </c>
      <c r="D6" s="48">
        <v>4</v>
      </c>
      <c r="E6" s="48">
        <v>5</v>
      </c>
      <c r="F6" s="48">
        <v>6</v>
      </c>
    </row>
    <row r="7" spans="1:10" ht="12.75">
      <c r="A7" s="117" t="s">
        <v>152</v>
      </c>
      <c r="B7" s="3">
        <v>111</v>
      </c>
      <c r="C7" s="172">
        <f>SUM(C8:C9)</f>
        <v>6277562571</v>
      </c>
      <c r="D7" s="172">
        <f>SUM(D8:D9)</f>
        <v>2266988670</v>
      </c>
      <c r="E7" s="172">
        <f>SUM(E8:E9)</f>
        <v>5815864018</v>
      </c>
      <c r="F7" s="172">
        <f>SUM(F8:F9)</f>
        <v>2060479439</v>
      </c>
      <c r="G7" s="103"/>
      <c r="H7" s="103"/>
      <c r="I7" s="103"/>
      <c r="J7" s="103"/>
    </row>
    <row r="8" spans="1:10" ht="12.75">
      <c r="A8" s="106" t="s">
        <v>153</v>
      </c>
      <c r="B8" s="1">
        <v>112</v>
      </c>
      <c r="C8" s="170">
        <v>6092382291</v>
      </c>
      <c r="D8" s="170">
        <v>2209185996</v>
      </c>
      <c r="E8" s="170">
        <v>5660302404</v>
      </c>
      <c r="F8" s="170">
        <v>2011720573</v>
      </c>
      <c r="G8" s="103"/>
      <c r="H8" s="103"/>
      <c r="I8" s="103"/>
      <c r="J8" s="103"/>
    </row>
    <row r="9" spans="1:10" ht="12.75">
      <c r="A9" s="106" t="s">
        <v>154</v>
      </c>
      <c r="B9" s="1">
        <v>113</v>
      </c>
      <c r="C9" s="170">
        <v>185180280</v>
      </c>
      <c r="D9" s="170">
        <v>57802674</v>
      </c>
      <c r="E9" s="170">
        <v>155561614</v>
      </c>
      <c r="F9" s="170">
        <v>48758866</v>
      </c>
      <c r="G9" s="103"/>
      <c r="H9" s="103"/>
      <c r="I9" s="103"/>
      <c r="J9" s="103"/>
    </row>
    <row r="10" spans="1:10" ht="12.75">
      <c r="A10" s="106" t="s">
        <v>155</v>
      </c>
      <c r="B10" s="1">
        <v>114</v>
      </c>
      <c r="C10" s="173">
        <f>C11+C12+C16+C20+C21+C22+C25+C26</f>
        <v>4483219913</v>
      </c>
      <c r="D10" s="173">
        <f>D11+D12+D16+D20+D21+D22+D25+D26</f>
        <v>1476401993</v>
      </c>
      <c r="E10" s="173">
        <f>E11+E12+E16+E20+E21+E22+E25+E26</f>
        <v>4141680055</v>
      </c>
      <c r="F10" s="173">
        <f>F11+F12+F16+F20+F21+F22+F25+F26</f>
        <v>1351048783</v>
      </c>
      <c r="G10" s="103"/>
      <c r="H10" s="103"/>
      <c r="I10" s="103"/>
      <c r="J10" s="103"/>
    </row>
    <row r="11" spans="1:10" ht="12.75">
      <c r="A11" s="106" t="s">
        <v>156</v>
      </c>
      <c r="B11" s="1">
        <v>115</v>
      </c>
      <c r="C11" s="170"/>
      <c r="D11" s="170"/>
      <c r="E11" s="170"/>
      <c r="F11" s="170"/>
      <c r="G11" s="103"/>
      <c r="H11" s="103"/>
      <c r="I11" s="103"/>
      <c r="J11" s="103"/>
    </row>
    <row r="12" spans="1:10" ht="12.75">
      <c r="A12" s="106" t="s">
        <v>157</v>
      </c>
      <c r="B12" s="1">
        <v>116</v>
      </c>
      <c r="C12" s="173">
        <f>SUM(C13:C15)</f>
        <v>1644303881</v>
      </c>
      <c r="D12" s="173">
        <f>SUM(D13:D15)</f>
        <v>532392561</v>
      </c>
      <c r="E12" s="173">
        <f>SUM(E13:E15)</f>
        <v>1457019576</v>
      </c>
      <c r="F12" s="173">
        <f>SUM(F13:F15)</f>
        <v>516147418</v>
      </c>
      <c r="G12" s="103"/>
      <c r="H12" s="103"/>
      <c r="I12" s="103"/>
      <c r="J12" s="103"/>
    </row>
    <row r="13" spans="1:10" ht="12.75">
      <c r="A13" s="119" t="s">
        <v>158</v>
      </c>
      <c r="B13" s="1">
        <v>117</v>
      </c>
      <c r="C13" s="170">
        <v>128996749</v>
      </c>
      <c r="D13" s="170">
        <v>40264902</v>
      </c>
      <c r="E13" s="170">
        <v>131672106</v>
      </c>
      <c r="F13" s="170">
        <v>42957501</v>
      </c>
      <c r="G13" s="103"/>
      <c r="H13" s="103"/>
      <c r="I13" s="103"/>
      <c r="J13" s="103"/>
    </row>
    <row r="14" spans="1:10" ht="12.75">
      <c r="A14" s="119" t="s">
        <v>159</v>
      </c>
      <c r="B14" s="1">
        <v>118</v>
      </c>
      <c r="C14" s="170">
        <v>649837428</v>
      </c>
      <c r="D14" s="170">
        <v>194588956</v>
      </c>
      <c r="E14" s="170">
        <v>503358638</v>
      </c>
      <c r="F14" s="170">
        <v>181490025</v>
      </c>
      <c r="G14" s="103"/>
      <c r="H14" s="103"/>
      <c r="I14" s="103"/>
      <c r="J14" s="103"/>
    </row>
    <row r="15" spans="1:10" ht="12.75">
      <c r="A15" s="119" t="s">
        <v>160</v>
      </c>
      <c r="B15" s="1">
        <v>119</v>
      </c>
      <c r="C15" s="170">
        <v>865469704</v>
      </c>
      <c r="D15" s="170">
        <v>297538703</v>
      </c>
      <c r="E15" s="170">
        <v>821988832</v>
      </c>
      <c r="F15" s="170">
        <v>291699892</v>
      </c>
      <c r="G15" s="103"/>
      <c r="H15" s="103"/>
      <c r="I15" s="103"/>
      <c r="J15" s="103"/>
    </row>
    <row r="16" spans="1:10" ht="12.75">
      <c r="A16" s="106" t="s">
        <v>161</v>
      </c>
      <c r="B16" s="1">
        <v>120</v>
      </c>
      <c r="C16" s="173">
        <f>SUM(C17:C19)</f>
        <v>814397507</v>
      </c>
      <c r="D16" s="173">
        <f>SUM(D17:D19)</f>
        <v>281269513</v>
      </c>
      <c r="E16" s="173">
        <f>SUM(E17:E19)</f>
        <v>789029790</v>
      </c>
      <c r="F16" s="173">
        <f>SUM(F17:F19)</f>
        <v>263337897</v>
      </c>
      <c r="G16" s="103"/>
      <c r="H16" s="103"/>
      <c r="I16" s="103"/>
      <c r="J16" s="103"/>
    </row>
    <row r="17" spans="1:10" ht="12.75">
      <c r="A17" s="119" t="s">
        <v>162</v>
      </c>
      <c r="B17" s="1">
        <v>121</v>
      </c>
      <c r="C17" s="170">
        <v>464323309</v>
      </c>
      <c r="D17" s="170">
        <v>161980838</v>
      </c>
      <c r="E17" s="170">
        <v>444113864</v>
      </c>
      <c r="F17" s="170">
        <v>148460714</v>
      </c>
      <c r="G17" s="103"/>
      <c r="H17" s="103"/>
      <c r="I17" s="103"/>
      <c r="J17" s="103"/>
    </row>
    <row r="18" spans="1:10" ht="12.75">
      <c r="A18" s="119" t="s">
        <v>163</v>
      </c>
      <c r="B18" s="1">
        <v>122</v>
      </c>
      <c r="C18" s="170">
        <v>230730570</v>
      </c>
      <c r="D18" s="170">
        <v>78594553</v>
      </c>
      <c r="E18" s="170">
        <v>236953653</v>
      </c>
      <c r="F18" s="170">
        <v>80329699</v>
      </c>
      <c r="G18" s="103"/>
      <c r="H18" s="103"/>
      <c r="I18" s="103"/>
      <c r="J18" s="103"/>
    </row>
    <row r="19" spans="1:10" ht="12.75">
      <c r="A19" s="119" t="s">
        <v>164</v>
      </c>
      <c r="B19" s="1">
        <v>123</v>
      </c>
      <c r="C19" s="170">
        <v>119343628</v>
      </c>
      <c r="D19" s="170">
        <v>40694122</v>
      </c>
      <c r="E19" s="170">
        <v>107962273</v>
      </c>
      <c r="F19" s="170">
        <v>34547484</v>
      </c>
      <c r="G19" s="103"/>
      <c r="H19" s="103"/>
      <c r="I19" s="103"/>
      <c r="J19" s="103"/>
    </row>
    <row r="20" spans="1:10" ht="12.75">
      <c r="A20" s="106" t="s">
        <v>165</v>
      </c>
      <c r="B20" s="1">
        <v>124</v>
      </c>
      <c r="C20" s="174">
        <v>1005152414</v>
      </c>
      <c r="D20" s="174">
        <v>339991787</v>
      </c>
      <c r="E20" s="174">
        <v>924727766</v>
      </c>
      <c r="F20" s="174">
        <v>281675429</v>
      </c>
      <c r="G20" s="103"/>
      <c r="H20" s="103"/>
      <c r="I20" s="103"/>
      <c r="J20" s="103"/>
    </row>
    <row r="21" spans="1:10" ht="12.75">
      <c r="A21" s="106" t="s">
        <v>166</v>
      </c>
      <c r="B21" s="1">
        <v>125</v>
      </c>
      <c r="C21" s="174">
        <v>947445975</v>
      </c>
      <c r="D21" s="174">
        <v>314143101</v>
      </c>
      <c r="E21" s="174">
        <v>856195557</v>
      </c>
      <c r="F21" s="174">
        <v>256289726</v>
      </c>
      <c r="G21" s="103"/>
      <c r="H21" s="103"/>
      <c r="I21" s="103"/>
      <c r="J21" s="103"/>
    </row>
    <row r="22" spans="1:10" ht="12.75">
      <c r="A22" s="106" t="s">
        <v>167</v>
      </c>
      <c r="B22" s="1">
        <v>126</v>
      </c>
      <c r="C22" s="173">
        <f>SUM(C23:C24)</f>
        <v>48013079</v>
      </c>
      <c r="D22" s="173">
        <f>SUM(D23:D24)</f>
        <v>3743428</v>
      </c>
      <c r="E22" s="173">
        <f>SUM(E23:E24)</f>
        <v>95806405</v>
      </c>
      <c r="F22" s="173">
        <f>SUM(F23:F24)</f>
        <v>30164752</v>
      </c>
      <c r="G22" s="103"/>
      <c r="H22" s="103"/>
      <c r="I22" s="103"/>
      <c r="J22" s="103"/>
    </row>
    <row r="23" spans="1:10" ht="12.75">
      <c r="A23" s="119" t="s">
        <v>168</v>
      </c>
      <c r="B23" s="1">
        <v>127</v>
      </c>
      <c r="C23" s="170">
        <v>0</v>
      </c>
      <c r="D23" s="170">
        <v>0</v>
      </c>
      <c r="E23" s="170">
        <v>12233925</v>
      </c>
      <c r="F23" s="170">
        <v>0</v>
      </c>
      <c r="G23" s="103"/>
      <c r="H23" s="103"/>
      <c r="I23" s="103"/>
      <c r="J23" s="103"/>
    </row>
    <row r="24" spans="1:10" ht="12.75">
      <c r="A24" s="119" t="s">
        <v>169</v>
      </c>
      <c r="B24" s="1">
        <v>128</v>
      </c>
      <c r="C24" s="170">
        <v>48013079</v>
      </c>
      <c r="D24" s="170">
        <v>3743428</v>
      </c>
      <c r="E24" s="170">
        <v>83572480</v>
      </c>
      <c r="F24" s="170">
        <v>30164752</v>
      </c>
      <c r="G24" s="103"/>
      <c r="H24" s="103"/>
      <c r="I24" s="103"/>
      <c r="J24" s="103"/>
    </row>
    <row r="25" spans="1:10" ht="12.75">
      <c r="A25" s="106" t="s">
        <v>170</v>
      </c>
      <c r="B25" s="1">
        <v>129</v>
      </c>
      <c r="C25" s="174">
        <v>23907057</v>
      </c>
      <c r="D25" s="174">
        <v>4861603</v>
      </c>
      <c r="E25" s="174">
        <v>18900961</v>
      </c>
      <c r="F25" s="174">
        <v>3433561</v>
      </c>
      <c r="G25" s="103"/>
      <c r="H25" s="103"/>
      <c r="I25" s="103"/>
      <c r="J25" s="103"/>
    </row>
    <row r="26" spans="1:10" ht="12.75">
      <c r="A26" s="106" t="s">
        <v>171</v>
      </c>
      <c r="B26" s="1">
        <v>130</v>
      </c>
      <c r="C26" s="170">
        <v>0</v>
      </c>
      <c r="D26" s="170">
        <v>0</v>
      </c>
      <c r="E26" s="170">
        <v>0</v>
      </c>
      <c r="F26" s="170">
        <v>0</v>
      </c>
      <c r="G26" s="103"/>
      <c r="H26" s="103"/>
      <c r="I26" s="103"/>
      <c r="J26" s="103"/>
    </row>
    <row r="27" spans="1:10" ht="12.75">
      <c r="A27" s="106" t="s">
        <v>172</v>
      </c>
      <c r="B27" s="1">
        <v>131</v>
      </c>
      <c r="C27" s="173">
        <f>SUM(C28:C32)</f>
        <v>77513939</v>
      </c>
      <c r="D27" s="173">
        <f>SUM(D28:D32)</f>
        <v>34945640</v>
      </c>
      <c r="E27" s="173">
        <f>SUM(E28:E32)</f>
        <v>82292846</v>
      </c>
      <c r="F27" s="173">
        <f>SUM(F28:F32)</f>
        <v>29434007</v>
      </c>
      <c r="G27" s="103"/>
      <c r="H27" s="103"/>
      <c r="I27" s="103"/>
      <c r="J27" s="103"/>
    </row>
    <row r="28" spans="1:10" ht="12.75">
      <c r="A28" s="106" t="s">
        <v>173</v>
      </c>
      <c r="B28" s="1">
        <v>132</v>
      </c>
      <c r="C28" s="170">
        <v>0</v>
      </c>
      <c r="D28" s="170">
        <v>0</v>
      </c>
      <c r="E28" s="170">
        <v>0</v>
      </c>
      <c r="F28" s="170">
        <v>0</v>
      </c>
      <c r="G28" s="103"/>
      <c r="H28" s="103"/>
      <c r="I28" s="103"/>
      <c r="J28" s="103"/>
    </row>
    <row r="29" spans="1:10" ht="12.75">
      <c r="A29" s="106" t="s">
        <v>174</v>
      </c>
      <c r="B29" s="1">
        <v>133</v>
      </c>
      <c r="C29" s="170">
        <v>56321268</v>
      </c>
      <c r="D29" s="170">
        <v>28560104</v>
      </c>
      <c r="E29" s="170">
        <v>61702342</v>
      </c>
      <c r="F29" s="170">
        <v>16539982</v>
      </c>
      <c r="G29" s="103"/>
      <c r="H29" s="103"/>
      <c r="I29" s="103"/>
      <c r="J29" s="103"/>
    </row>
    <row r="30" spans="1:10" ht="12.75">
      <c r="A30" s="106" t="s">
        <v>175</v>
      </c>
      <c r="B30" s="1">
        <v>134</v>
      </c>
      <c r="C30" s="170">
        <v>21147124</v>
      </c>
      <c r="D30" s="170">
        <v>6371980</v>
      </c>
      <c r="E30" s="170">
        <v>19270504</v>
      </c>
      <c r="F30" s="170">
        <v>11797544</v>
      </c>
      <c r="G30" s="103"/>
      <c r="H30" s="103"/>
      <c r="I30" s="103"/>
      <c r="J30" s="103"/>
    </row>
    <row r="31" spans="1:10" ht="12.75">
      <c r="A31" s="106" t="s">
        <v>176</v>
      </c>
      <c r="B31" s="1">
        <v>135</v>
      </c>
      <c r="C31" s="170">
        <v>0</v>
      </c>
      <c r="D31" s="170">
        <v>0</v>
      </c>
      <c r="E31" s="170">
        <v>0</v>
      </c>
      <c r="F31" s="170">
        <v>0</v>
      </c>
      <c r="G31" s="103"/>
      <c r="H31" s="103"/>
      <c r="I31" s="103"/>
      <c r="J31" s="103"/>
    </row>
    <row r="32" spans="1:10" ht="12.75">
      <c r="A32" s="106" t="s">
        <v>177</v>
      </c>
      <c r="B32" s="1">
        <v>136</v>
      </c>
      <c r="C32" s="170">
        <v>45547</v>
      </c>
      <c r="D32" s="170">
        <v>13556</v>
      </c>
      <c r="E32" s="170">
        <v>1320000</v>
      </c>
      <c r="F32" s="170">
        <v>1096481</v>
      </c>
      <c r="G32" s="103"/>
      <c r="H32" s="103"/>
      <c r="I32" s="103"/>
      <c r="J32" s="103"/>
    </row>
    <row r="33" spans="1:10" ht="12.75">
      <c r="A33" s="106" t="s">
        <v>178</v>
      </c>
      <c r="B33" s="1">
        <v>137</v>
      </c>
      <c r="C33" s="173">
        <f>SUM(C34:C37)</f>
        <v>29913206</v>
      </c>
      <c r="D33" s="173">
        <f>SUM(D34:D37)</f>
        <v>4971137</v>
      </c>
      <c r="E33" s="173">
        <f>SUM(E34:E37)</f>
        <v>34797635</v>
      </c>
      <c r="F33" s="173">
        <f>SUM(F34:F37)</f>
        <v>14943370</v>
      </c>
      <c r="G33" s="103"/>
      <c r="H33" s="103"/>
      <c r="I33" s="103"/>
      <c r="J33" s="103"/>
    </row>
    <row r="34" spans="1:10" ht="12.75">
      <c r="A34" s="106" t="s">
        <v>179</v>
      </c>
      <c r="B34" s="1">
        <v>138</v>
      </c>
      <c r="C34" s="170">
        <v>0</v>
      </c>
      <c r="D34" s="170">
        <v>0</v>
      </c>
      <c r="E34" s="170">
        <v>0</v>
      </c>
      <c r="F34" s="170">
        <v>0</v>
      </c>
      <c r="G34" s="103"/>
      <c r="H34" s="103"/>
      <c r="I34" s="103"/>
      <c r="J34" s="103"/>
    </row>
    <row r="35" spans="1:10" ht="12.75">
      <c r="A35" s="106" t="s">
        <v>180</v>
      </c>
      <c r="B35" s="1">
        <v>139</v>
      </c>
      <c r="C35" s="170">
        <v>23709187</v>
      </c>
      <c r="D35" s="170">
        <v>3770396</v>
      </c>
      <c r="E35" s="170">
        <v>29581090</v>
      </c>
      <c r="F35" s="170">
        <v>14278431</v>
      </c>
      <c r="G35" s="103"/>
      <c r="H35" s="103"/>
      <c r="I35" s="103"/>
      <c r="J35" s="103"/>
    </row>
    <row r="36" spans="1:10" ht="12.75">
      <c r="A36" s="106" t="s">
        <v>181</v>
      </c>
      <c r="B36" s="1">
        <v>140</v>
      </c>
      <c r="C36" s="170">
        <v>0</v>
      </c>
      <c r="D36" s="170">
        <v>0</v>
      </c>
      <c r="E36" s="170">
        <v>0</v>
      </c>
      <c r="F36" s="170">
        <v>-216000</v>
      </c>
      <c r="G36" s="103"/>
      <c r="H36" s="103"/>
      <c r="I36" s="103"/>
      <c r="J36" s="103"/>
    </row>
    <row r="37" spans="1:10" ht="12.75">
      <c r="A37" s="106" t="s">
        <v>182</v>
      </c>
      <c r="B37" s="1">
        <v>141</v>
      </c>
      <c r="C37" s="170">
        <v>6204019</v>
      </c>
      <c r="D37" s="170">
        <v>1200741</v>
      </c>
      <c r="E37" s="170">
        <v>5216545</v>
      </c>
      <c r="F37" s="170">
        <v>880939</v>
      </c>
      <c r="G37" s="103"/>
      <c r="H37" s="103"/>
      <c r="I37" s="103"/>
      <c r="J37" s="103"/>
    </row>
    <row r="38" spans="1:10" ht="12.75">
      <c r="A38" s="106" t="s">
        <v>183</v>
      </c>
      <c r="B38" s="1">
        <v>142</v>
      </c>
      <c r="C38" s="170">
        <v>0</v>
      </c>
      <c r="D38" s="170">
        <v>0</v>
      </c>
      <c r="E38" s="170">
        <v>0</v>
      </c>
      <c r="F38" s="170">
        <v>0</v>
      </c>
      <c r="G38" s="103"/>
      <c r="H38" s="103"/>
      <c r="I38" s="103"/>
      <c r="J38" s="103"/>
    </row>
    <row r="39" spans="1:10" ht="12.75">
      <c r="A39" s="106" t="s">
        <v>184</v>
      </c>
      <c r="B39" s="1">
        <v>143</v>
      </c>
      <c r="C39" s="170">
        <v>0</v>
      </c>
      <c r="D39" s="170">
        <v>0</v>
      </c>
      <c r="E39" s="170">
        <v>0</v>
      </c>
      <c r="F39" s="170">
        <v>0</v>
      </c>
      <c r="G39" s="103"/>
      <c r="H39" s="103"/>
      <c r="I39" s="103"/>
      <c r="J39" s="103"/>
    </row>
    <row r="40" spans="1:10" ht="12.75">
      <c r="A40" s="106" t="s">
        <v>185</v>
      </c>
      <c r="B40" s="1">
        <v>144</v>
      </c>
      <c r="C40" s="170">
        <v>0</v>
      </c>
      <c r="D40" s="170">
        <v>0</v>
      </c>
      <c r="E40" s="170">
        <v>0</v>
      </c>
      <c r="F40" s="170">
        <v>0</v>
      </c>
      <c r="G40" s="103"/>
      <c r="H40" s="103"/>
      <c r="I40" s="103"/>
      <c r="J40" s="103"/>
    </row>
    <row r="41" spans="1:10" ht="12.75">
      <c r="A41" s="106" t="s">
        <v>186</v>
      </c>
      <c r="B41" s="1">
        <v>145</v>
      </c>
      <c r="C41" s="170">
        <v>0</v>
      </c>
      <c r="D41" s="170">
        <v>0</v>
      </c>
      <c r="E41" s="170">
        <v>0</v>
      </c>
      <c r="F41" s="170">
        <v>0</v>
      </c>
      <c r="G41" s="103"/>
      <c r="H41" s="103"/>
      <c r="I41" s="103"/>
      <c r="J41" s="103"/>
    </row>
    <row r="42" spans="1:10" ht="12.75">
      <c r="A42" s="106" t="s">
        <v>187</v>
      </c>
      <c r="B42" s="1">
        <v>146</v>
      </c>
      <c r="C42" s="173">
        <f>C7+C27+C38+C40</f>
        <v>6355076510</v>
      </c>
      <c r="D42" s="173">
        <f>D7+D27+D38+D40</f>
        <v>2301934310</v>
      </c>
      <c r="E42" s="173">
        <f>E7+E27+E38+E40</f>
        <v>5898156864</v>
      </c>
      <c r="F42" s="173">
        <f>F7+F27+F38+F40</f>
        <v>2089913446</v>
      </c>
      <c r="G42" s="103"/>
      <c r="H42" s="103"/>
      <c r="I42" s="103"/>
      <c r="J42" s="103"/>
    </row>
    <row r="43" spans="1:10" ht="12.75">
      <c r="A43" s="106" t="s">
        <v>188</v>
      </c>
      <c r="B43" s="1">
        <v>147</v>
      </c>
      <c r="C43" s="173">
        <f>C10+C33+C39+C41</f>
        <v>4513133119</v>
      </c>
      <c r="D43" s="173">
        <f>D10+D33+D39+D41</f>
        <v>1481373130</v>
      </c>
      <c r="E43" s="173">
        <f>E10+E33+E39+E41</f>
        <v>4176477690</v>
      </c>
      <c r="F43" s="173">
        <f>F10+F33+F39+F41</f>
        <v>1365992153</v>
      </c>
      <c r="G43" s="103"/>
      <c r="H43" s="103"/>
      <c r="I43" s="103"/>
      <c r="J43" s="103"/>
    </row>
    <row r="44" spans="1:10" ht="12.75">
      <c r="A44" s="106" t="s">
        <v>189</v>
      </c>
      <c r="B44" s="1">
        <v>148</v>
      </c>
      <c r="C44" s="173">
        <f>C42-C43</f>
        <v>1841943391</v>
      </c>
      <c r="D44" s="173">
        <f>D42-D43</f>
        <v>820561180</v>
      </c>
      <c r="E44" s="173">
        <f>E42-E43</f>
        <v>1721679174</v>
      </c>
      <c r="F44" s="173">
        <f>F42-F43</f>
        <v>723921293</v>
      </c>
      <c r="G44" s="103"/>
      <c r="H44" s="103"/>
      <c r="I44" s="103"/>
      <c r="J44" s="103"/>
    </row>
    <row r="45" spans="1:10" ht="12.75">
      <c r="A45" s="119" t="s">
        <v>190</v>
      </c>
      <c r="B45" s="1">
        <v>149</v>
      </c>
      <c r="C45" s="175">
        <f>IF(C42&gt;C43,C42-C43,0)</f>
        <v>1841943391</v>
      </c>
      <c r="D45" s="175">
        <f>IF(D42&gt;D43,D42-D43,0)</f>
        <v>820561180</v>
      </c>
      <c r="E45" s="175">
        <f>IF(E42&gt;E43,E42-E43,0)</f>
        <v>1721679174</v>
      </c>
      <c r="F45" s="175">
        <f>IF(F42&gt;F43,F42-F43,0)</f>
        <v>723921293</v>
      </c>
      <c r="G45" s="103"/>
      <c r="H45" s="103"/>
      <c r="I45" s="103"/>
      <c r="J45" s="103"/>
    </row>
    <row r="46" spans="1:10" ht="12.75">
      <c r="A46" s="119" t="s">
        <v>191</v>
      </c>
      <c r="B46" s="1">
        <v>150</v>
      </c>
      <c r="C46" s="175">
        <f>IF(C43&gt;C42,C43-C42,0)</f>
        <v>0</v>
      </c>
      <c r="D46" s="175">
        <f>IF(D43&gt;D42,D43-D42,0)</f>
        <v>0</v>
      </c>
      <c r="E46" s="175">
        <f>IF(E43&gt;E42,E43-E42,0)</f>
        <v>0</v>
      </c>
      <c r="F46" s="175">
        <f>IF(F43&gt;F42,F43-F42,0)</f>
        <v>0</v>
      </c>
      <c r="G46" s="103"/>
      <c r="H46" s="103"/>
      <c r="I46" s="103"/>
      <c r="J46" s="103"/>
    </row>
    <row r="47" spans="1:10" ht="12.75">
      <c r="A47" s="106" t="s">
        <v>192</v>
      </c>
      <c r="B47" s="1">
        <v>151</v>
      </c>
      <c r="C47" s="170">
        <v>359394270</v>
      </c>
      <c r="D47" s="170">
        <v>165908697</v>
      </c>
      <c r="E47" s="170">
        <v>333895633</v>
      </c>
      <c r="F47" s="170">
        <v>143656096</v>
      </c>
      <c r="G47" s="103"/>
      <c r="H47" s="103"/>
      <c r="I47" s="103"/>
      <c r="J47" s="103"/>
    </row>
    <row r="48" spans="1:10" ht="12.75">
      <c r="A48" s="106" t="s">
        <v>193</v>
      </c>
      <c r="B48" s="1">
        <v>152</v>
      </c>
      <c r="C48" s="173">
        <f>C44-C47</f>
        <v>1482549121</v>
      </c>
      <c r="D48" s="173">
        <f>D44-D47</f>
        <v>654652483</v>
      </c>
      <c r="E48" s="173">
        <f>E44-E47</f>
        <v>1387783541</v>
      </c>
      <c r="F48" s="173">
        <f>F44-F47</f>
        <v>580265197</v>
      </c>
      <c r="G48" s="103"/>
      <c r="H48" s="103"/>
      <c r="I48" s="103"/>
      <c r="J48" s="103"/>
    </row>
    <row r="49" spans="1:10" ht="12.75">
      <c r="A49" s="119" t="s">
        <v>194</v>
      </c>
      <c r="B49" s="1">
        <v>153</v>
      </c>
      <c r="C49" s="173">
        <f>IF(C48&gt;0,C48,0)</f>
        <v>1482549121</v>
      </c>
      <c r="D49" s="173">
        <f>IF(D48&gt;0,D48,0)</f>
        <v>654652483</v>
      </c>
      <c r="E49" s="173">
        <f>IF(E48&gt;0,E48,0)</f>
        <v>1387783541</v>
      </c>
      <c r="F49" s="173">
        <f>IF(F48&gt;0,F48,0)</f>
        <v>580265197</v>
      </c>
      <c r="G49" s="103"/>
      <c r="H49" s="103"/>
      <c r="I49" s="103"/>
      <c r="J49" s="103"/>
    </row>
    <row r="50" spans="1:10" ht="12.75">
      <c r="A50" s="160" t="s">
        <v>195</v>
      </c>
      <c r="B50" s="2">
        <v>154</v>
      </c>
      <c r="C50" s="176">
        <f>IF(C48&lt;0,-C48,0)</f>
        <v>0</v>
      </c>
      <c r="D50" s="176">
        <f>IF(D48&lt;0,-D48,0)</f>
        <v>0</v>
      </c>
      <c r="E50" s="176">
        <f>IF(E48&lt;0,-E48,0)</f>
        <v>0</v>
      </c>
      <c r="F50" s="176">
        <f>IF(F48&lt;0,-F48,0)</f>
        <v>0</v>
      </c>
      <c r="G50" s="103"/>
      <c r="H50" s="103"/>
      <c r="I50" s="103"/>
      <c r="J50" s="103"/>
    </row>
    <row r="51" spans="1:10" ht="12.75">
      <c r="A51" s="113" t="s">
        <v>196</v>
      </c>
      <c r="B51" s="114"/>
      <c r="C51" s="114"/>
      <c r="D51" s="114"/>
      <c r="E51" s="114"/>
      <c r="F51" s="114"/>
      <c r="G51" s="103"/>
      <c r="H51" s="103"/>
      <c r="I51" s="103"/>
      <c r="J51" s="103"/>
    </row>
    <row r="52" spans="1:10" ht="12.75">
      <c r="A52" s="117" t="s">
        <v>197</v>
      </c>
      <c r="B52" s="43"/>
      <c r="C52" s="43"/>
      <c r="D52" s="43"/>
      <c r="E52" s="165"/>
      <c r="F52" s="167"/>
      <c r="G52" s="103"/>
      <c r="H52" s="103"/>
      <c r="I52" s="103"/>
      <c r="J52" s="103"/>
    </row>
    <row r="53" spans="1:10" ht="12.75">
      <c r="A53" s="106" t="s">
        <v>198</v>
      </c>
      <c r="B53" s="1">
        <v>155</v>
      </c>
      <c r="C53" s="170">
        <v>1482649018</v>
      </c>
      <c r="D53" s="170">
        <v>654570038</v>
      </c>
      <c r="E53" s="170">
        <v>1387873912</v>
      </c>
      <c r="F53" s="170">
        <v>580244516</v>
      </c>
      <c r="G53" s="103"/>
      <c r="H53" s="103"/>
      <c r="I53" s="103"/>
      <c r="J53" s="103"/>
    </row>
    <row r="54" spans="1:10" ht="12.75">
      <c r="A54" s="106" t="s">
        <v>199</v>
      </c>
      <c r="B54" s="1">
        <v>156</v>
      </c>
      <c r="C54" s="171">
        <v>-99897</v>
      </c>
      <c r="D54" s="171">
        <v>82445</v>
      </c>
      <c r="E54" s="171">
        <v>-90371</v>
      </c>
      <c r="F54" s="171">
        <v>20681</v>
      </c>
      <c r="G54" s="103"/>
      <c r="H54" s="103"/>
      <c r="I54" s="103"/>
      <c r="J54" s="103"/>
    </row>
    <row r="55" spans="1:10" ht="12.75">
      <c r="A55" s="113" t="s">
        <v>200</v>
      </c>
      <c r="B55" s="114"/>
      <c r="C55" s="114"/>
      <c r="D55" s="114"/>
      <c r="E55" s="114"/>
      <c r="F55" s="114"/>
      <c r="G55" s="103"/>
      <c r="H55" s="103"/>
      <c r="I55" s="103"/>
      <c r="J55" s="103"/>
    </row>
    <row r="56" spans="1:10" ht="12.75">
      <c r="A56" s="117" t="s">
        <v>201</v>
      </c>
      <c r="B56" s="8">
        <v>157</v>
      </c>
      <c r="C56" s="170">
        <f>C49</f>
        <v>1482549121</v>
      </c>
      <c r="D56" s="170">
        <f>D49</f>
        <v>654652483</v>
      </c>
      <c r="E56" s="170">
        <f>E49</f>
        <v>1387783541</v>
      </c>
      <c r="F56" s="170">
        <f>F49</f>
        <v>580265197</v>
      </c>
      <c r="G56" s="103"/>
      <c r="H56" s="103"/>
      <c r="I56" s="103"/>
      <c r="J56" s="103"/>
    </row>
    <row r="57" spans="1:10" ht="12.75">
      <c r="A57" s="106" t="s">
        <v>202</v>
      </c>
      <c r="B57" s="1">
        <v>158</v>
      </c>
      <c r="C57" s="170">
        <f>SUM(C58:C64)</f>
        <v>-672931</v>
      </c>
      <c r="D57" s="170">
        <f>SUM(D58:D64)</f>
        <v>-1145402</v>
      </c>
      <c r="E57" s="170">
        <f>SUM(E58:E64)</f>
        <v>2647481.27</v>
      </c>
      <c r="F57" s="170">
        <f>SUM(F58:F64)</f>
        <v>1384610.88</v>
      </c>
      <c r="G57" s="103"/>
      <c r="H57" s="103"/>
      <c r="I57" s="103"/>
      <c r="J57" s="103"/>
    </row>
    <row r="58" spans="1:10" ht="12.75">
      <c r="A58" s="106" t="s">
        <v>203</v>
      </c>
      <c r="B58" s="1">
        <v>159</v>
      </c>
      <c r="C58" s="170">
        <v>0</v>
      </c>
      <c r="D58" s="170">
        <v>0</v>
      </c>
      <c r="E58" s="170">
        <v>0</v>
      </c>
      <c r="F58" s="170">
        <v>0</v>
      </c>
      <c r="G58" s="103"/>
      <c r="H58" s="103"/>
      <c r="I58" s="103"/>
      <c r="J58" s="103"/>
    </row>
    <row r="59" spans="1:10" ht="12.75">
      <c r="A59" s="106" t="s">
        <v>204</v>
      </c>
      <c r="B59" s="1">
        <v>160</v>
      </c>
      <c r="C59" s="170">
        <v>0</v>
      </c>
      <c r="D59" s="170">
        <v>0</v>
      </c>
      <c r="E59" s="170">
        <v>0</v>
      </c>
      <c r="F59" s="170">
        <v>0</v>
      </c>
      <c r="G59" s="103"/>
      <c r="H59" s="103"/>
      <c r="I59" s="103"/>
      <c r="J59" s="103"/>
    </row>
    <row r="60" spans="1:10" ht="12.75">
      <c r="A60" s="106" t="s">
        <v>205</v>
      </c>
      <c r="B60" s="1">
        <v>161</v>
      </c>
      <c r="C60" s="170">
        <v>-672931</v>
      </c>
      <c r="D60" s="170">
        <v>-1145402</v>
      </c>
      <c r="E60" s="170">
        <v>2647481.27</v>
      </c>
      <c r="F60" s="170">
        <v>1384610.88</v>
      </c>
      <c r="G60" s="103"/>
      <c r="H60" s="103"/>
      <c r="I60" s="103"/>
      <c r="J60" s="103"/>
    </row>
    <row r="61" spans="1:10" ht="12.75">
      <c r="A61" s="106" t="s">
        <v>206</v>
      </c>
      <c r="B61" s="1">
        <v>162</v>
      </c>
      <c r="C61" s="170">
        <v>0</v>
      </c>
      <c r="D61" s="170">
        <v>0</v>
      </c>
      <c r="E61" s="170">
        <v>0</v>
      </c>
      <c r="F61" s="170">
        <v>0</v>
      </c>
      <c r="G61" s="103"/>
      <c r="H61" s="103"/>
      <c r="I61" s="103"/>
      <c r="J61" s="103"/>
    </row>
    <row r="62" spans="1:10" ht="12.75">
      <c r="A62" s="106" t="s">
        <v>207</v>
      </c>
      <c r="B62" s="1">
        <v>163</v>
      </c>
      <c r="C62" s="170">
        <v>0</v>
      </c>
      <c r="D62" s="170">
        <v>0</v>
      </c>
      <c r="E62" s="170">
        <v>0</v>
      </c>
      <c r="F62" s="170">
        <v>0</v>
      </c>
      <c r="G62" s="103"/>
      <c r="H62" s="103"/>
      <c r="I62" s="103"/>
      <c r="J62" s="103"/>
    </row>
    <row r="63" spans="1:10" ht="12.75">
      <c r="A63" s="106" t="s">
        <v>208</v>
      </c>
      <c r="B63" s="1">
        <v>164</v>
      </c>
      <c r="C63" s="170">
        <v>0</v>
      </c>
      <c r="D63" s="170">
        <v>0</v>
      </c>
      <c r="E63" s="170">
        <v>0</v>
      </c>
      <c r="F63" s="170">
        <v>0</v>
      </c>
      <c r="G63" s="103"/>
      <c r="H63" s="103"/>
      <c r="I63" s="103"/>
      <c r="J63" s="103"/>
    </row>
    <row r="64" spans="1:10" ht="12.75">
      <c r="A64" s="106" t="s">
        <v>209</v>
      </c>
      <c r="B64" s="1">
        <v>165</v>
      </c>
      <c r="C64" s="170">
        <v>0</v>
      </c>
      <c r="D64" s="170">
        <v>0</v>
      </c>
      <c r="E64" s="170">
        <v>0</v>
      </c>
      <c r="F64" s="170">
        <v>0</v>
      </c>
      <c r="G64" s="103"/>
      <c r="H64" s="103"/>
      <c r="I64" s="103"/>
      <c r="J64" s="103"/>
    </row>
    <row r="65" spans="1:10" ht="12.75">
      <c r="A65" s="106" t="s">
        <v>210</v>
      </c>
      <c r="B65" s="1">
        <v>166</v>
      </c>
      <c r="C65" s="170">
        <v>0</v>
      </c>
      <c r="D65" s="170">
        <v>0</v>
      </c>
      <c r="E65" s="170">
        <v>0</v>
      </c>
      <c r="F65" s="170">
        <v>0</v>
      </c>
      <c r="G65" s="103"/>
      <c r="H65" s="103"/>
      <c r="I65" s="103"/>
      <c r="J65" s="103"/>
    </row>
    <row r="66" spans="1:10" ht="12.75">
      <c r="A66" s="106" t="s">
        <v>211</v>
      </c>
      <c r="B66" s="1">
        <v>167</v>
      </c>
      <c r="C66" s="170">
        <f>C57-C65</f>
        <v>-672931</v>
      </c>
      <c r="D66" s="170">
        <f>D57-D65</f>
        <v>-1145402</v>
      </c>
      <c r="E66" s="170">
        <f>E57-E65</f>
        <v>2647481.27</v>
      </c>
      <c r="F66" s="170">
        <f>F57-F65</f>
        <v>1384610.88</v>
      </c>
      <c r="G66" s="103"/>
      <c r="H66" s="103"/>
      <c r="I66" s="103"/>
      <c r="J66" s="103"/>
    </row>
    <row r="67" spans="1:10" ht="12.75">
      <c r="A67" s="106" t="s">
        <v>212</v>
      </c>
      <c r="B67" s="1">
        <v>168</v>
      </c>
      <c r="C67" s="170">
        <f>C56+C66</f>
        <v>1481876190</v>
      </c>
      <c r="D67" s="170">
        <f>D56+D66</f>
        <v>653507081</v>
      </c>
      <c r="E67" s="170">
        <f>E56+E66</f>
        <v>1390431022.27</v>
      </c>
      <c r="F67" s="170">
        <f>F56+F66</f>
        <v>581649807.88</v>
      </c>
      <c r="G67" s="103"/>
      <c r="H67" s="103"/>
      <c r="I67" s="103"/>
      <c r="J67" s="103"/>
    </row>
    <row r="68" spans="1:10" ht="12.75">
      <c r="A68" s="133" t="s">
        <v>213</v>
      </c>
      <c r="B68" s="134"/>
      <c r="C68" s="134"/>
      <c r="D68" s="134"/>
      <c r="E68" s="134"/>
      <c r="F68" s="134"/>
      <c r="G68" s="103"/>
      <c r="H68" s="103"/>
      <c r="I68" s="103"/>
      <c r="J68" s="103"/>
    </row>
    <row r="69" spans="1:10" ht="12.75">
      <c r="A69" s="135" t="s">
        <v>214</v>
      </c>
      <c r="B69" s="136"/>
      <c r="C69" s="136"/>
      <c r="D69" s="136"/>
      <c r="E69" s="166"/>
      <c r="F69" s="166"/>
      <c r="G69" s="103"/>
      <c r="H69" s="103"/>
      <c r="I69" s="103"/>
      <c r="J69" s="103"/>
    </row>
    <row r="70" spans="1:10" ht="12.75">
      <c r="A70" s="106" t="s">
        <v>198</v>
      </c>
      <c r="B70" s="1">
        <v>169</v>
      </c>
      <c r="C70" s="170">
        <f>C67-C71</f>
        <v>1481976087</v>
      </c>
      <c r="D70" s="170">
        <f>D67-D71</f>
        <v>653424636</v>
      </c>
      <c r="E70" s="170">
        <f>E67-E71</f>
        <v>1390521393.27</v>
      </c>
      <c r="F70" s="170">
        <f>F67-F71</f>
        <v>581629126.88</v>
      </c>
      <c r="G70" s="103"/>
      <c r="H70" s="103"/>
      <c r="I70" s="103"/>
      <c r="J70" s="103"/>
    </row>
    <row r="71" spans="1:10" ht="12.75">
      <c r="A71" s="120" t="s">
        <v>199</v>
      </c>
      <c r="B71" s="4">
        <v>170</v>
      </c>
      <c r="C71" s="171">
        <f>C54</f>
        <v>-99897</v>
      </c>
      <c r="D71" s="171">
        <f>D54</f>
        <v>82445</v>
      </c>
      <c r="E71" s="171">
        <f>E54</f>
        <v>-90371</v>
      </c>
      <c r="F71" s="171">
        <f>F54</f>
        <v>20681</v>
      </c>
      <c r="G71" s="103"/>
      <c r="H71" s="103"/>
      <c r="I71" s="103"/>
      <c r="J71" s="103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53:D54 E53:F53 E54 D56:F57 C47 D58:D65 E64:F64 C56:C67 D66:F67 C70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38:E41 D36 D34 D28 C12:C46 D26:E26 E30:E31 D33:F33 D27:F27 E8:E9 D22:F22 D31 D16:F16 C48:F50 D12:F12 D7:F7 C7:C10 D10:F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58"/>
  <sheetViews>
    <sheetView view="pageBreakPreview" zoomScale="110" zoomScaleSheetLayoutView="110" zoomScalePageLayoutView="0" workbookViewId="0" topLeftCell="A1">
      <selection activeCell="A8" sqref="A8"/>
    </sheetView>
  </sheetViews>
  <sheetFormatPr defaultColWidth="9.140625" defaultRowHeight="12.75"/>
  <cols>
    <col min="1" max="1" width="57.8515625" style="159" bestFit="1" customWidth="1"/>
    <col min="2" max="2" width="9.140625" style="41" customWidth="1"/>
    <col min="3" max="3" width="13.57421875" style="41" bestFit="1" customWidth="1"/>
    <col min="4" max="4" width="12.8515625" style="41" bestFit="1" customWidth="1"/>
    <col min="5" max="16384" width="9.140625" style="41" customWidth="1"/>
  </cols>
  <sheetData>
    <row r="1" spans="1:4" ht="15.75">
      <c r="A1" s="143" t="s">
        <v>287</v>
      </c>
      <c r="B1" s="143"/>
      <c r="C1" s="143"/>
      <c r="D1" s="143"/>
    </row>
    <row r="2" spans="1:4" ht="12.75">
      <c r="A2" s="144" t="s">
        <v>303</v>
      </c>
      <c r="B2" s="144"/>
      <c r="C2" s="144"/>
      <c r="D2" s="144"/>
    </row>
    <row r="3" spans="1:4" ht="22.5">
      <c r="A3" s="140" t="s">
        <v>151</v>
      </c>
      <c r="B3" s="141"/>
      <c r="C3" s="141"/>
      <c r="D3" s="142"/>
    </row>
    <row r="4" spans="1:4" ht="22.5">
      <c r="A4" s="52" t="s">
        <v>47</v>
      </c>
      <c r="B4" s="52" t="s">
        <v>48</v>
      </c>
      <c r="C4" s="53" t="s">
        <v>49</v>
      </c>
      <c r="D4" s="53" t="s">
        <v>50</v>
      </c>
    </row>
    <row r="5" spans="1:4" ht="12.75">
      <c r="A5" s="53">
        <v>1</v>
      </c>
      <c r="B5" s="54">
        <v>2</v>
      </c>
      <c r="C5" s="55" t="s">
        <v>4</v>
      </c>
      <c r="D5" s="55" t="s">
        <v>5</v>
      </c>
    </row>
    <row r="6" spans="1:4" ht="12.75">
      <c r="A6" s="113" t="s">
        <v>218</v>
      </c>
      <c r="B6" s="138"/>
      <c r="C6" s="138"/>
      <c r="D6" s="139"/>
    </row>
    <row r="7" spans="1:4" ht="12.75">
      <c r="A7" s="119" t="s">
        <v>219</v>
      </c>
      <c r="B7" s="1">
        <v>1</v>
      </c>
      <c r="C7" s="104">
        <v>1841943390.8</v>
      </c>
      <c r="D7" s="104">
        <v>1721679174.07</v>
      </c>
    </row>
    <row r="8" spans="1:4" ht="12.75">
      <c r="A8" s="119" t="s">
        <v>304</v>
      </c>
      <c r="B8" s="1">
        <v>2</v>
      </c>
      <c r="C8" s="104">
        <v>1005152413.7499999</v>
      </c>
      <c r="D8" s="104">
        <v>936961691.15</v>
      </c>
    </row>
    <row r="9" spans="1:4" ht="12.75">
      <c r="A9" s="119" t="s">
        <v>220</v>
      </c>
      <c r="B9" s="1">
        <v>3</v>
      </c>
      <c r="C9" s="179">
        <v>0</v>
      </c>
      <c r="D9" s="7"/>
    </row>
    <row r="10" spans="1:4" ht="12.75">
      <c r="A10" s="119" t="s">
        <v>221</v>
      </c>
      <c r="B10" s="1">
        <v>4</v>
      </c>
      <c r="C10" s="104">
        <v>49591179.35421468</v>
      </c>
      <c r="D10" s="104"/>
    </row>
    <row r="11" spans="1:4" ht="12.75">
      <c r="A11" s="119" t="s">
        <v>222</v>
      </c>
      <c r="B11" s="1">
        <v>5</v>
      </c>
      <c r="C11" s="5">
        <v>27566505.619999997</v>
      </c>
      <c r="D11" s="7">
        <v>17426485.42</v>
      </c>
    </row>
    <row r="12" spans="1:4" ht="12.75">
      <c r="A12" s="119" t="s">
        <v>223</v>
      </c>
      <c r="B12" s="1">
        <v>6</v>
      </c>
      <c r="C12" s="5">
        <v>0</v>
      </c>
      <c r="D12" s="7"/>
    </row>
    <row r="13" spans="1:4" ht="12.75">
      <c r="A13" s="106" t="s">
        <v>224</v>
      </c>
      <c r="B13" s="1">
        <v>7</v>
      </c>
      <c r="C13" s="105">
        <f>SUM(C7:C12)</f>
        <v>2924253489.5242143</v>
      </c>
      <c r="D13" s="105">
        <f>SUM(D7:D12)</f>
        <v>2676067350.64</v>
      </c>
    </row>
    <row r="14" spans="1:4" ht="12.75">
      <c r="A14" s="119" t="s">
        <v>225</v>
      </c>
      <c r="B14" s="1">
        <v>8</v>
      </c>
      <c r="C14" s="104">
        <v>502599096.796681</v>
      </c>
      <c r="D14" s="104">
        <v>154580859.15000007</v>
      </c>
    </row>
    <row r="15" spans="1:4" ht="12.75">
      <c r="A15" s="119" t="s">
        <v>226</v>
      </c>
      <c r="B15" s="1">
        <v>9</v>
      </c>
      <c r="C15" s="7">
        <v>0</v>
      </c>
      <c r="D15" s="104">
        <v>50861941.219999894</v>
      </c>
    </row>
    <row r="16" spans="1:4" ht="12.75">
      <c r="A16" s="119" t="s">
        <v>227</v>
      </c>
      <c r="B16" s="1">
        <v>10</v>
      </c>
      <c r="C16" s="7">
        <v>0</v>
      </c>
      <c r="D16" s="104"/>
    </row>
    <row r="17" spans="1:4" ht="12.75">
      <c r="A17" s="119" t="s">
        <v>228</v>
      </c>
      <c r="B17" s="1">
        <v>11</v>
      </c>
      <c r="C17" s="104">
        <v>527348869.4975333</v>
      </c>
      <c r="D17" s="104">
        <v>562391647.18</v>
      </c>
    </row>
    <row r="18" spans="1:4" ht="12.75">
      <c r="A18" s="106" t="s">
        <v>229</v>
      </c>
      <c r="B18" s="1">
        <v>12</v>
      </c>
      <c r="C18" s="105">
        <f>SUM(C14:C17)</f>
        <v>1029947966.2942142</v>
      </c>
      <c r="D18" s="105">
        <f>SUM(D14:D17)</f>
        <v>767834447.55</v>
      </c>
    </row>
    <row r="19" spans="1:4" ht="12.75">
      <c r="A19" s="106" t="s">
        <v>230</v>
      </c>
      <c r="B19" s="1">
        <v>13</v>
      </c>
      <c r="C19" s="105">
        <f>IF(C13&gt;C18,C13-C18,0)</f>
        <v>1894305523.23</v>
      </c>
      <c r="D19" s="102">
        <f>IF(D13&gt;D18,D13-D18,0)</f>
        <v>1908232903.09</v>
      </c>
    </row>
    <row r="20" spans="1:4" ht="12.75">
      <c r="A20" s="106" t="s">
        <v>231</v>
      </c>
      <c r="B20" s="1">
        <v>14</v>
      </c>
      <c r="C20" s="105">
        <f>IF(C18&gt;C13,C18-C13,0)</f>
        <v>0</v>
      </c>
      <c r="D20" s="105">
        <f>IF(D18&gt;D13,D18-D13,0)</f>
        <v>0</v>
      </c>
    </row>
    <row r="21" spans="1:4" ht="12.75">
      <c r="A21" s="113" t="s">
        <v>232</v>
      </c>
      <c r="B21" s="138"/>
      <c r="C21" s="138"/>
      <c r="D21" s="139"/>
    </row>
    <row r="22" spans="1:4" ht="12.75">
      <c r="A22" s="119" t="s">
        <v>233</v>
      </c>
      <c r="B22" s="1">
        <v>15</v>
      </c>
      <c r="C22" s="104">
        <v>10705352.020000001</v>
      </c>
      <c r="D22" s="104">
        <v>2656006.110000062</v>
      </c>
    </row>
    <row r="23" spans="1:4" ht="12.75">
      <c r="A23" s="119" t="s">
        <v>234</v>
      </c>
      <c r="B23" s="1">
        <v>16</v>
      </c>
      <c r="C23" s="104">
        <v>73951800</v>
      </c>
      <c r="D23" s="104">
        <v>1649302.640000001</v>
      </c>
    </row>
    <row r="24" spans="1:4" ht="12.75">
      <c r="A24" s="119" t="s">
        <v>235</v>
      </c>
      <c r="B24" s="1">
        <v>17</v>
      </c>
      <c r="C24" s="104">
        <v>43947288.93</v>
      </c>
      <c r="D24" s="104">
        <v>41198336.34</v>
      </c>
    </row>
    <row r="25" spans="1:4" ht="12.75">
      <c r="A25" s="119" t="s">
        <v>236</v>
      </c>
      <c r="B25" s="1">
        <v>18</v>
      </c>
      <c r="C25" s="7">
        <v>0</v>
      </c>
      <c r="D25" s="104"/>
    </row>
    <row r="26" spans="1:4" ht="12.75">
      <c r="A26" s="119" t="s">
        <v>237</v>
      </c>
      <c r="B26" s="1">
        <v>19</v>
      </c>
      <c r="C26" s="104">
        <v>518341770</v>
      </c>
      <c r="D26" s="104">
        <v>817910345.33</v>
      </c>
    </row>
    <row r="27" spans="1:4" ht="12.75">
      <c r="A27" s="106" t="s">
        <v>238</v>
      </c>
      <c r="B27" s="1">
        <v>20</v>
      </c>
      <c r="C27" s="105">
        <f>SUM(C22:C26)</f>
        <v>646946210.95</v>
      </c>
      <c r="D27" s="105">
        <f>SUM(D22:D26)</f>
        <v>863413990.4200001</v>
      </c>
    </row>
    <row r="28" spans="1:4" ht="12.75">
      <c r="A28" s="119" t="s">
        <v>239</v>
      </c>
      <c r="B28" s="1">
        <v>21</v>
      </c>
      <c r="C28" s="104">
        <v>633710907.7</v>
      </c>
      <c r="D28" s="104">
        <v>580957723.01</v>
      </c>
    </row>
    <row r="29" spans="1:4" ht="12.75">
      <c r="A29" s="119" t="s">
        <v>240</v>
      </c>
      <c r="B29" s="1">
        <v>22</v>
      </c>
      <c r="C29" s="7">
        <v>0</v>
      </c>
      <c r="D29" s="104">
        <v>225125124.99</v>
      </c>
    </row>
    <row r="30" spans="1:4" ht="12.75">
      <c r="A30" s="119" t="s">
        <v>241</v>
      </c>
      <c r="B30" s="1">
        <v>23</v>
      </c>
      <c r="C30" s="104">
        <v>839649471.15</v>
      </c>
      <c r="D30" s="104">
        <v>1666222208.8600001</v>
      </c>
    </row>
    <row r="31" spans="1:4" ht="12.75">
      <c r="A31" s="106" t="s">
        <v>242</v>
      </c>
      <c r="B31" s="1">
        <v>24</v>
      </c>
      <c r="C31" s="105">
        <f>SUM(C28:C30)</f>
        <v>1473360378.85</v>
      </c>
      <c r="D31" s="105">
        <f>SUM(D28:D30)</f>
        <v>2472305056.86</v>
      </c>
    </row>
    <row r="32" spans="1:4" ht="12.75">
      <c r="A32" s="106" t="s">
        <v>243</v>
      </c>
      <c r="B32" s="1">
        <v>25</v>
      </c>
      <c r="C32" s="102">
        <f>IF(C27&gt;C31,C27-C31,0)</f>
        <v>0</v>
      </c>
      <c r="D32" s="102">
        <f>IF(D27&gt;D31,D27-D31,0)</f>
        <v>0</v>
      </c>
    </row>
    <row r="33" spans="1:4" ht="12.75">
      <c r="A33" s="106" t="s">
        <v>244</v>
      </c>
      <c r="B33" s="1">
        <v>26</v>
      </c>
      <c r="C33" s="105">
        <f>IF(C31&gt;C27,C31-C27,0)</f>
        <v>826414167.8999999</v>
      </c>
      <c r="D33" s="102">
        <f>IF(D31&gt;D27,D31-D27,0)</f>
        <v>1608891066.44</v>
      </c>
    </row>
    <row r="34" spans="1:4" ht="12.75">
      <c r="A34" s="113" t="s">
        <v>245</v>
      </c>
      <c r="B34" s="138"/>
      <c r="C34" s="138"/>
      <c r="D34" s="139"/>
    </row>
    <row r="35" spans="1:4" ht="12.75">
      <c r="A35" s="119" t="s">
        <v>246</v>
      </c>
      <c r="B35" s="1">
        <v>27</v>
      </c>
      <c r="C35" s="5">
        <v>0</v>
      </c>
      <c r="D35" s="7">
        <v>0</v>
      </c>
    </row>
    <row r="36" spans="1:4" ht="12.75">
      <c r="A36" s="119" t="s">
        <v>247</v>
      </c>
      <c r="B36" s="1">
        <v>28</v>
      </c>
      <c r="C36" s="5">
        <v>0</v>
      </c>
      <c r="D36" s="7">
        <v>0</v>
      </c>
    </row>
    <row r="37" spans="1:4" ht="12.75">
      <c r="A37" s="119" t="s">
        <v>248</v>
      </c>
      <c r="B37" s="1">
        <v>29</v>
      </c>
      <c r="C37" s="5">
        <v>0</v>
      </c>
      <c r="D37" s="7">
        <v>0</v>
      </c>
    </row>
    <row r="38" spans="1:4" ht="12.75">
      <c r="A38" s="106" t="s">
        <v>249</v>
      </c>
      <c r="B38" s="1">
        <v>30</v>
      </c>
      <c r="C38" s="102">
        <v>0</v>
      </c>
      <c r="D38" s="105">
        <v>0</v>
      </c>
    </row>
    <row r="39" spans="1:4" ht="12.75">
      <c r="A39" s="119" t="s">
        <v>250</v>
      </c>
      <c r="B39" s="1">
        <v>31</v>
      </c>
      <c r="C39" s="7">
        <v>9164246.17</v>
      </c>
      <c r="D39" s="104">
        <v>4179582.619999999</v>
      </c>
    </row>
    <row r="40" spans="1:4" ht="12.75">
      <c r="A40" s="119" t="s">
        <v>251</v>
      </c>
      <c r="B40" s="1">
        <v>32</v>
      </c>
      <c r="C40" s="7">
        <v>1862898739.64</v>
      </c>
      <c r="D40" s="104">
        <v>1813036374.5400002</v>
      </c>
    </row>
    <row r="41" spans="1:4" ht="12.75">
      <c r="A41" s="119" t="s">
        <v>252</v>
      </c>
      <c r="B41" s="1">
        <v>33</v>
      </c>
      <c r="C41" s="5">
        <v>0</v>
      </c>
      <c r="D41" s="104">
        <v>5300477.9399999995</v>
      </c>
    </row>
    <row r="42" spans="1:4" ht="12.75">
      <c r="A42" s="119" t="s">
        <v>253</v>
      </c>
      <c r="B42" s="1">
        <v>34</v>
      </c>
      <c r="C42" s="5">
        <v>0</v>
      </c>
      <c r="D42" s="7">
        <v>0</v>
      </c>
    </row>
    <row r="43" spans="1:4" ht="12.75">
      <c r="A43" s="119" t="s">
        <v>254</v>
      </c>
      <c r="B43" s="1">
        <v>35</v>
      </c>
      <c r="C43" s="5">
        <v>0</v>
      </c>
      <c r="D43" s="7">
        <v>0</v>
      </c>
    </row>
    <row r="44" spans="1:4" ht="12.75">
      <c r="A44" s="106" t="s">
        <v>255</v>
      </c>
      <c r="B44" s="1">
        <v>36</v>
      </c>
      <c r="C44" s="105">
        <f>SUM(C39:C43)</f>
        <v>1872062985.8100002</v>
      </c>
      <c r="D44" s="105">
        <f>SUM(D39:D43)</f>
        <v>1822516435.1000001</v>
      </c>
    </row>
    <row r="45" spans="1:4" ht="12.75">
      <c r="A45" s="106" t="s">
        <v>256</v>
      </c>
      <c r="B45" s="1">
        <v>37</v>
      </c>
      <c r="C45" s="105">
        <f>IF(C38&gt;C44,C38-C44,0)</f>
        <v>0</v>
      </c>
      <c r="D45" s="105">
        <f>IF(D38&gt;D44,D38-D44,0)</f>
        <v>0</v>
      </c>
    </row>
    <row r="46" spans="1:4" ht="12.75">
      <c r="A46" s="106" t="s">
        <v>257</v>
      </c>
      <c r="B46" s="1">
        <v>38</v>
      </c>
      <c r="C46" s="105">
        <f>IF(C44&gt;C38,C44-C38,0)</f>
        <v>1872062985.8100002</v>
      </c>
      <c r="D46" s="105">
        <f>IF(D44&gt;D38,D44-D38,0)</f>
        <v>1822516435.1000001</v>
      </c>
    </row>
    <row r="47" spans="1:4" ht="12.75">
      <c r="A47" s="119" t="s">
        <v>258</v>
      </c>
      <c r="B47" s="1">
        <v>39</v>
      </c>
      <c r="C47" s="102">
        <v>0</v>
      </c>
      <c r="D47" s="102">
        <f>IF(D19-D20+D32-D33+D45-D46&gt;0,D19-D20+D32-D33+D45-D46,0)</f>
        <v>0</v>
      </c>
    </row>
    <row r="48" spans="1:4" ht="12.75">
      <c r="A48" s="119" t="s">
        <v>259</v>
      </c>
      <c r="B48" s="1">
        <v>40</v>
      </c>
      <c r="C48" s="51">
        <f>IF(C20-C19+C33-C32+C46-C45&gt;0,C20-C19+C33-C32+C46-C45,0)</f>
        <v>804171630.48</v>
      </c>
      <c r="D48" s="102">
        <f>IF(D20-D19+D33-D32+D46-D45&gt;0,D20-D19+D33-D32+D46-D45,0)</f>
        <v>1523174598.4500003</v>
      </c>
    </row>
    <row r="49" spans="1:4" ht="12.75">
      <c r="A49" s="119" t="s">
        <v>260</v>
      </c>
      <c r="B49" s="1">
        <v>41</v>
      </c>
      <c r="C49" s="104">
        <v>3281800206.2699995</v>
      </c>
      <c r="D49" s="104">
        <v>3703715230.69816</v>
      </c>
    </row>
    <row r="50" spans="1:4" ht="12.75">
      <c r="A50" s="119" t="s">
        <v>261</v>
      </c>
      <c r="B50" s="1">
        <v>42</v>
      </c>
      <c r="C50" s="102">
        <f>IF(C19-C20+C32-C33+C45-C46&gt;0,C19-C20+C32-C33+C45-C46,0)</f>
        <v>0</v>
      </c>
      <c r="D50" s="102">
        <f>IF(D19-D20+D32-D33+D45-D46&gt;0,D19-D20+D32-D33+D45-D46,0)</f>
        <v>0</v>
      </c>
    </row>
    <row r="51" spans="1:4" ht="12.75">
      <c r="A51" s="119" t="s">
        <v>262</v>
      </c>
      <c r="B51" s="1">
        <v>43</v>
      </c>
      <c r="C51" s="51">
        <f>IF(C20-C19+C33-C32+C46-C45&gt;0,C20-C19+C33-C32+C46-C45,0)</f>
        <v>804171630.48</v>
      </c>
      <c r="D51" s="102">
        <f>IF(D20-D19+D33-D32+D46-D45&gt;0,D20-D19+D33-D32+D46-D45,0)</f>
        <v>1523174598.4500003</v>
      </c>
    </row>
    <row r="52" spans="1:4" ht="12.75">
      <c r="A52" s="107" t="s">
        <v>263</v>
      </c>
      <c r="B52" s="4">
        <v>44</v>
      </c>
      <c r="C52" s="180">
        <f>C49+C50-C51</f>
        <v>2477628575.7899995</v>
      </c>
      <c r="D52" s="181">
        <f>D49+D50-D51</f>
        <v>2180540632.24816</v>
      </c>
    </row>
    <row r="53" ht="12.75">
      <c r="C53" s="101"/>
    </row>
    <row r="54" spans="3:4" ht="12.75">
      <c r="C54" s="103"/>
      <c r="D54" s="103"/>
    </row>
    <row r="57" spans="3:4" ht="12.75">
      <c r="C57" s="101"/>
      <c r="D57" s="101"/>
    </row>
    <row r="58" ht="12.75">
      <c r="D58" s="101"/>
    </row>
  </sheetData>
  <sheetProtection/>
  <protectedRanges>
    <protectedRange sqref="D10" name="Range1_4_1_1"/>
    <protectedRange sqref="C7" name="Range1_10_2_1_1_1_1"/>
    <protectedRange sqref="C8" name="Range1_10_3_1_1_1_1"/>
    <protectedRange sqref="C10" name="Range1_1_1"/>
    <protectedRange sqref="C14" name="Range1_11_1_1_1"/>
    <protectedRange sqref="C17" name="Range1_11_2_1_1"/>
    <protectedRange sqref="D7" name="Range1_10_2_1_1"/>
    <protectedRange sqref="D8" name="Range1_10_3_1_1"/>
    <protectedRange sqref="D14" name="Range1_11_1_2"/>
    <protectedRange sqref="D16:D17" name="Range1_11_2_2"/>
    <protectedRange sqref="C22:C24" name="Range1_12_2_1"/>
    <protectedRange sqref="C26" name="Range1_12_1_1_1"/>
    <protectedRange sqref="C28" name="Range1_13_2_1"/>
    <protectedRange sqref="C30" name="Range1_13_1_1_1"/>
    <protectedRange sqref="D22:D24" name="Range1_12_3"/>
    <protectedRange sqref="D26" name="Range1_12_1_2"/>
    <protectedRange sqref="D28" name="Range1_13_3_1"/>
    <protectedRange sqref="D30" name="Range1_13_1_2_1"/>
    <protectedRange sqref="D49" name="Range1_8_1_1"/>
    <protectedRange sqref="C49" name="Range1_15_1_1"/>
  </protectedRanges>
  <dataValidations count="5">
    <dataValidation type="whole" operator="notEqual" allowBlank="1" showInputMessage="1" showErrorMessage="1" errorTitle="Pogrešan unos" error="Mogu se unijeti samo cjelobrojne vrijednosti." sqref="C29:D29 C9:D9 C11:D12 C25:D25 C15:C16 D42:D43 C39:C43 C35:D37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1:D33 C18:D20 C38:D38 C45:D48 D51:D52 C51">
      <formula1>0</formula1>
    </dataValidation>
    <dataValidation operator="greaterThan" allowBlank="1" showInputMessage="1" showErrorMessage="1" sqref="C17 C28:D28 C10:D10 D16 C14:D14 C7:D8 C26:D26 C30:D30 C22:D24 C49:D49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D15 D39:D41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21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1" width="11.7109375" style="58" bestFit="1" customWidth="1"/>
    <col min="12" max="12" width="11.421875" style="58" bestFit="1" customWidth="1"/>
    <col min="13" max="16384" width="9.140625" style="58" customWidth="1"/>
  </cols>
  <sheetData>
    <row r="1" spans="1:12" ht="12.75">
      <c r="A1" s="264" t="s">
        <v>285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7"/>
    </row>
    <row r="2" spans="1:12" ht="15.75">
      <c r="A2" s="34"/>
      <c r="B2" s="56"/>
      <c r="C2" s="278" t="s">
        <v>264</v>
      </c>
      <c r="D2" s="278"/>
      <c r="E2" s="59">
        <v>40909</v>
      </c>
      <c r="F2" s="35" t="s">
        <v>45</v>
      </c>
      <c r="G2" s="279">
        <v>41182</v>
      </c>
      <c r="H2" s="280"/>
      <c r="I2" s="56"/>
      <c r="J2" s="56"/>
      <c r="K2" s="56"/>
      <c r="L2" s="60"/>
    </row>
    <row r="3" spans="1:11" ht="22.5">
      <c r="A3" s="281" t="s">
        <v>47</v>
      </c>
      <c r="B3" s="281"/>
      <c r="C3" s="281"/>
      <c r="D3" s="281"/>
      <c r="E3" s="281"/>
      <c r="F3" s="281"/>
      <c r="G3" s="281"/>
      <c r="H3" s="281"/>
      <c r="I3" s="62" t="s">
        <v>48</v>
      </c>
      <c r="J3" s="63" t="s">
        <v>265</v>
      </c>
      <c r="K3" s="63" t="s">
        <v>266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65">
        <v>2</v>
      </c>
      <c r="J4" s="64" t="s">
        <v>4</v>
      </c>
      <c r="K4" s="64" t="s">
        <v>5</v>
      </c>
    </row>
    <row r="5" spans="1:11" ht="12.75">
      <c r="A5" s="266" t="s">
        <v>267</v>
      </c>
      <c r="B5" s="267"/>
      <c r="C5" s="267"/>
      <c r="D5" s="267"/>
      <c r="E5" s="267"/>
      <c r="F5" s="267"/>
      <c r="G5" s="267"/>
      <c r="H5" s="267"/>
      <c r="I5" s="36">
        <v>1</v>
      </c>
      <c r="J5" s="6">
        <v>8188853500</v>
      </c>
      <c r="K5" s="6">
        <v>8188853500</v>
      </c>
    </row>
    <row r="6" spans="1:11" ht="12.75">
      <c r="A6" s="266" t="s">
        <v>268</v>
      </c>
      <c r="B6" s="267"/>
      <c r="C6" s="267"/>
      <c r="D6" s="267"/>
      <c r="E6" s="267"/>
      <c r="F6" s="267"/>
      <c r="G6" s="267"/>
      <c r="H6" s="267"/>
      <c r="I6" s="36">
        <v>2</v>
      </c>
      <c r="J6" s="7">
        <v>0</v>
      </c>
      <c r="K6" s="7">
        <v>0</v>
      </c>
    </row>
    <row r="7" spans="1:11" ht="12.75">
      <c r="A7" s="266" t="s">
        <v>269</v>
      </c>
      <c r="B7" s="267"/>
      <c r="C7" s="267"/>
      <c r="D7" s="267"/>
      <c r="E7" s="267"/>
      <c r="F7" s="267"/>
      <c r="G7" s="267"/>
      <c r="H7" s="267"/>
      <c r="I7" s="36">
        <v>3</v>
      </c>
      <c r="J7" s="7">
        <v>409442675</v>
      </c>
      <c r="K7" s="7">
        <v>409184038</v>
      </c>
    </row>
    <row r="8" spans="1:11" ht="12.75">
      <c r="A8" s="266" t="s">
        <v>270</v>
      </c>
      <c r="B8" s="267"/>
      <c r="C8" s="267"/>
      <c r="D8" s="267"/>
      <c r="E8" s="267"/>
      <c r="F8" s="267"/>
      <c r="G8" s="267"/>
      <c r="H8" s="267"/>
      <c r="I8" s="36">
        <v>4</v>
      </c>
      <c r="J8" s="7">
        <v>611682644</v>
      </c>
      <c r="K8" s="7">
        <v>609826631</v>
      </c>
    </row>
    <row r="9" spans="1:11" ht="12.75">
      <c r="A9" s="266" t="s">
        <v>271</v>
      </c>
      <c r="B9" s="267"/>
      <c r="C9" s="267"/>
      <c r="D9" s="267"/>
      <c r="E9" s="267"/>
      <c r="F9" s="267"/>
      <c r="G9" s="267"/>
      <c r="H9" s="267"/>
      <c r="I9" s="36">
        <v>5</v>
      </c>
      <c r="J9" s="7">
        <v>1811156152</v>
      </c>
      <c r="K9" s="7">
        <v>1387783541</v>
      </c>
    </row>
    <row r="10" spans="1:11" ht="12.75">
      <c r="A10" s="266" t="s">
        <v>272</v>
      </c>
      <c r="B10" s="267"/>
      <c r="C10" s="267"/>
      <c r="D10" s="267"/>
      <c r="E10" s="267"/>
      <c r="F10" s="267"/>
      <c r="G10" s="267"/>
      <c r="H10" s="267"/>
      <c r="I10" s="36">
        <v>6</v>
      </c>
      <c r="J10" s="7">
        <v>0</v>
      </c>
      <c r="K10" s="7">
        <v>0</v>
      </c>
    </row>
    <row r="11" spans="1:11" ht="12.75">
      <c r="A11" s="266" t="s">
        <v>273</v>
      </c>
      <c r="B11" s="267"/>
      <c r="C11" s="267"/>
      <c r="D11" s="267"/>
      <c r="E11" s="267"/>
      <c r="F11" s="267"/>
      <c r="G11" s="267"/>
      <c r="H11" s="267"/>
      <c r="I11" s="36">
        <v>7</v>
      </c>
      <c r="J11" s="7">
        <v>0</v>
      </c>
      <c r="K11" s="7">
        <v>0</v>
      </c>
    </row>
    <row r="12" spans="1:11" ht="12.75">
      <c r="A12" s="266" t="s">
        <v>274</v>
      </c>
      <c r="B12" s="267"/>
      <c r="C12" s="267"/>
      <c r="D12" s="267"/>
      <c r="E12" s="267"/>
      <c r="F12" s="267"/>
      <c r="G12" s="267"/>
      <c r="H12" s="267"/>
      <c r="I12" s="36">
        <v>8</v>
      </c>
      <c r="J12" s="7">
        <v>-3457141</v>
      </c>
      <c r="K12" s="7">
        <v>-809660</v>
      </c>
    </row>
    <row r="13" spans="1:11" ht="12.75">
      <c r="A13" s="266" t="s">
        <v>298</v>
      </c>
      <c r="B13" s="267"/>
      <c r="C13" s="267"/>
      <c r="D13" s="267"/>
      <c r="E13" s="267"/>
      <c r="F13" s="267"/>
      <c r="G13" s="267"/>
      <c r="H13" s="267"/>
      <c r="I13" s="36">
        <v>9</v>
      </c>
      <c r="J13" s="7">
        <v>0</v>
      </c>
      <c r="K13" s="7">
        <v>0</v>
      </c>
    </row>
    <row r="14" spans="1:12" ht="12.75">
      <c r="A14" s="268" t="s">
        <v>275</v>
      </c>
      <c r="B14" s="269"/>
      <c r="C14" s="269"/>
      <c r="D14" s="269"/>
      <c r="E14" s="269"/>
      <c r="F14" s="269"/>
      <c r="G14" s="269"/>
      <c r="H14" s="269"/>
      <c r="I14" s="36">
        <v>10</v>
      </c>
      <c r="J14" s="42">
        <f>SUM(J5:J13)</f>
        <v>11017677830</v>
      </c>
      <c r="K14" s="42">
        <f>SUM(K5:K13)</f>
        <v>10594838050</v>
      </c>
      <c r="L14" s="100"/>
    </row>
    <row r="15" spans="1:11" ht="12.75">
      <c r="A15" s="266" t="s">
        <v>284</v>
      </c>
      <c r="B15" s="267"/>
      <c r="C15" s="267"/>
      <c r="D15" s="267"/>
      <c r="E15" s="267"/>
      <c r="F15" s="267"/>
      <c r="G15" s="267"/>
      <c r="H15" s="267"/>
      <c r="I15" s="36">
        <v>11</v>
      </c>
      <c r="J15" s="7">
        <v>0</v>
      </c>
      <c r="K15" s="7">
        <v>0</v>
      </c>
    </row>
    <row r="16" spans="1:11" ht="12.75">
      <c r="A16" s="266" t="s">
        <v>283</v>
      </c>
      <c r="B16" s="267"/>
      <c r="C16" s="267"/>
      <c r="D16" s="267"/>
      <c r="E16" s="267"/>
      <c r="F16" s="267"/>
      <c r="G16" s="267"/>
      <c r="H16" s="267"/>
      <c r="I16" s="36">
        <v>12</v>
      </c>
      <c r="J16" s="7">
        <v>0</v>
      </c>
      <c r="K16" s="7">
        <v>0</v>
      </c>
    </row>
    <row r="17" spans="1:11" ht="12.75">
      <c r="A17" s="266" t="s">
        <v>282</v>
      </c>
      <c r="B17" s="267"/>
      <c r="C17" s="267"/>
      <c r="D17" s="267"/>
      <c r="E17" s="267"/>
      <c r="F17" s="267"/>
      <c r="G17" s="267"/>
      <c r="H17" s="267"/>
      <c r="I17" s="36">
        <v>13</v>
      </c>
      <c r="J17" s="7">
        <v>0</v>
      </c>
      <c r="K17" s="7">
        <v>0</v>
      </c>
    </row>
    <row r="18" spans="1:11" ht="12.75">
      <c r="A18" s="266" t="s">
        <v>281</v>
      </c>
      <c r="B18" s="267"/>
      <c r="C18" s="267"/>
      <c r="D18" s="267"/>
      <c r="E18" s="267"/>
      <c r="F18" s="267"/>
      <c r="G18" s="267"/>
      <c r="H18" s="267"/>
      <c r="I18" s="36">
        <v>14</v>
      </c>
      <c r="J18" s="7">
        <v>0</v>
      </c>
      <c r="K18" s="7">
        <v>0</v>
      </c>
    </row>
    <row r="19" spans="1:11" ht="12.75">
      <c r="A19" s="266" t="s">
        <v>280</v>
      </c>
      <c r="B19" s="267"/>
      <c r="C19" s="267"/>
      <c r="D19" s="267"/>
      <c r="E19" s="267"/>
      <c r="F19" s="267"/>
      <c r="G19" s="267"/>
      <c r="H19" s="267"/>
      <c r="I19" s="36">
        <v>15</v>
      </c>
      <c r="J19" s="7">
        <v>0</v>
      </c>
      <c r="K19" s="7">
        <v>0</v>
      </c>
    </row>
    <row r="20" spans="1:11" ht="12.75">
      <c r="A20" s="266" t="s">
        <v>279</v>
      </c>
      <c r="B20" s="267"/>
      <c r="C20" s="267"/>
      <c r="D20" s="267"/>
      <c r="E20" s="267"/>
      <c r="F20" s="267"/>
      <c r="G20" s="267"/>
      <c r="H20" s="267"/>
      <c r="I20" s="36">
        <v>16</v>
      </c>
      <c r="J20" s="7">
        <v>0</v>
      </c>
      <c r="K20" s="7">
        <v>0</v>
      </c>
    </row>
    <row r="21" spans="1:11" ht="12.75">
      <c r="A21" s="268" t="s">
        <v>278</v>
      </c>
      <c r="B21" s="269"/>
      <c r="C21" s="269"/>
      <c r="D21" s="269"/>
      <c r="E21" s="269"/>
      <c r="F21" s="269"/>
      <c r="G21" s="269"/>
      <c r="H21" s="269"/>
      <c r="I21" s="36">
        <v>17</v>
      </c>
      <c r="J21" s="49">
        <f>SUM(J15:J20)</f>
        <v>0</v>
      </c>
      <c r="K21" s="49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74" t="s">
        <v>277</v>
      </c>
      <c r="B23" s="275"/>
      <c r="C23" s="275"/>
      <c r="D23" s="275"/>
      <c r="E23" s="275"/>
      <c r="F23" s="275"/>
      <c r="G23" s="275"/>
      <c r="H23" s="275"/>
      <c r="I23" s="38">
        <v>18</v>
      </c>
      <c r="J23" s="37">
        <v>0</v>
      </c>
      <c r="K23" s="37">
        <v>0</v>
      </c>
    </row>
    <row r="24" spans="1:11" ht="17.25" customHeight="1">
      <c r="A24" s="276" t="s">
        <v>276</v>
      </c>
      <c r="B24" s="277"/>
      <c r="C24" s="277"/>
      <c r="D24" s="277"/>
      <c r="E24" s="277"/>
      <c r="F24" s="277"/>
      <c r="G24" s="277"/>
      <c r="H24" s="277"/>
      <c r="I24" s="39">
        <v>19</v>
      </c>
      <c r="J24" s="61">
        <v>0</v>
      </c>
      <c r="K24" s="61">
        <v>0</v>
      </c>
    </row>
    <row r="25" spans="1:11" ht="30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2012-10-29T21:56:55Z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