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<sst xmlns="http://schemas.openxmlformats.org/spreadsheetml/2006/main" count="401" uniqueCount="348">
  <si>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</si>
  <si>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</si>
  <si>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</si>
  <si>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</si>
  <si>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</si>
  <si>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</si>
  <si>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</si>
  <si>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</si>
  <si>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</si>
  <si>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</si>
  <si>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</si>
  <si>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</si>
  <si>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</si>
  <si>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</si>
  <si>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</si>
  <si>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</si>
  <si>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</si>
  <si>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</si>
  <si>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</si>
  <si>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</si>
  <si>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</si>
  <si>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</si>
  <si>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</si>
  <si>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</si>
  <si>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</si>
  <si>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</si>
  <si>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</si>
  <si>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</si>
  <si>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</si>
  <si>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</si>
  <si>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</si>
  <si>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</si>
  <si>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</si>
  <si>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</si>
  <si>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</si>
  <si>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</si>
  <si>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</si>
  <si>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</si>
  <si>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</si>
  <si>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</si>
  <si>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</si>
  <si>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</si>
  <si>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</si>
  <si>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</si>
  <si>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</si>
  <si>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</si>
  <si>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</si>
  <si>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</si>
  <si>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</si>
  <si>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</si>
  <si>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</si>
  <si>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</si>
  <si>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</si>
  <si>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</si>
  <si>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</si>
  <si>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</si>
  <si>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</si>
  <si>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</si>
  <si>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</si>
  <si>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</si>
  <si>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</si>
  <si>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</si>
  <si>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</si>
  <si>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</si>
  <si>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</si>
  <si>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</si>
  <si>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</si>
  <si>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</si>
  <si>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</si>
  <si>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</si>
  <si>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</si>
  <si>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</si>
  <si>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</si>
  <si>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</si>
  <si>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</si>
  <si>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</si>
  <si>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</si>
  <si>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</si>
  <si>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</si>
  <si>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</si>
  <si>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</si>
  <si>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</si>
  <si>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</si>
  <si>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</si>
  <si>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</si>
  <si>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</si>
  <si>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</si>
  <si>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</si>
  <si>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</si>
  <si>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</si>
  <si>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</si>
  <si>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</si>
  <si>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</si>
  <si>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</si>
  <si>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</si>
  <si>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</si>
  <si>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</si>
  <si>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</si>
  <si>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</si>
  <si>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</si>
  <si>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</si>
  <si>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</si>
  <si>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</si>
  <si>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</si>
  <si>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</si>
  <si>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</si>
  <si>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</si>
  <si>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</si>
  <si>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</si>
  <si>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</si>
  <si>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</si>
  <si>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</si>
  <si>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</si>
  <si>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</si>
  <si>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</si>
  <si>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</si>
  <si>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</si>
  <si>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</si>
  <si>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</si>
  <si>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</si>
  <si>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</si>
  <si>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</si>
  <si>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</si>
  <si>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</si>
  <si>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</si>
  <si>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</si>
  <si>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</si>
  <si>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</si>
  <si>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</si>
  <si>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</si>
  <si>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</si>
  <si>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</si>
  <si>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</si>
  <si>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</si>
  <si>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</si>
  <si>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</si>
  <si>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</si>
  <si>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</si>
  <si>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</si>
  <si>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</si>
  <si>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</si>
  <si>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</si>
  <si>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</si>
  <si>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</si>
  <si>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</si>
  <si>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</si>
  <si>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</si>
  <si>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</si>
  <si>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</si>
  <si>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</si>
  <si>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</si>
  <si>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</si>
  <si>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</si>
  <si>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</si>
  <si>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</si>
  <si>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</si>
  <si>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</si>
  <si>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</si>
  <si>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</si>
  <si>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</si>
  <si>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</si>
  <si>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</si>
  <si>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</si>
  <si>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</si>
  <si>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</si>
  <si>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</si>
  <si>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</si>
  <si>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</si>
  <si>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</si>
  <si>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</si>
  <si>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</si>
  <si>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</si>
  <si>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</si>
  <si>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</si>
  <si>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</si>
  <si>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</si>
  <si>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</si>
  <si>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</si>
  <si>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</si>
  <si>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</si>
  <si>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</si>
  <si>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</si>
  <si>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</si>
  <si>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</si>
  <si>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</si>
  <si>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</si>
  <si>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</si>
  <si>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</si>
  <si>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</si>
  <si>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</si>
  <si>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</si>
  <si>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</si>
  <si>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</si>
  <si>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</si>
  <si>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</si>
  <si>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</si>
  <si>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</si>
  <si>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</si>
  <si>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</si>
  <si>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</si>
  <si>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</si>
  <si>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</si>
  <si>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</si>
  <si>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</si>
  <si>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</si>
  <si>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</si>
  <si>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</si>
  <si>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</si>
  <si>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</si>
  <si>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</si>
  <si>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</si>
  <si>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</si>
  <si>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</si>
  <si>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</si>
  <si>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</si>
  <si>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</si>
  <si>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</si>
  <si>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</si>
  <si>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</si>
  <si>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</si>
  <si>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</si>
  <si>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</si>
  <si>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</si>
  <si>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</si>
  <si>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</si>
  <si>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</si>
  <si>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</si>
  <si>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</si>
  <si>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</si>
  <si>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</si>
  <si>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</si>
  <si>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</si>
  <si>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</si>
  <si>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</si>
  <si>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</si>
  <si>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</si>
  <si>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</si>
  <si>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</si>
  <si>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</si>
  <si>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</si>
  <si>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</si>
  <si>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</si>
  <si>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</si>
  <si>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</si>
  <si>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</si>
  <si>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</si>
  <si>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</si>
  <si>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</si>
  <si>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</si>
  <si>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</si>
  <si>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</si>
  <si>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</si>
  <si>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</si>
  <si>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</si>
  <si>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</si>
  <si>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</si>
  <si>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</si>
  <si>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</si>
  <si>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</si>
  <si>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</si>
  <si>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</si>
  <si>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</si>
  <si>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</si>
  <si>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</si>
  <si>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</si>
  <si>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</si>
  <si>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</si>
  <si>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</si>
  <si>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</si>
  <si>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</si>
  <si>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</si>
  <si>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</si>
  <si>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</si>
  <si>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</si>
  <si>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</si>
  <si>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</si>
  <si>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</si>
  <si>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</si>
  <si>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</si>
  <si>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</si>
  <si>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</si>
  <si>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</si>
  <si>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</si>
  <si>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</si>
  <si>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</si>
  <si>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</si>
  <si>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</si>
  <si>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</si>
  <si>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</si>
  <si>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</si>
  <si>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</si>
  <si>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</si>
  <si>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</si>
  <si>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</si>
  <si>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</si>
  <si>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</si>
  <si>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</si>
  <si>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</si>
  <si>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</si>
  <si>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</si>
  <si>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</si>
  <si>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</si>
  <si>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</si>
  <si>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</si>
  <si>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</si>
  <si>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</si>
  <si>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</si>
  <si>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</si>
  <si>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</si>
  <si>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</si>
  <si>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</si>
  <si>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</si>
  <si>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</si>
  <si>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</si>
  <si>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</si>
  <si>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</si>
  <si>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</si>
  <si>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</si>
  <si>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</si>
  <si>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</si>
  <si>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</si>
  <si>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</si>
  <si>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</si>
  <si>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</si>
  <si>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</si>
  <si>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</si>
  <si>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</si>
  <si>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</si>
  <si>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</si>
  <si>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</si>
  <si>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</si>
  <si>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</si>
  <si>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</si>
  <si>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</si>
  <si>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</si>
  <si>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</si>
  <si>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</si>
  <si>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</si>
  <si>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</si>
  <si>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</si>
  <si>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</si>
  <si>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</si>
  <si>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9"/>
        <rFont val="Arial"/>
        <family val="2"/>
      </rPr>
      <t>oznaka</t>
    </r>
  </si>
  <si>
    <t>01.01.2012.</t>
  </si>
  <si>
    <t>31.03.2012.</t>
  </si>
  <si>
    <t>stanje na dan 31.03.2012.</t>
  </si>
  <si>
    <t>Obveznik: Hrvatski Telekom d.d.______________________________________________________</t>
  </si>
  <si>
    <t>u razdoblju 01.01.2012. do 31.03.2012.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</si>
</sst>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4" fillId="0" borderId="22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7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167" fontId="2" fillId="0" borderId="2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29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horizontal="right" vertical="center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14" xfId="57" applyFont="1" applyBorder="1" applyAlignment="1" applyProtection="1">
      <alignment horizont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1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0" fillId="0" borderId="1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70" t="s">
        <v>240</v>
      </c>
      <c r="B1" s="171"/>
      <c r="C1" s="171"/>
      <c r="D1" s="73"/>
      <c r="E1" s="73"/>
      <c r="F1" s="73"/>
      <c r="G1" s="73"/>
      <c r="H1" s="73"/>
      <c r="I1" s="74"/>
      <c r="J1" s="5"/>
      <c r="K1" s="5"/>
      <c r="L1" s="5"/>
    </row>
    <row r="2" spans="1:12" ht="12.75">
      <c r="A2" s="227" t="s">
        <v>241</v>
      </c>
      <c r="B2" s="228"/>
      <c r="C2" s="228"/>
      <c r="D2" s="229"/>
      <c r="E2" s="106" t="s">
        <v>343</v>
      </c>
      <c r="F2" s="7"/>
      <c r="G2" s="8" t="s">
        <v>242</v>
      </c>
      <c r="H2" s="106" t="s">
        <v>344</v>
      </c>
      <c r="I2" s="75"/>
      <c r="J2" s="5"/>
      <c r="K2" s="5"/>
      <c r="L2" s="5"/>
    </row>
    <row r="3" spans="1:12" ht="12.75">
      <c r="A3" s="76"/>
      <c r="B3" s="9"/>
      <c r="C3" s="9"/>
      <c r="D3" s="9"/>
      <c r="E3" s="10"/>
      <c r="F3" s="10"/>
      <c r="G3" s="9"/>
      <c r="H3" s="9"/>
      <c r="I3" s="77"/>
      <c r="J3" s="5"/>
      <c r="K3" s="5"/>
      <c r="L3" s="5"/>
    </row>
    <row r="4" spans="1:12" ht="15">
      <c r="A4" s="230" t="s">
        <v>308</v>
      </c>
      <c r="B4" s="231"/>
      <c r="C4" s="231"/>
      <c r="D4" s="231"/>
      <c r="E4" s="231"/>
      <c r="F4" s="231"/>
      <c r="G4" s="231"/>
      <c r="H4" s="231"/>
      <c r="I4" s="232"/>
      <c r="J4" s="5"/>
      <c r="K4" s="5"/>
      <c r="L4" s="5"/>
    </row>
    <row r="5" spans="1:12" ht="12.75">
      <c r="A5" s="78"/>
      <c r="B5" s="11"/>
      <c r="C5" s="11"/>
      <c r="D5" s="11"/>
      <c r="E5" s="12"/>
      <c r="F5" s="79"/>
      <c r="G5" s="13"/>
      <c r="H5" s="14"/>
      <c r="I5" s="80"/>
      <c r="J5" s="5"/>
      <c r="K5" s="5"/>
      <c r="L5" s="5"/>
    </row>
    <row r="6" spans="1:12" ht="12.75">
      <c r="A6" s="187" t="s">
        <v>243</v>
      </c>
      <c r="B6" s="188"/>
      <c r="C6" s="202" t="s">
        <v>313</v>
      </c>
      <c r="D6" s="203"/>
      <c r="E6" s="22"/>
      <c r="F6" s="22"/>
      <c r="G6" s="22"/>
      <c r="H6" s="22"/>
      <c r="I6" s="81"/>
      <c r="J6" s="5"/>
      <c r="K6" s="5"/>
      <c r="L6" s="5"/>
    </row>
    <row r="7" spans="1:12" ht="12.75">
      <c r="A7" s="82"/>
      <c r="B7" s="17"/>
      <c r="C7" s="111"/>
      <c r="D7" s="111"/>
      <c r="E7" s="22"/>
      <c r="F7" s="22"/>
      <c r="G7" s="22"/>
      <c r="H7" s="22"/>
      <c r="I7" s="81"/>
      <c r="J7" s="5"/>
      <c r="K7" s="5"/>
      <c r="L7" s="5"/>
    </row>
    <row r="8" spans="1:12" ht="12.75">
      <c r="A8" s="241" t="s">
        <v>244</v>
      </c>
      <c r="B8" s="242"/>
      <c r="C8" s="202" t="s">
        <v>314</v>
      </c>
      <c r="D8" s="212"/>
      <c r="E8" s="22"/>
      <c r="F8" s="22"/>
      <c r="G8" s="22"/>
      <c r="H8" s="22"/>
      <c r="I8" s="83"/>
      <c r="J8" s="5"/>
      <c r="K8" s="5"/>
      <c r="L8" s="5"/>
    </row>
    <row r="9" spans="1:12" ht="12.75">
      <c r="A9" s="84"/>
      <c r="B9" s="43"/>
      <c r="C9" s="112"/>
      <c r="D9" s="111"/>
      <c r="E9" s="11"/>
      <c r="F9" s="11"/>
      <c r="G9" s="11"/>
      <c r="H9" s="11"/>
      <c r="I9" s="83"/>
      <c r="J9" s="5"/>
      <c r="K9" s="5"/>
      <c r="L9" s="5"/>
    </row>
    <row r="10" spans="1:12" ht="12.75">
      <c r="A10" s="173" t="s">
        <v>245</v>
      </c>
      <c r="B10" s="239"/>
      <c r="C10" s="202" t="s">
        <v>315</v>
      </c>
      <c r="D10" s="203"/>
      <c r="E10" s="11"/>
      <c r="F10" s="11"/>
      <c r="G10" s="11"/>
      <c r="H10" s="11"/>
      <c r="I10" s="83"/>
      <c r="J10" s="5"/>
      <c r="K10" s="5"/>
      <c r="L10" s="5"/>
    </row>
    <row r="11" spans="1:12" ht="12.75">
      <c r="A11" s="240"/>
      <c r="B11" s="239"/>
      <c r="C11" s="11"/>
      <c r="D11" s="11"/>
      <c r="E11" s="11"/>
      <c r="F11" s="11"/>
      <c r="G11" s="11"/>
      <c r="H11" s="11"/>
      <c r="I11" s="83"/>
      <c r="J11" s="5"/>
      <c r="K11" s="5"/>
      <c r="L11" s="5"/>
    </row>
    <row r="12" spans="1:12" ht="12.75">
      <c r="A12" s="187" t="s">
        <v>246</v>
      </c>
      <c r="B12" s="188"/>
      <c r="C12" s="207" t="s">
        <v>316</v>
      </c>
      <c r="D12" s="237"/>
      <c r="E12" s="237"/>
      <c r="F12" s="237"/>
      <c r="G12" s="237"/>
      <c r="H12" s="237"/>
      <c r="I12" s="238"/>
      <c r="J12" s="5"/>
      <c r="K12" s="5"/>
      <c r="L12" s="5"/>
    </row>
    <row r="13" spans="1:12" ht="12.75">
      <c r="A13" s="82"/>
      <c r="B13" s="17"/>
      <c r="C13" s="113"/>
      <c r="D13" s="111"/>
      <c r="E13" s="111"/>
      <c r="F13" s="111"/>
      <c r="G13" s="111"/>
      <c r="H13" s="111"/>
      <c r="I13" s="111"/>
      <c r="J13" s="5"/>
      <c r="K13" s="5"/>
      <c r="L13" s="5"/>
    </row>
    <row r="14" spans="1:12" ht="12.75">
      <c r="A14" s="187" t="s">
        <v>247</v>
      </c>
      <c r="B14" s="188"/>
      <c r="C14" s="220">
        <v>10000</v>
      </c>
      <c r="D14" s="221"/>
      <c r="E14" s="111"/>
      <c r="F14" s="207" t="s">
        <v>317</v>
      </c>
      <c r="G14" s="225"/>
      <c r="H14" s="225"/>
      <c r="I14" s="226"/>
      <c r="J14" s="5"/>
      <c r="K14" s="5"/>
      <c r="L14" s="5"/>
    </row>
    <row r="15" spans="1:12" ht="12.75">
      <c r="A15" s="82"/>
      <c r="B15" s="17"/>
      <c r="C15" s="111"/>
      <c r="D15" s="111"/>
      <c r="E15" s="111"/>
      <c r="F15" s="111"/>
      <c r="G15" s="111"/>
      <c r="H15" s="111"/>
      <c r="I15" s="111"/>
      <c r="J15" s="5"/>
      <c r="K15" s="5"/>
      <c r="L15" s="5"/>
    </row>
    <row r="16" spans="1:12" ht="12.75">
      <c r="A16" s="187" t="s">
        <v>248</v>
      </c>
      <c r="B16" s="188"/>
      <c r="C16" s="207" t="s">
        <v>318</v>
      </c>
      <c r="D16" s="237"/>
      <c r="E16" s="237"/>
      <c r="F16" s="237"/>
      <c r="G16" s="237"/>
      <c r="H16" s="237"/>
      <c r="I16" s="238"/>
      <c r="J16" s="5"/>
      <c r="K16" s="5"/>
      <c r="L16" s="5"/>
    </row>
    <row r="17" spans="1:12" ht="12.75">
      <c r="A17" s="82"/>
      <c r="B17" s="17"/>
      <c r="C17" s="111"/>
      <c r="D17" s="111"/>
      <c r="E17" s="111"/>
      <c r="F17" s="111"/>
      <c r="G17" s="111"/>
      <c r="H17" s="111"/>
      <c r="I17" s="111"/>
      <c r="J17" s="5"/>
      <c r="K17" s="5"/>
      <c r="L17" s="5"/>
    </row>
    <row r="18" spans="1:12" ht="12.75">
      <c r="A18" s="187" t="s">
        <v>249</v>
      </c>
      <c r="B18" s="188"/>
      <c r="C18" s="222" t="s">
        <v>319</v>
      </c>
      <c r="D18" s="223"/>
      <c r="E18" s="223"/>
      <c r="F18" s="223"/>
      <c r="G18" s="223"/>
      <c r="H18" s="223"/>
      <c r="I18" s="224"/>
      <c r="J18" s="5"/>
      <c r="K18" s="5"/>
      <c r="L18" s="5"/>
    </row>
    <row r="19" spans="1:12" ht="12.75">
      <c r="A19" s="82"/>
      <c r="B19" s="17"/>
      <c r="C19" s="113"/>
      <c r="D19" s="111"/>
      <c r="E19" s="111"/>
      <c r="F19" s="111"/>
      <c r="G19" s="111"/>
      <c r="H19" s="111"/>
      <c r="I19" s="111"/>
      <c r="J19" s="5"/>
      <c r="K19" s="5"/>
      <c r="L19" s="5"/>
    </row>
    <row r="20" spans="1:12" ht="12.75">
      <c r="A20" s="187" t="s">
        <v>250</v>
      </c>
      <c r="B20" s="188"/>
      <c r="C20" s="222" t="s">
        <v>319</v>
      </c>
      <c r="D20" s="223"/>
      <c r="E20" s="223"/>
      <c r="F20" s="223"/>
      <c r="G20" s="223"/>
      <c r="H20" s="223"/>
      <c r="I20" s="224"/>
      <c r="J20" s="5"/>
      <c r="K20" s="5"/>
      <c r="L20" s="5"/>
    </row>
    <row r="21" spans="1:12" ht="12.75">
      <c r="A21" s="82"/>
      <c r="B21" s="17"/>
      <c r="C21" s="113"/>
      <c r="D21" s="111"/>
      <c r="E21" s="111"/>
      <c r="F21" s="111"/>
      <c r="G21" s="111"/>
      <c r="H21" s="111"/>
      <c r="I21" s="111"/>
      <c r="J21" s="5"/>
      <c r="K21" s="5"/>
      <c r="L21" s="5"/>
    </row>
    <row r="22" spans="1:12" ht="12.75">
      <c r="A22" s="187" t="s">
        <v>251</v>
      </c>
      <c r="B22" s="188"/>
      <c r="C22" s="114">
        <v>133</v>
      </c>
      <c r="D22" s="207" t="s">
        <v>317</v>
      </c>
      <c r="E22" s="208"/>
      <c r="F22" s="209"/>
      <c r="G22" s="218"/>
      <c r="H22" s="219"/>
      <c r="I22" s="115"/>
      <c r="J22" s="5"/>
      <c r="K22" s="5"/>
      <c r="L22" s="5"/>
    </row>
    <row r="23" spans="1:12" ht="12.75">
      <c r="A23" s="82"/>
      <c r="B23" s="17"/>
      <c r="C23" s="111"/>
      <c r="D23" s="111"/>
      <c r="E23" s="111"/>
      <c r="F23" s="111"/>
      <c r="G23" s="111"/>
      <c r="H23" s="111"/>
      <c r="I23" s="116"/>
      <c r="J23" s="5"/>
      <c r="K23" s="5"/>
      <c r="L23" s="5"/>
    </row>
    <row r="24" spans="1:12" ht="12.75">
      <c r="A24" s="187" t="s">
        <v>252</v>
      </c>
      <c r="B24" s="188"/>
      <c r="C24" s="114">
        <v>21</v>
      </c>
      <c r="D24" s="207" t="s">
        <v>320</v>
      </c>
      <c r="E24" s="208"/>
      <c r="F24" s="208"/>
      <c r="G24" s="209"/>
      <c r="H24" s="110" t="s">
        <v>253</v>
      </c>
      <c r="I24" s="117">
        <v>6208</v>
      </c>
      <c r="J24" s="5"/>
      <c r="K24" s="5"/>
      <c r="L24" s="5"/>
    </row>
    <row r="25" spans="1:12" ht="12.75">
      <c r="A25" s="82"/>
      <c r="B25" s="17"/>
      <c r="C25" s="111"/>
      <c r="D25" s="111"/>
      <c r="E25" s="111"/>
      <c r="F25" s="111"/>
      <c r="G25" s="118"/>
      <c r="H25" s="118" t="s">
        <v>321</v>
      </c>
      <c r="I25" s="113"/>
      <c r="J25" s="5"/>
      <c r="K25" s="5"/>
      <c r="L25" s="5"/>
    </row>
    <row r="26" spans="1:12" ht="12.75">
      <c r="A26" s="187" t="s">
        <v>254</v>
      </c>
      <c r="B26" s="188"/>
      <c r="C26" s="119" t="s">
        <v>323</v>
      </c>
      <c r="D26" s="120"/>
      <c r="E26" s="121"/>
      <c r="F26" s="116"/>
      <c r="G26" s="210" t="s">
        <v>255</v>
      </c>
      <c r="H26" s="211"/>
      <c r="I26" s="122" t="s">
        <v>322</v>
      </c>
      <c r="J26" s="5"/>
      <c r="K26" s="5"/>
      <c r="L26" s="5"/>
    </row>
    <row r="27" spans="1:12" ht="12.75">
      <c r="A27" s="82"/>
      <c r="B27" s="17"/>
      <c r="C27" s="11"/>
      <c r="D27" s="85"/>
      <c r="E27" s="85"/>
      <c r="F27" s="85"/>
      <c r="G27" s="85"/>
      <c r="H27" s="11"/>
      <c r="I27" s="86"/>
      <c r="J27" s="5"/>
      <c r="K27" s="5"/>
      <c r="L27" s="5"/>
    </row>
    <row r="28" spans="1:12" ht="12.75">
      <c r="A28" s="213" t="s">
        <v>256</v>
      </c>
      <c r="B28" s="214"/>
      <c r="C28" s="215"/>
      <c r="D28" s="215"/>
      <c r="E28" s="233" t="s">
        <v>257</v>
      </c>
      <c r="F28" s="234"/>
      <c r="G28" s="234"/>
      <c r="H28" s="235" t="s">
        <v>258</v>
      </c>
      <c r="I28" s="236"/>
      <c r="J28" s="5"/>
      <c r="K28" s="5"/>
      <c r="L28" s="5"/>
    </row>
    <row r="29" spans="1:12" ht="12.75">
      <c r="A29" s="87"/>
      <c r="B29" s="26"/>
      <c r="C29" s="26"/>
      <c r="D29" s="19"/>
      <c r="E29" s="11"/>
      <c r="F29" s="11"/>
      <c r="G29" s="11"/>
      <c r="H29" s="20"/>
      <c r="I29" s="86"/>
      <c r="J29" s="5"/>
      <c r="K29" s="5"/>
      <c r="L29" s="5"/>
    </row>
    <row r="30" spans="1:12" ht="12.75">
      <c r="A30" s="192" t="s">
        <v>324</v>
      </c>
      <c r="B30" s="193"/>
      <c r="C30" s="193"/>
      <c r="D30" s="194"/>
      <c r="E30" s="192" t="s">
        <v>325</v>
      </c>
      <c r="F30" s="193"/>
      <c r="G30" s="194"/>
      <c r="H30" s="202" t="s">
        <v>326</v>
      </c>
      <c r="I30" s="212"/>
      <c r="J30" s="5"/>
      <c r="K30" s="5"/>
      <c r="L30" s="5"/>
    </row>
    <row r="31" spans="1:12" ht="12.75">
      <c r="A31" s="131"/>
      <c r="B31" s="131"/>
      <c r="C31" s="113"/>
      <c r="D31" s="216"/>
      <c r="E31" s="216"/>
      <c r="F31" s="216"/>
      <c r="G31" s="217"/>
      <c r="H31" s="111"/>
      <c r="I31" s="134"/>
      <c r="J31" s="5"/>
      <c r="K31" s="5"/>
      <c r="L31" s="5"/>
    </row>
    <row r="32" spans="1:12" ht="12.75">
      <c r="A32" s="192" t="s">
        <v>327</v>
      </c>
      <c r="B32" s="193"/>
      <c r="C32" s="193"/>
      <c r="D32" s="194"/>
      <c r="E32" s="192" t="s">
        <v>328</v>
      </c>
      <c r="F32" s="195"/>
      <c r="G32" s="195"/>
      <c r="H32" s="202" t="s">
        <v>329</v>
      </c>
      <c r="I32" s="203"/>
      <c r="J32" s="5"/>
      <c r="K32" s="5"/>
      <c r="L32" s="5"/>
    </row>
    <row r="33" spans="1:12" ht="12.75">
      <c r="A33" s="131"/>
      <c r="B33" s="131"/>
      <c r="C33" s="113"/>
      <c r="D33" s="132"/>
      <c r="E33" s="132"/>
      <c r="F33" s="132"/>
      <c r="G33" s="133"/>
      <c r="H33" s="111"/>
      <c r="I33" s="135"/>
      <c r="J33" s="5"/>
      <c r="K33" s="5"/>
      <c r="L33" s="5"/>
    </row>
    <row r="34" spans="1:12" ht="12.75">
      <c r="A34" s="192" t="s">
        <v>330</v>
      </c>
      <c r="B34" s="204"/>
      <c r="C34" s="204"/>
      <c r="D34" s="205"/>
      <c r="E34" s="192" t="s">
        <v>331</v>
      </c>
      <c r="F34" s="206"/>
      <c r="G34" s="206"/>
      <c r="H34" s="202" t="s">
        <v>332</v>
      </c>
      <c r="I34" s="203"/>
      <c r="J34" s="5"/>
      <c r="K34" s="5"/>
      <c r="L34" s="5"/>
    </row>
    <row r="35" spans="1:12" ht="12.75">
      <c r="A35" s="82"/>
      <c r="B35" s="17"/>
      <c r="C35" s="16"/>
      <c r="D35" s="21"/>
      <c r="E35" s="21"/>
      <c r="F35" s="21"/>
      <c r="G35" s="22"/>
      <c r="H35" s="11"/>
      <c r="I35" s="88"/>
      <c r="J35" s="5"/>
      <c r="K35" s="5"/>
      <c r="L35" s="5"/>
    </row>
    <row r="36" spans="1:12" ht="12.75">
      <c r="A36" s="198"/>
      <c r="B36" s="199"/>
      <c r="C36" s="199"/>
      <c r="D36" s="200"/>
      <c r="E36" s="198"/>
      <c r="F36" s="199"/>
      <c r="G36" s="199"/>
      <c r="H36" s="165"/>
      <c r="I36" s="166"/>
      <c r="J36" s="5"/>
      <c r="K36" s="5"/>
      <c r="L36" s="5"/>
    </row>
    <row r="37" spans="1:12" ht="12.75">
      <c r="A37" s="89"/>
      <c r="B37" s="23"/>
      <c r="C37" s="196"/>
      <c r="D37" s="197"/>
      <c r="E37" s="11"/>
      <c r="F37" s="196"/>
      <c r="G37" s="197"/>
      <c r="H37" s="11"/>
      <c r="I37" s="83"/>
      <c r="J37" s="5"/>
      <c r="K37" s="5"/>
      <c r="L37" s="5"/>
    </row>
    <row r="38" spans="1:12" ht="12.75">
      <c r="A38" s="198"/>
      <c r="B38" s="199"/>
      <c r="C38" s="199"/>
      <c r="D38" s="200"/>
      <c r="E38" s="198"/>
      <c r="F38" s="199"/>
      <c r="G38" s="199"/>
      <c r="H38" s="165"/>
      <c r="I38" s="166"/>
      <c r="J38" s="5"/>
      <c r="K38" s="5"/>
      <c r="L38" s="5"/>
    </row>
    <row r="39" spans="1:12" ht="12.75">
      <c r="A39" s="89"/>
      <c r="B39" s="23"/>
      <c r="C39" s="24"/>
      <c r="D39" s="25"/>
      <c r="E39" s="11"/>
      <c r="F39" s="24"/>
      <c r="G39" s="25"/>
      <c r="H39" s="11"/>
      <c r="I39" s="83"/>
      <c r="J39" s="5"/>
      <c r="K39" s="5"/>
      <c r="L39" s="5"/>
    </row>
    <row r="40" spans="1:12" ht="12.75">
      <c r="A40" s="198"/>
      <c r="B40" s="199"/>
      <c r="C40" s="199"/>
      <c r="D40" s="200"/>
      <c r="E40" s="198"/>
      <c r="F40" s="199"/>
      <c r="G40" s="199"/>
      <c r="H40" s="165"/>
      <c r="I40" s="166"/>
      <c r="J40" s="5"/>
      <c r="K40" s="5"/>
      <c r="L40" s="5"/>
    </row>
    <row r="41" spans="1:12" ht="12.75">
      <c r="A41" s="107"/>
      <c r="B41" s="26"/>
      <c r="C41" s="26"/>
      <c r="D41" s="26"/>
      <c r="E41" s="18"/>
      <c r="F41" s="108"/>
      <c r="G41" s="108"/>
      <c r="H41" s="109"/>
      <c r="I41" s="90"/>
      <c r="J41" s="5"/>
      <c r="K41" s="5"/>
      <c r="L41" s="5"/>
    </row>
    <row r="42" spans="1:12" ht="12.75">
      <c r="A42" s="89"/>
      <c r="B42" s="23"/>
      <c r="C42" s="24"/>
      <c r="D42" s="25"/>
      <c r="E42" s="11"/>
      <c r="F42" s="24"/>
      <c r="G42" s="25"/>
      <c r="H42" s="11"/>
      <c r="I42" s="83"/>
      <c r="J42" s="5"/>
      <c r="K42" s="5"/>
      <c r="L42" s="5"/>
    </row>
    <row r="43" spans="1:12" ht="12.75">
      <c r="A43" s="91"/>
      <c r="B43" s="27"/>
      <c r="C43" s="27"/>
      <c r="D43" s="15"/>
      <c r="E43" s="15"/>
      <c r="F43" s="27"/>
      <c r="G43" s="15"/>
      <c r="H43" s="15"/>
      <c r="I43" s="92"/>
      <c r="J43" s="5"/>
      <c r="K43" s="5"/>
      <c r="L43" s="5"/>
    </row>
    <row r="44" spans="1:12" ht="12.75">
      <c r="A44" s="173" t="s">
        <v>259</v>
      </c>
      <c r="B44" s="174"/>
      <c r="C44" s="165"/>
      <c r="D44" s="166"/>
      <c r="E44" s="19"/>
      <c r="F44" s="175"/>
      <c r="G44" s="199"/>
      <c r="H44" s="199"/>
      <c r="I44" s="200"/>
      <c r="J44" s="5"/>
      <c r="K44" s="5"/>
      <c r="L44" s="5"/>
    </row>
    <row r="45" spans="1:12" ht="12.75">
      <c r="A45" s="89"/>
      <c r="B45" s="23"/>
      <c r="C45" s="196"/>
      <c r="D45" s="197"/>
      <c r="E45" s="11"/>
      <c r="F45" s="196"/>
      <c r="G45" s="201"/>
      <c r="H45" s="28"/>
      <c r="I45" s="93"/>
      <c r="J45" s="5"/>
      <c r="K45" s="5"/>
      <c r="L45" s="5"/>
    </row>
    <row r="46" spans="1:12" ht="12.75">
      <c r="A46" s="173" t="s">
        <v>260</v>
      </c>
      <c r="B46" s="174"/>
      <c r="C46" s="175"/>
      <c r="D46" s="176"/>
      <c r="E46" s="176"/>
      <c r="F46" s="176"/>
      <c r="G46" s="176"/>
      <c r="H46" s="176"/>
      <c r="I46" s="177"/>
      <c r="J46" s="5"/>
      <c r="K46" s="5"/>
      <c r="L46" s="5"/>
    </row>
    <row r="47" spans="1:12" ht="12.75">
      <c r="A47" s="82"/>
      <c r="B47" s="17"/>
      <c r="C47" s="16" t="s">
        <v>261</v>
      </c>
      <c r="D47" s="11"/>
      <c r="E47" s="11"/>
      <c r="F47" s="11"/>
      <c r="G47" s="11"/>
      <c r="H47" s="11"/>
      <c r="I47" s="83"/>
      <c r="J47" s="5"/>
      <c r="K47" s="5"/>
      <c r="L47" s="5"/>
    </row>
    <row r="48" spans="1:12" ht="12.75">
      <c r="A48" s="173" t="s">
        <v>262</v>
      </c>
      <c r="B48" s="174"/>
      <c r="C48" s="178"/>
      <c r="D48" s="179"/>
      <c r="E48" s="180"/>
      <c r="F48" s="11"/>
      <c r="G48" s="44" t="s">
        <v>263</v>
      </c>
      <c r="H48" s="178"/>
      <c r="I48" s="180"/>
      <c r="J48" s="5"/>
      <c r="K48" s="5"/>
      <c r="L48" s="5"/>
    </row>
    <row r="49" spans="1:12" ht="12.75">
      <c r="A49" s="82"/>
      <c r="B49" s="17"/>
      <c r="C49" s="16"/>
      <c r="D49" s="11"/>
      <c r="E49" s="11"/>
      <c r="F49" s="11"/>
      <c r="G49" s="11"/>
      <c r="H49" s="11"/>
      <c r="I49" s="83"/>
      <c r="J49" s="5"/>
      <c r="K49" s="5"/>
      <c r="L49" s="5"/>
    </row>
    <row r="50" spans="1:12" ht="12.75">
      <c r="A50" s="173" t="s">
        <v>249</v>
      </c>
      <c r="B50" s="174"/>
      <c r="C50" s="186"/>
      <c r="D50" s="179"/>
      <c r="E50" s="179"/>
      <c r="F50" s="179"/>
      <c r="G50" s="179"/>
      <c r="H50" s="179"/>
      <c r="I50" s="180"/>
      <c r="J50" s="5"/>
      <c r="K50" s="5"/>
      <c r="L50" s="5"/>
    </row>
    <row r="51" spans="1:12" ht="12.75">
      <c r="A51" s="82"/>
      <c r="B51" s="17"/>
      <c r="C51" s="11"/>
      <c r="D51" s="11"/>
      <c r="E51" s="11"/>
      <c r="F51" s="11"/>
      <c r="G51" s="11"/>
      <c r="H51" s="11"/>
      <c r="I51" s="83"/>
      <c r="J51" s="5"/>
      <c r="K51" s="5"/>
      <c r="L51" s="5"/>
    </row>
    <row r="52" spans="1:12" ht="12.75">
      <c r="A52" s="187" t="s">
        <v>264</v>
      </c>
      <c r="B52" s="188"/>
      <c r="C52" s="178"/>
      <c r="D52" s="179"/>
      <c r="E52" s="179"/>
      <c r="F52" s="179"/>
      <c r="G52" s="179"/>
      <c r="H52" s="179"/>
      <c r="I52" s="189"/>
      <c r="J52" s="5"/>
      <c r="K52" s="5"/>
      <c r="L52" s="5"/>
    </row>
    <row r="53" spans="1:12" ht="12.75">
      <c r="A53" s="94"/>
      <c r="B53" s="15"/>
      <c r="C53" s="172" t="s">
        <v>265</v>
      </c>
      <c r="D53" s="172"/>
      <c r="E53" s="172"/>
      <c r="F53" s="172"/>
      <c r="G53" s="172"/>
      <c r="H53" s="172"/>
      <c r="I53" s="95"/>
      <c r="J53" s="5"/>
      <c r="K53" s="5"/>
      <c r="L53" s="5"/>
    </row>
    <row r="54" spans="1:12" ht="12.75">
      <c r="A54" s="94"/>
      <c r="B54" s="15"/>
      <c r="C54" s="29"/>
      <c r="D54" s="29"/>
      <c r="E54" s="29"/>
      <c r="F54" s="29"/>
      <c r="G54" s="29"/>
      <c r="H54" s="29"/>
      <c r="I54" s="95"/>
      <c r="J54" s="5"/>
      <c r="K54" s="5"/>
      <c r="L54" s="5"/>
    </row>
    <row r="55" spans="1:12" ht="12.75">
      <c r="A55" s="94"/>
      <c r="B55" s="190" t="s">
        <v>266</v>
      </c>
      <c r="C55" s="191"/>
      <c r="D55" s="191"/>
      <c r="E55" s="191"/>
      <c r="F55" s="42"/>
      <c r="G55" s="42"/>
      <c r="H55" s="42"/>
      <c r="I55" s="96"/>
      <c r="J55" s="5"/>
      <c r="K55" s="5"/>
      <c r="L55" s="5"/>
    </row>
    <row r="56" spans="1:12" ht="12.75">
      <c r="A56" s="94"/>
      <c r="B56" s="167" t="s">
        <v>298</v>
      </c>
      <c r="C56" s="168"/>
      <c r="D56" s="168"/>
      <c r="E56" s="168"/>
      <c r="F56" s="168"/>
      <c r="G56" s="168"/>
      <c r="H56" s="168"/>
      <c r="I56" s="169"/>
      <c r="J56" s="5"/>
      <c r="K56" s="5"/>
      <c r="L56" s="5"/>
    </row>
    <row r="57" spans="1:12" ht="12.75">
      <c r="A57" s="94"/>
      <c r="B57" s="167" t="s">
        <v>299</v>
      </c>
      <c r="C57" s="168"/>
      <c r="D57" s="168"/>
      <c r="E57" s="168"/>
      <c r="F57" s="168"/>
      <c r="G57" s="168"/>
      <c r="H57" s="168"/>
      <c r="I57" s="96"/>
      <c r="J57" s="5"/>
      <c r="K57" s="5"/>
      <c r="L57" s="5"/>
    </row>
    <row r="58" spans="1:12" ht="12.75">
      <c r="A58" s="94"/>
      <c r="B58" s="167" t="s">
        <v>300</v>
      </c>
      <c r="C58" s="168"/>
      <c r="D58" s="168"/>
      <c r="E58" s="168"/>
      <c r="F58" s="168"/>
      <c r="G58" s="168"/>
      <c r="H58" s="168"/>
      <c r="I58" s="169"/>
      <c r="J58" s="5"/>
      <c r="K58" s="5"/>
      <c r="L58" s="5"/>
    </row>
    <row r="59" spans="1:12" ht="12.75">
      <c r="A59" s="94"/>
      <c r="B59" s="167" t="s">
        <v>301</v>
      </c>
      <c r="C59" s="168"/>
      <c r="D59" s="168"/>
      <c r="E59" s="168"/>
      <c r="F59" s="168"/>
      <c r="G59" s="168"/>
      <c r="H59" s="168"/>
      <c r="I59" s="169"/>
      <c r="J59" s="5"/>
      <c r="K59" s="5"/>
      <c r="L59" s="5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5"/>
      <c r="K60" s="5"/>
      <c r="L60" s="5"/>
    </row>
    <row r="61" spans="1:12" ht="13.5" thickBot="1">
      <c r="A61" s="100" t="s">
        <v>267</v>
      </c>
      <c r="B61" s="11"/>
      <c r="C61" s="11"/>
      <c r="D61" s="11"/>
      <c r="E61" s="11"/>
      <c r="F61" s="11"/>
      <c r="G61" s="30"/>
      <c r="H61" s="31"/>
      <c r="I61" s="101"/>
      <c r="J61" s="5"/>
      <c r="K61" s="5"/>
      <c r="L61" s="5"/>
    </row>
    <row r="62" spans="1:12" ht="12.75">
      <c r="A62" s="78"/>
      <c r="B62" s="11"/>
      <c r="C62" s="11"/>
      <c r="D62" s="11"/>
      <c r="E62" s="15" t="s">
        <v>268</v>
      </c>
      <c r="F62" s="26"/>
      <c r="G62" s="181" t="s">
        <v>269</v>
      </c>
      <c r="H62" s="182"/>
      <c r="I62" s="183"/>
      <c r="J62" s="5"/>
      <c r="K62" s="5"/>
      <c r="L62" s="5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5"/>
      <c r="K63" s="5"/>
      <c r="L63" s="5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</protectedRanges>
  <mergeCells count="73">
    <mergeCell ref="A10:B11"/>
    <mergeCell ref="C10:D10"/>
    <mergeCell ref="A12:B12"/>
    <mergeCell ref="A8:B8"/>
    <mergeCell ref="C8:D8"/>
    <mergeCell ref="C12:I12"/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22:B22"/>
    <mergeCell ref="D22:F22"/>
    <mergeCell ref="G22:H22"/>
    <mergeCell ref="A14:B14"/>
    <mergeCell ref="C14:D14"/>
    <mergeCell ref="A18:B18"/>
    <mergeCell ref="C18:I18"/>
    <mergeCell ref="F14:I14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H34:I34"/>
    <mergeCell ref="A36:D36"/>
    <mergeCell ref="E36:G36"/>
    <mergeCell ref="H36:I36"/>
    <mergeCell ref="E40:G40"/>
    <mergeCell ref="A34:D34"/>
    <mergeCell ref="E34:G34"/>
    <mergeCell ref="H38:I38"/>
    <mergeCell ref="A40:D40"/>
    <mergeCell ref="A32:D32"/>
    <mergeCell ref="E32:G32"/>
    <mergeCell ref="B57:H57"/>
    <mergeCell ref="C37:D37"/>
    <mergeCell ref="F37:G37"/>
    <mergeCell ref="A38:D38"/>
    <mergeCell ref="E38:G38"/>
    <mergeCell ref="F44:I44"/>
    <mergeCell ref="C45:D45"/>
    <mergeCell ref="F45:G45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view="pageBreakPreview" zoomScale="110" zoomScaleSheetLayoutView="110" zoomScalePageLayoutView="0" workbookViewId="0" topLeftCell="A32">
      <selection activeCell="J64" sqref="J64"/>
    </sheetView>
  </sheetViews>
  <sheetFormatPr defaultColWidth="9.140625" defaultRowHeight="12.75"/>
  <cols>
    <col min="1" max="9" width="9.140625" style="45" customWidth="1"/>
    <col min="10" max="10" width="15.8515625" style="45" bestFit="1" customWidth="1"/>
    <col min="11" max="13" width="14.00390625" style="45" bestFit="1" customWidth="1"/>
    <col min="14" max="14" width="14.7109375" style="45" bestFit="1" customWidth="1"/>
    <col min="15" max="16384" width="9.140625" style="45" customWidth="1"/>
  </cols>
  <sheetData>
    <row r="1" spans="1:11" ht="12.75" customHeight="1">
      <c r="A1" s="249" t="s">
        <v>148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345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1" t="s">
        <v>346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54</v>
      </c>
      <c r="B4" s="255"/>
      <c r="C4" s="255"/>
      <c r="D4" s="255"/>
      <c r="E4" s="255"/>
      <c r="F4" s="255"/>
      <c r="G4" s="255"/>
      <c r="H4" s="256"/>
      <c r="I4" s="49" t="s">
        <v>270</v>
      </c>
      <c r="J4" s="50" t="s">
        <v>309</v>
      </c>
      <c r="K4" s="51" t="s">
        <v>310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48">
        <v>2</v>
      </c>
      <c r="J5" s="47">
        <v>3</v>
      </c>
      <c r="K5" s="47">
        <v>4</v>
      </c>
    </row>
    <row r="6" spans="1:11" ht="12.75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12.75">
      <c r="A7" s="261" t="s">
        <v>55</v>
      </c>
      <c r="B7" s="262"/>
      <c r="C7" s="262"/>
      <c r="D7" s="262"/>
      <c r="E7" s="262"/>
      <c r="F7" s="262"/>
      <c r="G7" s="262"/>
      <c r="H7" s="263"/>
      <c r="I7" s="136">
        <v>1</v>
      </c>
      <c r="J7" s="137">
        <v>0</v>
      </c>
      <c r="K7" s="137">
        <v>0</v>
      </c>
    </row>
    <row r="8" spans="1:14" ht="12.75">
      <c r="A8" s="264" t="s">
        <v>333</v>
      </c>
      <c r="B8" s="265"/>
      <c r="C8" s="265"/>
      <c r="D8" s="265"/>
      <c r="E8" s="265"/>
      <c r="F8" s="265"/>
      <c r="G8" s="265"/>
      <c r="H8" s="266"/>
      <c r="I8" s="138">
        <v>2</v>
      </c>
      <c r="J8" s="139">
        <f>J9+J16+J26+J35+J39</f>
        <v>7461519277</v>
      </c>
      <c r="K8" s="139">
        <f>K9+K16+K26+K35+K39</f>
        <v>7246548300</v>
      </c>
      <c r="L8" s="124"/>
      <c r="M8" s="124"/>
      <c r="N8" s="124"/>
    </row>
    <row r="9" spans="1:14" ht="12.75">
      <c r="A9" s="243" t="s">
        <v>199</v>
      </c>
      <c r="B9" s="244"/>
      <c r="C9" s="244"/>
      <c r="D9" s="244"/>
      <c r="E9" s="244"/>
      <c r="F9" s="244"/>
      <c r="G9" s="244"/>
      <c r="H9" s="245"/>
      <c r="I9" s="140">
        <v>3</v>
      </c>
      <c r="J9" s="141">
        <f>SUM(J10:J15)</f>
        <v>998890618</v>
      </c>
      <c r="K9" s="141">
        <f>SUM(K10:K15)</f>
        <v>958035189</v>
      </c>
      <c r="L9" s="124"/>
      <c r="M9" s="124"/>
      <c r="N9" s="124"/>
    </row>
    <row r="10" spans="1:14" ht="12.75">
      <c r="A10" s="246" t="s">
        <v>107</v>
      </c>
      <c r="B10" s="247"/>
      <c r="C10" s="247"/>
      <c r="D10" s="247"/>
      <c r="E10" s="247"/>
      <c r="F10" s="247"/>
      <c r="G10" s="247"/>
      <c r="H10" s="248"/>
      <c r="I10" s="138">
        <v>4</v>
      </c>
      <c r="J10" s="142">
        <v>0</v>
      </c>
      <c r="K10" s="142">
        <v>0</v>
      </c>
      <c r="L10" s="124"/>
      <c r="M10" s="124"/>
      <c r="N10" s="124"/>
    </row>
    <row r="11" spans="1:14" ht="12.75">
      <c r="A11" s="243" t="s">
        <v>13</v>
      </c>
      <c r="B11" s="244"/>
      <c r="C11" s="244"/>
      <c r="D11" s="244"/>
      <c r="E11" s="244"/>
      <c r="F11" s="244"/>
      <c r="G11" s="244"/>
      <c r="H11" s="245"/>
      <c r="I11" s="140">
        <v>5</v>
      </c>
      <c r="J11" s="143">
        <v>801866850</v>
      </c>
      <c r="K11" s="143">
        <v>758515912</v>
      </c>
      <c r="L11" s="124"/>
      <c r="M11" s="124"/>
      <c r="N11" s="124"/>
    </row>
    <row r="12" spans="1:14" ht="12.75">
      <c r="A12" s="246" t="s">
        <v>108</v>
      </c>
      <c r="B12" s="247"/>
      <c r="C12" s="247"/>
      <c r="D12" s="247"/>
      <c r="E12" s="247"/>
      <c r="F12" s="247"/>
      <c r="G12" s="247"/>
      <c r="H12" s="248"/>
      <c r="I12" s="138">
        <v>6</v>
      </c>
      <c r="J12" s="142">
        <v>162272703</v>
      </c>
      <c r="K12" s="142">
        <v>162272703</v>
      </c>
      <c r="L12" s="124"/>
      <c r="M12" s="124"/>
      <c r="N12" s="124"/>
    </row>
    <row r="13" spans="1:14" ht="12.75">
      <c r="A13" s="243" t="s">
        <v>202</v>
      </c>
      <c r="B13" s="244"/>
      <c r="C13" s="244"/>
      <c r="D13" s="244"/>
      <c r="E13" s="244"/>
      <c r="F13" s="244"/>
      <c r="G13" s="244"/>
      <c r="H13" s="245"/>
      <c r="I13" s="140">
        <v>7</v>
      </c>
      <c r="J13" s="143">
        <v>0</v>
      </c>
      <c r="K13" s="143">
        <v>0</v>
      </c>
      <c r="L13" s="124"/>
      <c r="M13" s="124"/>
      <c r="N13" s="124"/>
    </row>
    <row r="14" spans="1:14" ht="12.75">
      <c r="A14" s="246" t="s">
        <v>203</v>
      </c>
      <c r="B14" s="247"/>
      <c r="C14" s="247"/>
      <c r="D14" s="247"/>
      <c r="E14" s="247"/>
      <c r="F14" s="247"/>
      <c r="G14" s="247"/>
      <c r="H14" s="248"/>
      <c r="I14" s="138">
        <v>8</v>
      </c>
      <c r="J14" s="142">
        <v>34751065</v>
      </c>
      <c r="K14" s="142">
        <v>37246574</v>
      </c>
      <c r="L14" s="124"/>
      <c r="M14" s="124"/>
      <c r="N14" s="124"/>
    </row>
    <row r="15" spans="1:14" ht="12.75">
      <c r="A15" s="243" t="s">
        <v>204</v>
      </c>
      <c r="B15" s="244"/>
      <c r="C15" s="244"/>
      <c r="D15" s="244"/>
      <c r="E15" s="244"/>
      <c r="F15" s="244"/>
      <c r="G15" s="244"/>
      <c r="H15" s="245"/>
      <c r="I15" s="140">
        <v>9</v>
      </c>
      <c r="J15" s="143">
        <v>0</v>
      </c>
      <c r="K15" s="143">
        <v>0</v>
      </c>
      <c r="L15" s="124"/>
      <c r="M15" s="124"/>
      <c r="N15" s="124"/>
    </row>
    <row r="16" spans="1:14" ht="12.75">
      <c r="A16" s="246" t="s">
        <v>200</v>
      </c>
      <c r="B16" s="247"/>
      <c r="C16" s="247"/>
      <c r="D16" s="247"/>
      <c r="E16" s="247"/>
      <c r="F16" s="247"/>
      <c r="G16" s="247"/>
      <c r="H16" s="248"/>
      <c r="I16" s="138">
        <v>10</v>
      </c>
      <c r="J16" s="139">
        <f>SUM(J17:J25)</f>
        <v>5952942756</v>
      </c>
      <c r="K16" s="139">
        <f>SUM(K17:K25)</f>
        <v>5770140925</v>
      </c>
      <c r="L16" s="124"/>
      <c r="M16" s="124"/>
      <c r="N16" s="124"/>
    </row>
    <row r="17" spans="1:14" ht="12.75">
      <c r="A17" s="243" t="s">
        <v>205</v>
      </c>
      <c r="B17" s="244"/>
      <c r="C17" s="244"/>
      <c r="D17" s="244"/>
      <c r="E17" s="244"/>
      <c r="F17" s="244"/>
      <c r="G17" s="244"/>
      <c r="H17" s="245"/>
      <c r="I17" s="140">
        <v>11</v>
      </c>
      <c r="J17" s="143">
        <v>37625556</v>
      </c>
      <c r="K17" s="143">
        <v>37625556</v>
      </c>
      <c r="L17" s="124"/>
      <c r="M17" s="124"/>
      <c r="N17" s="124"/>
    </row>
    <row r="18" spans="1:14" ht="12.75">
      <c r="A18" s="246" t="s">
        <v>239</v>
      </c>
      <c r="B18" s="247"/>
      <c r="C18" s="247"/>
      <c r="D18" s="247"/>
      <c r="E18" s="247"/>
      <c r="F18" s="247"/>
      <c r="G18" s="247"/>
      <c r="H18" s="248"/>
      <c r="I18" s="138">
        <v>12</v>
      </c>
      <c r="J18" s="142">
        <v>3627284995</v>
      </c>
      <c r="K18" s="142">
        <v>3558550716</v>
      </c>
      <c r="L18" s="124"/>
      <c r="M18" s="124"/>
      <c r="N18" s="124"/>
    </row>
    <row r="19" spans="1:14" ht="12.75">
      <c r="A19" s="243" t="s">
        <v>206</v>
      </c>
      <c r="B19" s="244"/>
      <c r="C19" s="244"/>
      <c r="D19" s="244"/>
      <c r="E19" s="244"/>
      <c r="F19" s="244"/>
      <c r="G19" s="244"/>
      <c r="H19" s="245"/>
      <c r="I19" s="140">
        <v>13</v>
      </c>
      <c r="J19" s="143">
        <v>1903745223</v>
      </c>
      <c r="K19" s="143">
        <v>1804560843</v>
      </c>
      <c r="L19" s="124"/>
      <c r="M19" s="124"/>
      <c r="N19" s="124"/>
    </row>
    <row r="20" spans="1:14" ht="12.75">
      <c r="A20" s="246" t="s">
        <v>22</v>
      </c>
      <c r="B20" s="247"/>
      <c r="C20" s="247"/>
      <c r="D20" s="247"/>
      <c r="E20" s="247"/>
      <c r="F20" s="247"/>
      <c r="G20" s="247"/>
      <c r="H20" s="248"/>
      <c r="I20" s="138">
        <v>14</v>
      </c>
      <c r="J20" s="142">
        <v>153096191</v>
      </c>
      <c r="K20" s="142">
        <v>144123663</v>
      </c>
      <c r="L20" s="124"/>
      <c r="M20" s="124"/>
      <c r="N20" s="124"/>
    </row>
    <row r="21" spans="1:14" ht="12.75">
      <c r="A21" s="243" t="s">
        <v>23</v>
      </c>
      <c r="B21" s="244"/>
      <c r="C21" s="244"/>
      <c r="D21" s="244"/>
      <c r="E21" s="244"/>
      <c r="F21" s="244"/>
      <c r="G21" s="244"/>
      <c r="H21" s="245"/>
      <c r="I21" s="140">
        <v>15</v>
      </c>
      <c r="J21" s="143">
        <v>0</v>
      </c>
      <c r="K21" s="143">
        <v>0</v>
      </c>
      <c r="L21" s="124"/>
      <c r="M21" s="124"/>
      <c r="N21" s="124"/>
    </row>
    <row r="22" spans="1:14" ht="12.75">
      <c r="A22" s="246" t="s">
        <v>67</v>
      </c>
      <c r="B22" s="247"/>
      <c r="C22" s="247"/>
      <c r="D22" s="247"/>
      <c r="E22" s="247"/>
      <c r="F22" s="247"/>
      <c r="G22" s="247"/>
      <c r="H22" s="248"/>
      <c r="I22" s="138">
        <v>16</v>
      </c>
      <c r="J22" s="142">
        <v>1844274</v>
      </c>
      <c r="K22" s="142">
        <v>1044474</v>
      </c>
      <c r="L22" s="124"/>
      <c r="M22" s="124"/>
      <c r="N22" s="124"/>
    </row>
    <row r="23" spans="1:14" ht="12.75">
      <c r="A23" s="243" t="s">
        <v>68</v>
      </c>
      <c r="B23" s="244"/>
      <c r="C23" s="244"/>
      <c r="D23" s="244"/>
      <c r="E23" s="244"/>
      <c r="F23" s="244"/>
      <c r="G23" s="244"/>
      <c r="H23" s="245"/>
      <c r="I23" s="140">
        <v>17</v>
      </c>
      <c r="J23" s="143">
        <v>223089775</v>
      </c>
      <c r="K23" s="143">
        <v>218204418</v>
      </c>
      <c r="L23" s="124"/>
      <c r="M23" s="124"/>
      <c r="N23" s="124"/>
    </row>
    <row r="24" spans="1:14" ht="12.75">
      <c r="A24" s="246" t="s">
        <v>69</v>
      </c>
      <c r="B24" s="247"/>
      <c r="C24" s="247"/>
      <c r="D24" s="247"/>
      <c r="E24" s="247"/>
      <c r="F24" s="247"/>
      <c r="G24" s="247"/>
      <c r="H24" s="248"/>
      <c r="I24" s="138">
        <v>18</v>
      </c>
      <c r="J24" s="142">
        <v>6256742</v>
      </c>
      <c r="K24" s="142">
        <v>6031255</v>
      </c>
      <c r="L24" s="124"/>
      <c r="M24" s="124"/>
      <c r="N24" s="124"/>
    </row>
    <row r="25" spans="1:14" ht="12.75">
      <c r="A25" s="243" t="s">
        <v>70</v>
      </c>
      <c r="B25" s="244"/>
      <c r="C25" s="244"/>
      <c r="D25" s="244"/>
      <c r="E25" s="244"/>
      <c r="F25" s="244"/>
      <c r="G25" s="244"/>
      <c r="H25" s="245"/>
      <c r="I25" s="140">
        <v>19</v>
      </c>
      <c r="J25" s="143">
        <v>0</v>
      </c>
      <c r="K25" s="143">
        <v>0</v>
      </c>
      <c r="L25" s="124"/>
      <c r="M25" s="124"/>
      <c r="N25" s="124"/>
    </row>
    <row r="26" spans="1:14" ht="12.75">
      <c r="A26" s="246" t="s">
        <v>185</v>
      </c>
      <c r="B26" s="247"/>
      <c r="C26" s="247"/>
      <c r="D26" s="247"/>
      <c r="E26" s="247"/>
      <c r="F26" s="247"/>
      <c r="G26" s="247"/>
      <c r="H26" s="248"/>
      <c r="I26" s="138">
        <v>20</v>
      </c>
      <c r="J26" s="139">
        <f>SUM(J27:J34)</f>
        <v>434921165</v>
      </c>
      <c r="K26" s="139">
        <f>SUM(K27:K34)</f>
        <v>441330433</v>
      </c>
      <c r="L26" s="124"/>
      <c r="M26" s="124"/>
      <c r="N26" s="124"/>
    </row>
    <row r="27" spans="1:14" ht="12.75">
      <c r="A27" s="243" t="s">
        <v>71</v>
      </c>
      <c r="B27" s="244"/>
      <c r="C27" s="244"/>
      <c r="D27" s="244"/>
      <c r="E27" s="244"/>
      <c r="F27" s="244"/>
      <c r="G27" s="244"/>
      <c r="H27" s="245"/>
      <c r="I27" s="140">
        <v>21</v>
      </c>
      <c r="J27" s="143">
        <v>0</v>
      </c>
      <c r="K27" s="143">
        <v>0</v>
      </c>
      <c r="L27" s="124"/>
      <c r="M27" s="124"/>
      <c r="N27" s="124"/>
    </row>
    <row r="28" spans="1:14" ht="12.75">
      <c r="A28" s="246" t="s">
        <v>72</v>
      </c>
      <c r="B28" s="247"/>
      <c r="C28" s="247"/>
      <c r="D28" s="247"/>
      <c r="E28" s="247"/>
      <c r="F28" s="247"/>
      <c r="G28" s="247"/>
      <c r="H28" s="248"/>
      <c r="I28" s="138">
        <v>22</v>
      </c>
      <c r="J28" s="142">
        <v>0</v>
      </c>
      <c r="K28" s="142">
        <v>0</v>
      </c>
      <c r="L28" s="124"/>
      <c r="M28" s="124"/>
      <c r="N28" s="124"/>
    </row>
    <row r="29" spans="1:14" ht="12.75">
      <c r="A29" s="243" t="s">
        <v>73</v>
      </c>
      <c r="B29" s="244"/>
      <c r="C29" s="244"/>
      <c r="D29" s="244"/>
      <c r="E29" s="244"/>
      <c r="F29" s="244"/>
      <c r="G29" s="244"/>
      <c r="H29" s="245"/>
      <c r="I29" s="140">
        <v>23</v>
      </c>
      <c r="J29" s="143">
        <v>0</v>
      </c>
      <c r="K29" s="143">
        <v>0</v>
      </c>
      <c r="L29" s="124"/>
      <c r="M29" s="124"/>
      <c r="N29" s="124"/>
    </row>
    <row r="30" spans="1:14" ht="12.75">
      <c r="A30" s="246" t="s">
        <v>78</v>
      </c>
      <c r="B30" s="247"/>
      <c r="C30" s="247"/>
      <c r="D30" s="247"/>
      <c r="E30" s="247"/>
      <c r="F30" s="247"/>
      <c r="G30" s="247"/>
      <c r="H30" s="248"/>
      <c r="I30" s="138">
        <v>24</v>
      </c>
      <c r="J30" s="142">
        <v>0</v>
      </c>
      <c r="K30" s="142">
        <v>0</v>
      </c>
      <c r="L30" s="124"/>
      <c r="M30" s="124"/>
      <c r="N30" s="124"/>
    </row>
    <row r="31" spans="1:14" ht="12.75">
      <c r="A31" s="243" t="s">
        <v>79</v>
      </c>
      <c r="B31" s="244"/>
      <c r="C31" s="244"/>
      <c r="D31" s="244"/>
      <c r="E31" s="244"/>
      <c r="F31" s="244"/>
      <c r="G31" s="244"/>
      <c r="H31" s="245"/>
      <c r="I31" s="140">
        <v>25</v>
      </c>
      <c r="J31" s="143">
        <v>32927932</v>
      </c>
      <c r="K31" s="143">
        <v>34228797</v>
      </c>
      <c r="L31" s="124"/>
      <c r="M31" s="124"/>
      <c r="N31" s="124"/>
    </row>
    <row r="32" spans="1:14" ht="12.75">
      <c r="A32" s="246" t="s">
        <v>80</v>
      </c>
      <c r="B32" s="247"/>
      <c r="C32" s="247"/>
      <c r="D32" s="247"/>
      <c r="E32" s="247"/>
      <c r="F32" s="247"/>
      <c r="G32" s="247"/>
      <c r="H32" s="248"/>
      <c r="I32" s="138">
        <v>26</v>
      </c>
      <c r="J32" s="142">
        <v>6336275</v>
      </c>
      <c r="K32" s="142">
        <v>6435410</v>
      </c>
      <c r="L32" s="124"/>
      <c r="M32" s="124"/>
      <c r="N32" s="124"/>
    </row>
    <row r="33" spans="1:14" ht="12.75">
      <c r="A33" s="243" t="s">
        <v>74</v>
      </c>
      <c r="B33" s="244"/>
      <c r="C33" s="244"/>
      <c r="D33" s="244"/>
      <c r="E33" s="244"/>
      <c r="F33" s="244"/>
      <c r="G33" s="244"/>
      <c r="H33" s="245"/>
      <c r="I33" s="140">
        <v>27</v>
      </c>
      <c r="J33" s="143">
        <v>0</v>
      </c>
      <c r="K33" s="143">
        <v>0</v>
      </c>
      <c r="L33" s="124"/>
      <c r="M33" s="124"/>
      <c r="N33" s="124"/>
    </row>
    <row r="34" spans="1:14" ht="12.75">
      <c r="A34" s="246" t="s">
        <v>178</v>
      </c>
      <c r="B34" s="247"/>
      <c r="C34" s="247"/>
      <c r="D34" s="247"/>
      <c r="E34" s="247"/>
      <c r="F34" s="247"/>
      <c r="G34" s="247"/>
      <c r="H34" s="248"/>
      <c r="I34" s="138">
        <v>28</v>
      </c>
      <c r="J34" s="142">
        <v>395656958</v>
      </c>
      <c r="K34" s="142">
        <v>400666226</v>
      </c>
      <c r="L34" s="124"/>
      <c r="M34" s="124"/>
      <c r="N34" s="124"/>
    </row>
    <row r="35" spans="1:14" ht="12.75">
      <c r="A35" s="243" t="s">
        <v>179</v>
      </c>
      <c r="B35" s="244"/>
      <c r="C35" s="244"/>
      <c r="D35" s="244"/>
      <c r="E35" s="244"/>
      <c r="F35" s="244"/>
      <c r="G35" s="244"/>
      <c r="H35" s="245"/>
      <c r="I35" s="140">
        <v>29</v>
      </c>
      <c r="J35" s="141">
        <f>SUM(J36:J38)</f>
        <v>23017074</v>
      </c>
      <c r="K35" s="141">
        <f>SUM(K36:K38)</f>
        <v>22439553</v>
      </c>
      <c r="L35" s="124"/>
      <c r="M35" s="124"/>
      <c r="N35" s="124"/>
    </row>
    <row r="36" spans="1:14" ht="12.75">
      <c r="A36" s="246" t="s">
        <v>75</v>
      </c>
      <c r="B36" s="247"/>
      <c r="C36" s="247"/>
      <c r="D36" s="247"/>
      <c r="E36" s="247"/>
      <c r="F36" s="247"/>
      <c r="G36" s="247"/>
      <c r="H36" s="248"/>
      <c r="I36" s="138">
        <v>30</v>
      </c>
      <c r="J36" s="142">
        <v>0</v>
      </c>
      <c r="K36" s="142">
        <v>0</v>
      </c>
      <c r="L36" s="124"/>
      <c r="M36" s="124"/>
      <c r="N36" s="124"/>
    </row>
    <row r="37" spans="1:14" ht="12.75">
      <c r="A37" s="243" t="s">
        <v>76</v>
      </c>
      <c r="B37" s="244"/>
      <c r="C37" s="244"/>
      <c r="D37" s="244"/>
      <c r="E37" s="244"/>
      <c r="F37" s="244"/>
      <c r="G37" s="244"/>
      <c r="H37" s="245"/>
      <c r="I37" s="140">
        <v>31</v>
      </c>
      <c r="J37" s="143">
        <v>18595870</v>
      </c>
      <c r="K37" s="143">
        <v>18018349</v>
      </c>
      <c r="L37" s="124"/>
      <c r="M37" s="124"/>
      <c r="N37" s="124"/>
    </row>
    <row r="38" spans="1:14" ht="12.75">
      <c r="A38" s="246" t="s">
        <v>77</v>
      </c>
      <c r="B38" s="247"/>
      <c r="C38" s="247"/>
      <c r="D38" s="247"/>
      <c r="E38" s="247"/>
      <c r="F38" s="247"/>
      <c r="G38" s="247"/>
      <c r="H38" s="248"/>
      <c r="I38" s="138">
        <v>32</v>
      </c>
      <c r="J38" s="142">
        <v>4421204</v>
      </c>
      <c r="K38" s="142">
        <v>4421204</v>
      </c>
      <c r="L38" s="124"/>
      <c r="M38" s="124"/>
      <c r="N38" s="124"/>
    </row>
    <row r="39" spans="1:14" ht="12.75">
      <c r="A39" s="243" t="s">
        <v>180</v>
      </c>
      <c r="B39" s="244"/>
      <c r="C39" s="244"/>
      <c r="D39" s="244"/>
      <c r="E39" s="244"/>
      <c r="F39" s="244"/>
      <c r="G39" s="244"/>
      <c r="H39" s="245"/>
      <c r="I39" s="140">
        <v>33</v>
      </c>
      <c r="J39" s="143">
        <v>51747664</v>
      </c>
      <c r="K39" s="143">
        <v>54602200</v>
      </c>
      <c r="L39" s="124"/>
      <c r="M39" s="124"/>
      <c r="N39" s="124"/>
    </row>
    <row r="40" spans="1:14" ht="12.75">
      <c r="A40" s="264" t="s">
        <v>334</v>
      </c>
      <c r="B40" s="265"/>
      <c r="C40" s="265"/>
      <c r="D40" s="265"/>
      <c r="E40" s="265"/>
      <c r="F40" s="265"/>
      <c r="G40" s="265"/>
      <c r="H40" s="266"/>
      <c r="I40" s="138">
        <v>34</v>
      </c>
      <c r="J40" s="139">
        <f>J41+J49+J56+J64</f>
        <v>5549303567</v>
      </c>
      <c r="K40" s="139">
        <f>K41+K49+K56+K64</f>
        <v>5035208307</v>
      </c>
      <c r="L40" s="124"/>
      <c r="M40" s="124"/>
      <c r="N40" s="124"/>
    </row>
    <row r="41" spans="1:14" ht="12.75">
      <c r="A41" s="243" t="s">
        <v>95</v>
      </c>
      <c r="B41" s="244"/>
      <c r="C41" s="244"/>
      <c r="D41" s="244"/>
      <c r="E41" s="244"/>
      <c r="F41" s="244"/>
      <c r="G41" s="244"/>
      <c r="H41" s="245"/>
      <c r="I41" s="140">
        <v>35</v>
      </c>
      <c r="J41" s="141">
        <f>SUM(J42:J48)</f>
        <v>175315696</v>
      </c>
      <c r="K41" s="141">
        <f>SUM(K42:K48)</f>
        <v>154254415</v>
      </c>
      <c r="L41" s="124"/>
      <c r="M41" s="124"/>
      <c r="N41" s="124"/>
    </row>
    <row r="42" spans="1:14" ht="12.75">
      <c r="A42" s="246" t="s">
        <v>112</v>
      </c>
      <c r="B42" s="247"/>
      <c r="C42" s="247"/>
      <c r="D42" s="247"/>
      <c r="E42" s="247"/>
      <c r="F42" s="247"/>
      <c r="G42" s="247"/>
      <c r="H42" s="248"/>
      <c r="I42" s="138">
        <v>36</v>
      </c>
      <c r="J42" s="142">
        <v>83226843</v>
      </c>
      <c r="K42" s="142">
        <v>69520788</v>
      </c>
      <c r="L42" s="124"/>
      <c r="M42" s="124"/>
      <c r="N42" s="124"/>
    </row>
    <row r="43" spans="1:14" ht="12.75">
      <c r="A43" s="243" t="s">
        <v>113</v>
      </c>
      <c r="B43" s="244"/>
      <c r="C43" s="244"/>
      <c r="D43" s="244"/>
      <c r="E43" s="244"/>
      <c r="F43" s="244"/>
      <c r="G43" s="244"/>
      <c r="H43" s="245"/>
      <c r="I43" s="140">
        <v>37</v>
      </c>
      <c r="J43" s="143">
        <v>0</v>
      </c>
      <c r="K43" s="143">
        <v>0</v>
      </c>
      <c r="L43" s="124"/>
      <c r="M43" s="124"/>
      <c r="N43" s="124"/>
    </row>
    <row r="44" spans="1:14" ht="12.75">
      <c r="A44" s="246" t="s">
        <v>81</v>
      </c>
      <c r="B44" s="247"/>
      <c r="C44" s="247"/>
      <c r="D44" s="247"/>
      <c r="E44" s="247"/>
      <c r="F44" s="247"/>
      <c r="G44" s="247"/>
      <c r="H44" s="248"/>
      <c r="I44" s="138">
        <v>38</v>
      </c>
      <c r="J44" s="142">
        <v>0</v>
      </c>
      <c r="K44" s="142">
        <v>0</v>
      </c>
      <c r="L44" s="124"/>
      <c r="M44" s="124"/>
      <c r="N44" s="124"/>
    </row>
    <row r="45" spans="1:14" ht="12.75">
      <c r="A45" s="243" t="s">
        <v>82</v>
      </c>
      <c r="B45" s="244"/>
      <c r="C45" s="244"/>
      <c r="D45" s="244"/>
      <c r="E45" s="244"/>
      <c r="F45" s="244"/>
      <c r="G45" s="244"/>
      <c r="H45" s="245"/>
      <c r="I45" s="140">
        <v>39</v>
      </c>
      <c r="J45" s="143">
        <v>92035878</v>
      </c>
      <c r="K45" s="143">
        <v>84683936</v>
      </c>
      <c r="L45" s="124"/>
      <c r="M45" s="124"/>
      <c r="N45" s="124"/>
    </row>
    <row r="46" spans="1:14" ht="12.75">
      <c r="A46" s="246" t="s">
        <v>83</v>
      </c>
      <c r="B46" s="247"/>
      <c r="C46" s="247"/>
      <c r="D46" s="247"/>
      <c r="E46" s="247"/>
      <c r="F46" s="247"/>
      <c r="G46" s="247"/>
      <c r="H46" s="248"/>
      <c r="I46" s="138">
        <v>40</v>
      </c>
      <c r="J46" s="142">
        <v>52975</v>
      </c>
      <c r="K46" s="142">
        <v>49691</v>
      </c>
      <c r="L46" s="124"/>
      <c r="M46" s="124"/>
      <c r="N46" s="124"/>
    </row>
    <row r="47" spans="1:14" ht="12.75">
      <c r="A47" s="243" t="s">
        <v>84</v>
      </c>
      <c r="B47" s="244"/>
      <c r="C47" s="244"/>
      <c r="D47" s="244"/>
      <c r="E47" s="244"/>
      <c r="F47" s="244"/>
      <c r="G47" s="244"/>
      <c r="H47" s="245"/>
      <c r="I47" s="140">
        <v>41</v>
      </c>
      <c r="J47" s="143">
        <v>0</v>
      </c>
      <c r="K47" s="143">
        <v>0</v>
      </c>
      <c r="L47" s="124"/>
      <c r="M47" s="124"/>
      <c r="N47" s="124"/>
    </row>
    <row r="48" spans="1:14" ht="12.75">
      <c r="A48" s="246" t="s">
        <v>85</v>
      </c>
      <c r="B48" s="247"/>
      <c r="C48" s="247"/>
      <c r="D48" s="247"/>
      <c r="E48" s="247"/>
      <c r="F48" s="247"/>
      <c r="G48" s="247"/>
      <c r="H48" s="248"/>
      <c r="I48" s="138">
        <v>42</v>
      </c>
      <c r="J48" s="142">
        <v>0</v>
      </c>
      <c r="K48" s="142">
        <v>0</v>
      </c>
      <c r="L48" s="124"/>
      <c r="M48" s="124"/>
      <c r="N48" s="124"/>
    </row>
    <row r="49" spans="1:14" ht="12.75">
      <c r="A49" s="243" t="s">
        <v>96</v>
      </c>
      <c r="B49" s="244"/>
      <c r="C49" s="244"/>
      <c r="D49" s="244"/>
      <c r="E49" s="244"/>
      <c r="F49" s="244"/>
      <c r="G49" s="244"/>
      <c r="H49" s="245"/>
      <c r="I49" s="140">
        <v>43</v>
      </c>
      <c r="J49" s="141">
        <f>SUM(J50:J55)</f>
        <v>1306825546</v>
      </c>
      <c r="K49" s="141">
        <f>SUM(K50:K55)</f>
        <v>1257386957</v>
      </c>
      <c r="L49" s="124"/>
      <c r="M49" s="124"/>
      <c r="N49" s="124"/>
    </row>
    <row r="50" spans="1:14" ht="12.75">
      <c r="A50" s="246" t="s">
        <v>194</v>
      </c>
      <c r="B50" s="247"/>
      <c r="C50" s="247"/>
      <c r="D50" s="247"/>
      <c r="E50" s="247"/>
      <c r="F50" s="247"/>
      <c r="G50" s="247"/>
      <c r="H50" s="248"/>
      <c r="I50" s="138">
        <v>44</v>
      </c>
      <c r="J50" s="142">
        <v>0</v>
      </c>
      <c r="K50" s="142">
        <v>0</v>
      </c>
      <c r="L50" s="124"/>
      <c r="M50" s="124"/>
      <c r="N50" s="124"/>
    </row>
    <row r="51" spans="1:14" ht="12.75">
      <c r="A51" s="243" t="s">
        <v>195</v>
      </c>
      <c r="B51" s="244"/>
      <c r="C51" s="244"/>
      <c r="D51" s="244"/>
      <c r="E51" s="244"/>
      <c r="F51" s="244"/>
      <c r="G51" s="244"/>
      <c r="H51" s="245"/>
      <c r="I51" s="140">
        <v>45</v>
      </c>
      <c r="J51" s="143">
        <v>1230800923</v>
      </c>
      <c r="K51" s="143">
        <v>1196566242</v>
      </c>
      <c r="L51" s="124"/>
      <c r="M51" s="124"/>
      <c r="N51" s="124"/>
    </row>
    <row r="52" spans="1:14" ht="12.75">
      <c r="A52" s="246" t="s">
        <v>196</v>
      </c>
      <c r="B52" s="247"/>
      <c r="C52" s="247"/>
      <c r="D52" s="247"/>
      <c r="E52" s="247"/>
      <c r="F52" s="247"/>
      <c r="G52" s="247"/>
      <c r="H52" s="248"/>
      <c r="I52" s="138">
        <v>46</v>
      </c>
      <c r="J52" s="142">
        <v>0</v>
      </c>
      <c r="K52" s="142">
        <v>0</v>
      </c>
      <c r="L52" s="124"/>
      <c r="M52" s="124"/>
      <c r="N52" s="124"/>
    </row>
    <row r="53" spans="1:14" ht="12.75">
      <c r="A53" s="243" t="s">
        <v>197</v>
      </c>
      <c r="B53" s="244"/>
      <c r="C53" s="244"/>
      <c r="D53" s="244"/>
      <c r="E53" s="244"/>
      <c r="F53" s="244"/>
      <c r="G53" s="244"/>
      <c r="H53" s="245"/>
      <c r="I53" s="140">
        <v>47</v>
      </c>
      <c r="J53" s="143">
        <v>0</v>
      </c>
      <c r="K53" s="143">
        <v>101371</v>
      </c>
      <c r="L53" s="124"/>
      <c r="M53" s="124"/>
      <c r="N53" s="124"/>
    </row>
    <row r="54" spans="1:14" ht="12.75">
      <c r="A54" s="246" t="s">
        <v>10</v>
      </c>
      <c r="B54" s="247"/>
      <c r="C54" s="247"/>
      <c r="D54" s="247"/>
      <c r="E54" s="247"/>
      <c r="F54" s="247"/>
      <c r="G54" s="247"/>
      <c r="H54" s="248"/>
      <c r="I54" s="138">
        <v>48</v>
      </c>
      <c r="J54" s="142">
        <v>5496831</v>
      </c>
      <c r="K54" s="142">
        <v>7934520</v>
      </c>
      <c r="L54" s="124"/>
      <c r="M54" s="124"/>
      <c r="N54" s="124"/>
    </row>
    <row r="55" spans="1:14" ht="12.75">
      <c r="A55" s="243" t="s">
        <v>11</v>
      </c>
      <c r="B55" s="244"/>
      <c r="C55" s="244"/>
      <c r="D55" s="244"/>
      <c r="E55" s="244"/>
      <c r="F55" s="244"/>
      <c r="G55" s="244"/>
      <c r="H55" s="245"/>
      <c r="I55" s="140">
        <v>49</v>
      </c>
      <c r="J55" s="143">
        <v>70527792</v>
      </c>
      <c r="K55" s="143">
        <v>52784824</v>
      </c>
      <c r="L55" s="124"/>
      <c r="M55" s="124"/>
      <c r="N55" s="124"/>
    </row>
    <row r="56" spans="1:14" ht="12.75">
      <c r="A56" s="246" t="s">
        <v>97</v>
      </c>
      <c r="B56" s="247"/>
      <c r="C56" s="247"/>
      <c r="D56" s="247"/>
      <c r="E56" s="247"/>
      <c r="F56" s="247"/>
      <c r="G56" s="247"/>
      <c r="H56" s="248"/>
      <c r="I56" s="138">
        <v>50</v>
      </c>
      <c r="J56" s="139">
        <f>SUM(J57:J63)</f>
        <v>363447094</v>
      </c>
      <c r="K56" s="139">
        <f>SUM(K57:K63)</f>
        <v>1045899580</v>
      </c>
      <c r="L56" s="124"/>
      <c r="M56" s="124"/>
      <c r="N56" s="124"/>
    </row>
    <row r="57" spans="1:14" ht="12.75">
      <c r="A57" s="243" t="s">
        <v>71</v>
      </c>
      <c r="B57" s="244"/>
      <c r="C57" s="244"/>
      <c r="D57" s="244"/>
      <c r="E57" s="244"/>
      <c r="F57" s="244"/>
      <c r="G57" s="244"/>
      <c r="H57" s="245"/>
      <c r="I57" s="140">
        <v>51</v>
      </c>
      <c r="J57" s="143">
        <v>0</v>
      </c>
      <c r="K57" s="143">
        <v>0</v>
      </c>
      <c r="L57" s="124"/>
      <c r="M57" s="124"/>
      <c r="N57" s="124"/>
    </row>
    <row r="58" spans="1:14" ht="12.75">
      <c r="A58" s="246" t="s">
        <v>72</v>
      </c>
      <c r="B58" s="247"/>
      <c r="C58" s="247"/>
      <c r="D58" s="247"/>
      <c r="E58" s="247"/>
      <c r="F58" s="247"/>
      <c r="G58" s="247"/>
      <c r="H58" s="248"/>
      <c r="I58" s="138">
        <v>52</v>
      </c>
      <c r="J58" s="142">
        <v>0</v>
      </c>
      <c r="K58" s="142">
        <v>0</v>
      </c>
      <c r="L58" s="124"/>
      <c r="M58" s="124"/>
      <c r="N58" s="124"/>
    </row>
    <row r="59" spans="1:14" ht="12.75">
      <c r="A59" s="243" t="s">
        <v>234</v>
      </c>
      <c r="B59" s="244"/>
      <c r="C59" s="244"/>
      <c r="D59" s="244"/>
      <c r="E59" s="244"/>
      <c r="F59" s="244"/>
      <c r="G59" s="244"/>
      <c r="H59" s="245"/>
      <c r="I59" s="140">
        <v>53</v>
      </c>
      <c r="J59" s="143">
        <v>0</v>
      </c>
      <c r="K59" s="143">
        <v>0</v>
      </c>
      <c r="L59" s="124"/>
      <c r="M59" s="124"/>
      <c r="N59" s="124"/>
    </row>
    <row r="60" spans="1:14" ht="12.75">
      <c r="A60" s="246" t="s">
        <v>78</v>
      </c>
      <c r="B60" s="247"/>
      <c r="C60" s="247"/>
      <c r="D60" s="247"/>
      <c r="E60" s="247"/>
      <c r="F60" s="247"/>
      <c r="G60" s="247"/>
      <c r="H60" s="248"/>
      <c r="I60" s="138">
        <v>54</v>
      </c>
      <c r="J60" s="142">
        <v>0</v>
      </c>
      <c r="K60" s="142">
        <v>0</v>
      </c>
      <c r="L60" s="124"/>
      <c r="M60" s="124"/>
      <c r="N60" s="124"/>
    </row>
    <row r="61" spans="1:14" ht="12.75">
      <c r="A61" s="243" t="s">
        <v>79</v>
      </c>
      <c r="B61" s="244"/>
      <c r="C61" s="244"/>
      <c r="D61" s="244"/>
      <c r="E61" s="244"/>
      <c r="F61" s="244"/>
      <c r="G61" s="244"/>
      <c r="H61" s="245"/>
      <c r="I61" s="140">
        <v>55</v>
      </c>
      <c r="J61" s="143">
        <v>363447094</v>
      </c>
      <c r="K61" s="143">
        <v>513842257</v>
      </c>
      <c r="L61" s="124"/>
      <c r="M61" s="124"/>
      <c r="N61" s="124"/>
    </row>
    <row r="62" spans="1:14" ht="12.75">
      <c r="A62" s="246" t="s">
        <v>80</v>
      </c>
      <c r="B62" s="247"/>
      <c r="C62" s="247"/>
      <c r="D62" s="247"/>
      <c r="E62" s="247"/>
      <c r="F62" s="247"/>
      <c r="G62" s="247"/>
      <c r="H62" s="248"/>
      <c r="I62" s="138">
        <v>56</v>
      </c>
      <c r="J62" s="142">
        <v>0</v>
      </c>
      <c r="K62" s="142">
        <v>532057323</v>
      </c>
      <c r="L62" s="124"/>
      <c r="M62" s="124"/>
      <c r="N62" s="124"/>
    </row>
    <row r="63" spans="1:14" ht="12.75">
      <c r="A63" s="243" t="s">
        <v>41</v>
      </c>
      <c r="B63" s="244"/>
      <c r="C63" s="244"/>
      <c r="D63" s="244"/>
      <c r="E63" s="244"/>
      <c r="F63" s="244"/>
      <c r="G63" s="244"/>
      <c r="H63" s="245"/>
      <c r="I63" s="140">
        <v>57</v>
      </c>
      <c r="J63" s="143">
        <v>0</v>
      </c>
      <c r="K63" s="143">
        <v>0</v>
      </c>
      <c r="L63" s="124"/>
      <c r="M63" s="124"/>
      <c r="N63" s="124"/>
    </row>
    <row r="64" spans="1:14" ht="12.75">
      <c r="A64" s="246" t="s">
        <v>201</v>
      </c>
      <c r="B64" s="247"/>
      <c r="C64" s="247"/>
      <c r="D64" s="247"/>
      <c r="E64" s="247"/>
      <c r="F64" s="247"/>
      <c r="G64" s="247"/>
      <c r="H64" s="248"/>
      <c r="I64" s="138">
        <v>58</v>
      </c>
      <c r="J64" s="142">
        <v>3703715231</v>
      </c>
      <c r="K64" s="142">
        <v>2577667355</v>
      </c>
      <c r="L64" s="124"/>
      <c r="M64" s="124"/>
      <c r="N64" s="124"/>
    </row>
    <row r="65" spans="1:14" ht="12.75">
      <c r="A65" s="270" t="s">
        <v>51</v>
      </c>
      <c r="B65" s="271"/>
      <c r="C65" s="271"/>
      <c r="D65" s="271"/>
      <c r="E65" s="271"/>
      <c r="F65" s="271"/>
      <c r="G65" s="271"/>
      <c r="H65" s="272"/>
      <c r="I65" s="140">
        <v>59</v>
      </c>
      <c r="J65" s="143">
        <v>125228907</v>
      </c>
      <c r="K65" s="143">
        <v>133589341</v>
      </c>
      <c r="L65" s="124"/>
      <c r="M65" s="124"/>
      <c r="N65" s="124"/>
    </row>
    <row r="66" spans="1:14" ht="12.75">
      <c r="A66" s="264" t="s">
        <v>335</v>
      </c>
      <c r="B66" s="265"/>
      <c r="C66" s="265"/>
      <c r="D66" s="265"/>
      <c r="E66" s="265"/>
      <c r="F66" s="265"/>
      <c r="G66" s="265"/>
      <c r="H66" s="266"/>
      <c r="I66" s="138">
        <v>60</v>
      </c>
      <c r="J66" s="139">
        <f>J7+J8+J40+J65</f>
        <v>13136051751</v>
      </c>
      <c r="K66" s="139">
        <f>K7+K8+K40+K65</f>
        <v>12415345948</v>
      </c>
      <c r="L66" s="124"/>
      <c r="M66" s="124"/>
      <c r="N66" s="124"/>
    </row>
    <row r="67" spans="1:14" ht="12.75">
      <c r="A67" s="273" t="s">
        <v>86</v>
      </c>
      <c r="B67" s="274"/>
      <c r="C67" s="274"/>
      <c r="D67" s="274"/>
      <c r="E67" s="274"/>
      <c r="F67" s="274"/>
      <c r="G67" s="274"/>
      <c r="H67" s="275"/>
      <c r="I67" s="144">
        <v>61</v>
      </c>
      <c r="J67" s="145">
        <v>0</v>
      </c>
      <c r="K67" s="145">
        <v>0</v>
      </c>
      <c r="L67" s="124"/>
      <c r="M67" s="124"/>
      <c r="N67" s="124"/>
    </row>
    <row r="68" spans="1:14" ht="12.75">
      <c r="A68" s="276" t="s">
        <v>53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8"/>
      <c r="L68" s="124"/>
      <c r="M68" s="124"/>
      <c r="N68" s="124"/>
    </row>
    <row r="69" spans="1:14" ht="12.75">
      <c r="A69" s="261" t="s">
        <v>336</v>
      </c>
      <c r="B69" s="262"/>
      <c r="C69" s="262"/>
      <c r="D69" s="262"/>
      <c r="E69" s="262"/>
      <c r="F69" s="262"/>
      <c r="G69" s="262"/>
      <c r="H69" s="263"/>
      <c r="I69" s="136">
        <v>62</v>
      </c>
      <c r="J69" s="146">
        <f>J70+J71+J72+J78+J79+J82+J85</f>
        <v>11018636738</v>
      </c>
      <c r="K69" s="146">
        <f>K70+K71+K72+K78+K79+K82+K85</f>
        <v>10477222956</v>
      </c>
      <c r="L69" s="124"/>
      <c r="M69" s="124"/>
      <c r="N69" s="124"/>
    </row>
    <row r="70" spans="1:14" ht="12.75">
      <c r="A70" s="246" t="s">
        <v>136</v>
      </c>
      <c r="B70" s="247"/>
      <c r="C70" s="247"/>
      <c r="D70" s="247"/>
      <c r="E70" s="247"/>
      <c r="F70" s="247"/>
      <c r="G70" s="247"/>
      <c r="H70" s="248"/>
      <c r="I70" s="138">
        <v>63</v>
      </c>
      <c r="J70" s="142">
        <v>8188853500</v>
      </c>
      <c r="K70" s="142">
        <v>8188853500</v>
      </c>
      <c r="L70" s="124"/>
      <c r="M70" s="124"/>
      <c r="N70" s="124"/>
    </row>
    <row r="71" spans="1:14" ht="12.75">
      <c r="A71" s="243" t="s">
        <v>137</v>
      </c>
      <c r="B71" s="244"/>
      <c r="C71" s="244"/>
      <c r="D71" s="244"/>
      <c r="E71" s="244"/>
      <c r="F71" s="244"/>
      <c r="G71" s="244"/>
      <c r="H71" s="245"/>
      <c r="I71" s="140">
        <v>64</v>
      </c>
      <c r="J71" s="143">
        <v>0</v>
      </c>
      <c r="K71" s="143">
        <v>0</v>
      </c>
      <c r="L71" s="124"/>
      <c r="M71" s="124"/>
      <c r="N71" s="124"/>
    </row>
    <row r="72" spans="1:14" ht="12.75">
      <c r="A72" s="246" t="s">
        <v>138</v>
      </c>
      <c r="B72" s="247"/>
      <c r="C72" s="247"/>
      <c r="D72" s="247"/>
      <c r="E72" s="247"/>
      <c r="F72" s="247"/>
      <c r="G72" s="247"/>
      <c r="H72" s="248"/>
      <c r="I72" s="138">
        <v>65</v>
      </c>
      <c r="J72" s="139">
        <f>J73+J74-J75+J76+J77</f>
        <v>409442675</v>
      </c>
      <c r="K72" s="139">
        <f>K73+K74-K75+K76+K77</f>
        <v>409442675</v>
      </c>
      <c r="L72" s="124"/>
      <c r="M72" s="124"/>
      <c r="N72" s="124"/>
    </row>
    <row r="73" spans="1:14" ht="12.75">
      <c r="A73" s="243" t="s">
        <v>139</v>
      </c>
      <c r="B73" s="244"/>
      <c r="C73" s="244"/>
      <c r="D73" s="244"/>
      <c r="E73" s="244"/>
      <c r="F73" s="244"/>
      <c r="G73" s="244"/>
      <c r="H73" s="245"/>
      <c r="I73" s="140">
        <v>66</v>
      </c>
      <c r="J73" s="143">
        <v>409442675</v>
      </c>
      <c r="K73" s="143">
        <v>409442675</v>
      </c>
      <c r="L73" s="124"/>
      <c r="M73" s="124"/>
      <c r="N73" s="124"/>
    </row>
    <row r="74" spans="1:14" ht="12.75">
      <c r="A74" s="246" t="s">
        <v>140</v>
      </c>
      <c r="B74" s="247"/>
      <c r="C74" s="247"/>
      <c r="D74" s="247"/>
      <c r="E74" s="247"/>
      <c r="F74" s="247"/>
      <c r="G74" s="247"/>
      <c r="H74" s="248"/>
      <c r="I74" s="138">
        <v>67</v>
      </c>
      <c r="J74" s="142">
        <v>0</v>
      </c>
      <c r="K74" s="142">
        <v>0</v>
      </c>
      <c r="L74" s="124"/>
      <c r="M74" s="124"/>
      <c r="N74" s="124"/>
    </row>
    <row r="75" spans="1:14" ht="12.75">
      <c r="A75" s="243" t="s">
        <v>128</v>
      </c>
      <c r="B75" s="244"/>
      <c r="C75" s="244"/>
      <c r="D75" s="244"/>
      <c r="E75" s="244"/>
      <c r="F75" s="244"/>
      <c r="G75" s="244"/>
      <c r="H75" s="245"/>
      <c r="I75" s="140">
        <v>68</v>
      </c>
      <c r="J75" s="143">
        <v>0</v>
      </c>
      <c r="K75" s="143">
        <v>0</v>
      </c>
      <c r="L75" s="124"/>
      <c r="M75" s="124"/>
      <c r="N75" s="124"/>
    </row>
    <row r="76" spans="1:14" ht="12.75">
      <c r="A76" s="246" t="s">
        <v>129</v>
      </c>
      <c r="B76" s="247"/>
      <c r="C76" s="247"/>
      <c r="D76" s="247"/>
      <c r="E76" s="247"/>
      <c r="F76" s="247"/>
      <c r="G76" s="247"/>
      <c r="H76" s="248"/>
      <c r="I76" s="138">
        <v>69</v>
      </c>
      <c r="J76" s="142">
        <v>0</v>
      </c>
      <c r="K76" s="142">
        <v>0</v>
      </c>
      <c r="L76" s="124"/>
      <c r="M76" s="124"/>
      <c r="N76" s="124"/>
    </row>
    <row r="77" spans="1:14" ht="12.75">
      <c r="A77" s="243" t="s">
        <v>130</v>
      </c>
      <c r="B77" s="244"/>
      <c r="C77" s="244"/>
      <c r="D77" s="244"/>
      <c r="E77" s="244"/>
      <c r="F77" s="244"/>
      <c r="G77" s="244"/>
      <c r="H77" s="245"/>
      <c r="I77" s="140">
        <v>70</v>
      </c>
      <c r="J77" s="143">
        <v>0</v>
      </c>
      <c r="K77" s="143">
        <v>0</v>
      </c>
      <c r="L77" s="124"/>
      <c r="M77" s="124"/>
      <c r="N77" s="124"/>
    </row>
    <row r="78" spans="1:14" ht="12.75">
      <c r="A78" s="246" t="s">
        <v>131</v>
      </c>
      <c r="B78" s="247"/>
      <c r="C78" s="247"/>
      <c r="D78" s="247"/>
      <c r="E78" s="247"/>
      <c r="F78" s="247"/>
      <c r="G78" s="247"/>
      <c r="H78" s="248"/>
      <c r="I78" s="138">
        <v>71</v>
      </c>
      <c r="J78" s="142">
        <v>-3457141</v>
      </c>
      <c r="K78" s="142">
        <v>-2473066</v>
      </c>
      <c r="L78" s="124"/>
      <c r="M78" s="124"/>
      <c r="N78" s="124"/>
    </row>
    <row r="79" spans="1:14" ht="12.75">
      <c r="A79" s="243" t="s">
        <v>232</v>
      </c>
      <c r="B79" s="244"/>
      <c r="C79" s="244"/>
      <c r="D79" s="244"/>
      <c r="E79" s="244"/>
      <c r="F79" s="244"/>
      <c r="G79" s="244"/>
      <c r="H79" s="245"/>
      <c r="I79" s="140">
        <v>72</v>
      </c>
      <c r="J79" s="141">
        <f>J80-J81</f>
        <v>611682644</v>
      </c>
      <c r="K79" s="141">
        <f>K80-K81</f>
        <v>1516332713</v>
      </c>
      <c r="L79" s="124"/>
      <c r="M79" s="124"/>
      <c r="N79" s="124"/>
    </row>
    <row r="80" spans="1:14" ht="12.75">
      <c r="A80" s="267" t="s">
        <v>164</v>
      </c>
      <c r="B80" s="268"/>
      <c r="C80" s="268"/>
      <c r="D80" s="268"/>
      <c r="E80" s="268"/>
      <c r="F80" s="268"/>
      <c r="G80" s="268"/>
      <c r="H80" s="269"/>
      <c r="I80" s="138">
        <v>73</v>
      </c>
      <c r="J80" s="142">
        <v>611682644</v>
      </c>
      <c r="K80" s="142">
        <v>1516332713</v>
      </c>
      <c r="L80" s="124"/>
      <c r="M80" s="124"/>
      <c r="N80" s="124"/>
    </row>
    <row r="81" spans="1:14" ht="12.75">
      <c r="A81" s="279" t="s">
        <v>165</v>
      </c>
      <c r="B81" s="280"/>
      <c r="C81" s="280"/>
      <c r="D81" s="280"/>
      <c r="E81" s="280"/>
      <c r="F81" s="280"/>
      <c r="G81" s="280"/>
      <c r="H81" s="281"/>
      <c r="I81" s="140">
        <v>74</v>
      </c>
      <c r="J81" s="143">
        <v>0</v>
      </c>
      <c r="K81" s="143">
        <v>0</v>
      </c>
      <c r="L81" s="124"/>
      <c r="M81" s="124"/>
      <c r="N81" s="124"/>
    </row>
    <row r="82" spans="1:14" ht="12.75">
      <c r="A82" s="246" t="s">
        <v>233</v>
      </c>
      <c r="B82" s="247"/>
      <c r="C82" s="247"/>
      <c r="D82" s="247"/>
      <c r="E82" s="247"/>
      <c r="F82" s="247"/>
      <c r="G82" s="247"/>
      <c r="H82" s="248"/>
      <c r="I82" s="138">
        <v>75</v>
      </c>
      <c r="J82" s="139">
        <f>J83-J84</f>
        <v>1811156152</v>
      </c>
      <c r="K82" s="139">
        <f>K83-K84</f>
        <v>364098262</v>
      </c>
      <c r="L82" s="124"/>
      <c r="M82" s="124"/>
      <c r="N82" s="124"/>
    </row>
    <row r="83" spans="1:14" ht="12.75">
      <c r="A83" s="279" t="s">
        <v>166</v>
      </c>
      <c r="B83" s="280"/>
      <c r="C83" s="280"/>
      <c r="D83" s="280"/>
      <c r="E83" s="280"/>
      <c r="F83" s="280"/>
      <c r="G83" s="280"/>
      <c r="H83" s="281"/>
      <c r="I83" s="140">
        <v>76</v>
      </c>
      <c r="J83" s="143">
        <v>1811156152</v>
      </c>
      <c r="K83" s="143">
        <v>364098262</v>
      </c>
      <c r="L83" s="124"/>
      <c r="M83" s="124"/>
      <c r="N83" s="124"/>
    </row>
    <row r="84" spans="1:14" ht="12.75">
      <c r="A84" s="267" t="s">
        <v>167</v>
      </c>
      <c r="B84" s="268"/>
      <c r="C84" s="268"/>
      <c r="D84" s="268"/>
      <c r="E84" s="268"/>
      <c r="F84" s="268"/>
      <c r="G84" s="268"/>
      <c r="H84" s="269"/>
      <c r="I84" s="138">
        <v>77</v>
      </c>
      <c r="J84" s="142">
        <v>0</v>
      </c>
      <c r="K84" s="142">
        <v>0</v>
      </c>
      <c r="L84" s="124"/>
      <c r="M84" s="124"/>
      <c r="N84" s="124"/>
    </row>
    <row r="85" spans="1:14" ht="12.75">
      <c r="A85" s="243" t="s">
        <v>168</v>
      </c>
      <c r="B85" s="244"/>
      <c r="C85" s="244"/>
      <c r="D85" s="244"/>
      <c r="E85" s="244"/>
      <c r="F85" s="244"/>
      <c r="G85" s="244"/>
      <c r="H85" s="245"/>
      <c r="I85" s="140">
        <v>78</v>
      </c>
      <c r="J85" s="143">
        <v>958908</v>
      </c>
      <c r="K85" s="143">
        <v>968872</v>
      </c>
      <c r="L85" s="124"/>
      <c r="M85" s="124"/>
      <c r="N85" s="124"/>
    </row>
    <row r="86" spans="1:14" ht="12.75">
      <c r="A86" s="264" t="s">
        <v>337</v>
      </c>
      <c r="B86" s="265"/>
      <c r="C86" s="265"/>
      <c r="D86" s="265"/>
      <c r="E86" s="265"/>
      <c r="F86" s="265"/>
      <c r="G86" s="265"/>
      <c r="H86" s="266"/>
      <c r="I86" s="138">
        <v>79</v>
      </c>
      <c r="J86" s="139">
        <f>SUM(J87:J89)</f>
        <v>440409885</v>
      </c>
      <c r="K86" s="139">
        <f>SUM(K87:K89)</f>
        <v>429374461</v>
      </c>
      <c r="L86" s="124"/>
      <c r="M86" s="124"/>
      <c r="N86" s="124"/>
    </row>
    <row r="87" spans="1:14" ht="12.75">
      <c r="A87" s="243" t="s">
        <v>124</v>
      </c>
      <c r="B87" s="244"/>
      <c r="C87" s="244"/>
      <c r="D87" s="244"/>
      <c r="E87" s="244"/>
      <c r="F87" s="244"/>
      <c r="G87" s="244"/>
      <c r="H87" s="245"/>
      <c r="I87" s="140">
        <v>80</v>
      </c>
      <c r="J87" s="143">
        <v>326440109</v>
      </c>
      <c r="K87" s="143">
        <v>306194743</v>
      </c>
      <c r="L87" s="124"/>
      <c r="M87" s="124"/>
      <c r="N87" s="124"/>
    </row>
    <row r="88" spans="1:14" ht="12.75">
      <c r="A88" s="246" t="s">
        <v>125</v>
      </c>
      <c r="B88" s="247"/>
      <c r="C88" s="247"/>
      <c r="D88" s="247"/>
      <c r="E88" s="247"/>
      <c r="F88" s="247"/>
      <c r="G88" s="247"/>
      <c r="H88" s="248"/>
      <c r="I88" s="138">
        <v>81</v>
      </c>
      <c r="J88" s="142">
        <v>0</v>
      </c>
      <c r="K88" s="142">
        <v>0</v>
      </c>
      <c r="L88" s="124"/>
      <c r="M88" s="124"/>
      <c r="N88" s="124"/>
    </row>
    <row r="89" spans="1:14" ht="12.75">
      <c r="A89" s="243" t="s">
        <v>126</v>
      </c>
      <c r="B89" s="244"/>
      <c r="C89" s="244"/>
      <c r="D89" s="244"/>
      <c r="E89" s="244"/>
      <c r="F89" s="244"/>
      <c r="G89" s="244"/>
      <c r="H89" s="245"/>
      <c r="I89" s="140">
        <v>82</v>
      </c>
      <c r="J89" s="143">
        <v>113969776</v>
      </c>
      <c r="K89" s="143">
        <v>123179718</v>
      </c>
      <c r="L89" s="124"/>
      <c r="M89" s="124"/>
      <c r="N89" s="124"/>
    </row>
    <row r="90" spans="1:14" ht="12.75">
      <c r="A90" s="264" t="s">
        <v>338</v>
      </c>
      <c r="B90" s="265"/>
      <c r="C90" s="265"/>
      <c r="D90" s="265"/>
      <c r="E90" s="265"/>
      <c r="F90" s="265"/>
      <c r="G90" s="265"/>
      <c r="H90" s="266"/>
      <c r="I90" s="138">
        <v>83</v>
      </c>
      <c r="J90" s="139">
        <f>SUM(J91:J99)</f>
        <v>32212428</v>
      </c>
      <c r="K90" s="139">
        <f>SUM(K91:K99)</f>
        <v>30078864</v>
      </c>
      <c r="L90" s="124"/>
      <c r="M90" s="124"/>
      <c r="N90" s="124"/>
    </row>
    <row r="91" spans="1:14" ht="12.75">
      <c r="A91" s="243" t="s">
        <v>127</v>
      </c>
      <c r="B91" s="244"/>
      <c r="C91" s="244"/>
      <c r="D91" s="244"/>
      <c r="E91" s="244"/>
      <c r="F91" s="244"/>
      <c r="G91" s="244"/>
      <c r="H91" s="245"/>
      <c r="I91" s="140">
        <v>84</v>
      </c>
      <c r="J91" s="143">
        <v>0</v>
      </c>
      <c r="K91" s="143">
        <v>0</v>
      </c>
      <c r="L91" s="124"/>
      <c r="M91" s="124"/>
      <c r="N91" s="124"/>
    </row>
    <row r="92" spans="1:14" ht="12.75">
      <c r="A92" s="246" t="s">
        <v>235</v>
      </c>
      <c r="B92" s="247"/>
      <c r="C92" s="247"/>
      <c r="D92" s="247"/>
      <c r="E92" s="247"/>
      <c r="F92" s="247"/>
      <c r="G92" s="247"/>
      <c r="H92" s="248"/>
      <c r="I92" s="138">
        <v>85</v>
      </c>
      <c r="J92" s="142">
        <v>0</v>
      </c>
      <c r="K92" s="142">
        <v>0</v>
      </c>
      <c r="L92" s="124"/>
      <c r="M92" s="124"/>
      <c r="N92" s="124"/>
    </row>
    <row r="93" spans="1:14" ht="12.75">
      <c r="A93" s="243" t="s">
        <v>0</v>
      </c>
      <c r="B93" s="244"/>
      <c r="C93" s="244"/>
      <c r="D93" s="244"/>
      <c r="E93" s="244"/>
      <c r="F93" s="244"/>
      <c r="G93" s="244"/>
      <c r="H93" s="245"/>
      <c r="I93" s="140">
        <v>86</v>
      </c>
      <c r="J93" s="143">
        <v>7012774</v>
      </c>
      <c r="K93" s="143">
        <v>6014818</v>
      </c>
      <c r="L93" s="124"/>
      <c r="M93" s="124"/>
      <c r="N93" s="124"/>
    </row>
    <row r="94" spans="1:14" ht="12.75">
      <c r="A94" s="246" t="s">
        <v>236</v>
      </c>
      <c r="B94" s="247"/>
      <c r="C94" s="247"/>
      <c r="D94" s="247"/>
      <c r="E94" s="247"/>
      <c r="F94" s="247"/>
      <c r="G94" s="247"/>
      <c r="H94" s="248"/>
      <c r="I94" s="138">
        <v>87</v>
      </c>
      <c r="J94" s="142">
        <v>0</v>
      </c>
      <c r="K94" s="142">
        <v>0</v>
      </c>
      <c r="L94" s="124"/>
      <c r="M94" s="124"/>
      <c r="N94" s="124"/>
    </row>
    <row r="95" spans="1:14" ht="12.75">
      <c r="A95" s="243" t="s">
        <v>237</v>
      </c>
      <c r="B95" s="244"/>
      <c r="C95" s="244"/>
      <c r="D95" s="244"/>
      <c r="E95" s="244"/>
      <c r="F95" s="244"/>
      <c r="G95" s="244"/>
      <c r="H95" s="245"/>
      <c r="I95" s="140">
        <v>88</v>
      </c>
      <c r="J95" s="143">
        <v>0</v>
      </c>
      <c r="K95" s="143">
        <v>0</v>
      </c>
      <c r="L95" s="124"/>
      <c r="M95" s="124"/>
      <c r="N95" s="124"/>
    </row>
    <row r="96" spans="1:14" ht="12.75">
      <c r="A96" s="246" t="s">
        <v>238</v>
      </c>
      <c r="B96" s="247"/>
      <c r="C96" s="247"/>
      <c r="D96" s="247"/>
      <c r="E96" s="247"/>
      <c r="F96" s="247"/>
      <c r="G96" s="247"/>
      <c r="H96" s="248"/>
      <c r="I96" s="138">
        <v>89</v>
      </c>
      <c r="J96" s="142">
        <v>0</v>
      </c>
      <c r="K96" s="142">
        <v>0</v>
      </c>
      <c r="L96" s="124"/>
      <c r="M96" s="124"/>
      <c r="N96" s="124"/>
    </row>
    <row r="97" spans="1:14" ht="12.75">
      <c r="A97" s="243" t="s">
        <v>89</v>
      </c>
      <c r="B97" s="244"/>
      <c r="C97" s="244"/>
      <c r="D97" s="244"/>
      <c r="E97" s="244"/>
      <c r="F97" s="244"/>
      <c r="G97" s="244"/>
      <c r="H97" s="245"/>
      <c r="I97" s="140">
        <v>90</v>
      </c>
      <c r="J97" s="143">
        <v>0</v>
      </c>
      <c r="K97" s="143">
        <v>0</v>
      </c>
      <c r="L97" s="124"/>
      <c r="M97" s="124"/>
      <c r="N97" s="124"/>
    </row>
    <row r="98" spans="1:14" ht="12.75">
      <c r="A98" s="246" t="s">
        <v>87</v>
      </c>
      <c r="B98" s="247"/>
      <c r="C98" s="247"/>
      <c r="D98" s="247"/>
      <c r="E98" s="247"/>
      <c r="F98" s="247"/>
      <c r="G98" s="247"/>
      <c r="H98" s="248"/>
      <c r="I98" s="138">
        <v>91</v>
      </c>
      <c r="J98" s="142">
        <v>25199654</v>
      </c>
      <c r="K98" s="142">
        <v>24064046</v>
      </c>
      <c r="L98" s="124"/>
      <c r="M98" s="124"/>
      <c r="N98" s="124"/>
    </row>
    <row r="99" spans="1:14" ht="12.75">
      <c r="A99" s="243" t="s">
        <v>88</v>
      </c>
      <c r="B99" s="244"/>
      <c r="C99" s="244"/>
      <c r="D99" s="244"/>
      <c r="E99" s="244"/>
      <c r="F99" s="244"/>
      <c r="G99" s="244"/>
      <c r="H99" s="245"/>
      <c r="I99" s="140">
        <v>92</v>
      </c>
      <c r="J99" s="143">
        <v>0</v>
      </c>
      <c r="K99" s="143">
        <v>0</v>
      </c>
      <c r="L99" s="124"/>
      <c r="M99" s="124"/>
      <c r="N99" s="124"/>
    </row>
    <row r="100" spans="1:14" ht="12.75">
      <c r="A100" s="264" t="s">
        <v>339</v>
      </c>
      <c r="B100" s="265"/>
      <c r="C100" s="265"/>
      <c r="D100" s="265"/>
      <c r="E100" s="265"/>
      <c r="F100" s="265"/>
      <c r="G100" s="265"/>
      <c r="H100" s="266"/>
      <c r="I100" s="138">
        <v>93</v>
      </c>
      <c r="J100" s="139">
        <f>SUM(J101:J112)</f>
        <v>1492002128</v>
      </c>
      <c r="K100" s="139">
        <f>SUM(K101:K112)</f>
        <v>1331222202</v>
      </c>
      <c r="L100" s="124"/>
      <c r="M100" s="124"/>
      <c r="N100" s="124"/>
    </row>
    <row r="101" spans="1:14" ht="12.75">
      <c r="A101" s="243" t="s">
        <v>127</v>
      </c>
      <c r="B101" s="244"/>
      <c r="C101" s="244"/>
      <c r="D101" s="244"/>
      <c r="E101" s="244"/>
      <c r="F101" s="244"/>
      <c r="G101" s="244"/>
      <c r="H101" s="245"/>
      <c r="I101" s="140">
        <v>94</v>
      </c>
      <c r="J101" s="143">
        <v>0</v>
      </c>
      <c r="K101" s="143">
        <v>0</v>
      </c>
      <c r="L101" s="124"/>
      <c r="M101" s="124"/>
      <c r="N101" s="124"/>
    </row>
    <row r="102" spans="1:14" ht="12.75">
      <c r="A102" s="246" t="s">
        <v>235</v>
      </c>
      <c r="B102" s="247"/>
      <c r="C102" s="247"/>
      <c r="D102" s="247"/>
      <c r="E102" s="247"/>
      <c r="F102" s="247"/>
      <c r="G102" s="247"/>
      <c r="H102" s="248"/>
      <c r="I102" s="138">
        <v>95</v>
      </c>
      <c r="J102" s="142">
        <v>9594227</v>
      </c>
      <c r="K102" s="142">
        <v>252986</v>
      </c>
      <c r="L102" s="124"/>
      <c r="M102" s="124"/>
      <c r="N102" s="124"/>
    </row>
    <row r="103" spans="1:14" ht="12.75">
      <c r="A103" s="243" t="s">
        <v>0</v>
      </c>
      <c r="B103" s="244"/>
      <c r="C103" s="244"/>
      <c r="D103" s="244"/>
      <c r="E103" s="244"/>
      <c r="F103" s="244"/>
      <c r="G103" s="244"/>
      <c r="H103" s="245"/>
      <c r="I103" s="140">
        <v>96</v>
      </c>
      <c r="J103" s="143">
        <v>9285885</v>
      </c>
      <c r="K103" s="143">
        <v>9207102</v>
      </c>
      <c r="L103" s="124"/>
      <c r="M103" s="124"/>
      <c r="N103" s="124"/>
    </row>
    <row r="104" spans="1:14" ht="12.75">
      <c r="A104" s="246" t="s">
        <v>236</v>
      </c>
      <c r="B104" s="247"/>
      <c r="C104" s="247"/>
      <c r="D104" s="247"/>
      <c r="E104" s="247"/>
      <c r="F104" s="247"/>
      <c r="G104" s="247"/>
      <c r="H104" s="248"/>
      <c r="I104" s="138">
        <v>97</v>
      </c>
      <c r="J104" s="142">
        <v>4815296</v>
      </c>
      <c r="K104" s="142">
        <v>2517580</v>
      </c>
      <c r="L104" s="124"/>
      <c r="M104" s="124"/>
      <c r="N104" s="124"/>
    </row>
    <row r="105" spans="1:14" ht="12.75">
      <c r="A105" s="243" t="s">
        <v>237</v>
      </c>
      <c r="B105" s="244"/>
      <c r="C105" s="244"/>
      <c r="D105" s="244"/>
      <c r="E105" s="244"/>
      <c r="F105" s="244"/>
      <c r="G105" s="244"/>
      <c r="H105" s="245"/>
      <c r="I105" s="140">
        <v>98</v>
      </c>
      <c r="J105" s="143">
        <v>1170408808</v>
      </c>
      <c r="K105" s="143">
        <v>973957310</v>
      </c>
      <c r="L105" s="124"/>
      <c r="M105" s="124"/>
      <c r="N105" s="124"/>
    </row>
    <row r="106" spans="1:14" ht="12.75">
      <c r="A106" s="246" t="s">
        <v>238</v>
      </c>
      <c r="B106" s="247"/>
      <c r="C106" s="247"/>
      <c r="D106" s="247"/>
      <c r="E106" s="247"/>
      <c r="F106" s="247"/>
      <c r="G106" s="247"/>
      <c r="H106" s="248"/>
      <c r="I106" s="138">
        <v>99</v>
      </c>
      <c r="J106" s="142">
        <v>0</v>
      </c>
      <c r="K106" s="142">
        <v>0</v>
      </c>
      <c r="L106" s="124"/>
      <c r="M106" s="124"/>
      <c r="N106" s="124"/>
    </row>
    <row r="107" spans="1:14" ht="12.75">
      <c r="A107" s="243" t="s">
        <v>89</v>
      </c>
      <c r="B107" s="244"/>
      <c r="C107" s="244"/>
      <c r="D107" s="244"/>
      <c r="E107" s="244"/>
      <c r="F107" s="244"/>
      <c r="G107" s="244"/>
      <c r="H107" s="245"/>
      <c r="I107" s="140">
        <v>100</v>
      </c>
      <c r="J107" s="143">
        <v>0</v>
      </c>
      <c r="K107" s="143">
        <v>0</v>
      </c>
      <c r="L107" s="124"/>
      <c r="M107" s="124"/>
      <c r="N107" s="124"/>
    </row>
    <row r="108" spans="1:14" ht="12.75">
      <c r="A108" s="246" t="s">
        <v>90</v>
      </c>
      <c r="B108" s="247"/>
      <c r="C108" s="247"/>
      <c r="D108" s="247"/>
      <c r="E108" s="247"/>
      <c r="F108" s="247"/>
      <c r="G108" s="247"/>
      <c r="H108" s="248"/>
      <c r="I108" s="138">
        <v>101</v>
      </c>
      <c r="J108" s="142">
        <v>182816849</v>
      </c>
      <c r="K108" s="142">
        <v>200492374</v>
      </c>
      <c r="L108" s="124"/>
      <c r="M108" s="124"/>
      <c r="N108" s="124"/>
    </row>
    <row r="109" spans="1:14" ht="12.75">
      <c r="A109" s="243" t="s">
        <v>91</v>
      </c>
      <c r="B109" s="244"/>
      <c r="C109" s="244"/>
      <c r="D109" s="244"/>
      <c r="E109" s="244"/>
      <c r="F109" s="244"/>
      <c r="G109" s="244"/>
      <c r="H109" s="245"/>
      <c r="I109" s="140">
        <v>102</v>
      </c>
      <c r="J109" s="143">
        <v>78157198</v>
      </c>
      <c r="K109" s="143">
        <v>103599981</v>
      </c>
      <c r="L109" s="124"/>
      <c r="M109" s="124"/>
      <c r="N109" s="124"/>
    </row>
    <row r="110" spans="1:14" ht="12.75">
      <c r="A110" s="246" t="s">
        <v>94</v>
      </c>
      <c r="B110" s="247"/>
      <c r="C110" s="247"/>
      <c r="D110" s="247"/>
      <c r="E110" s="247"/>
      <c r="F110" s="247"/>
      <c r="G110" s="247"/>
      <c r="H110" s="248"/>
      <c r="I110" s="138">
        <v>103</v>
      </c>
      <c r="J110" s="142">
        <v>0</v>
      </c>
      <c r="K110" s="142">
        <v>0</v>
      </c>
      <c r="L110" s="124"/>
      <c r="M110" s="124"/>
      <c r="N110" s="124"/>
    </row>
    <row r="111" spans="1:14" ht="12.75">
      <c r="A111" s="243" t="s">
        <v>92</v>
      </c>
      <c r="B111" s="244"/>
      <c r="C111" s="244"/>
      <c r="D111" s="244"/>
      <c r="E111" s="244"/>
      <c r="F111" s="244"/>
      <c r="G111" s="244"/>
      <c r="H111" s="245"/>
      <c r="I111" s="140">
        <v>104</v>
      </c>
      <c r="J111" s="143">
        <v>0</v>
      </c>
      <c r="K111" s="143">
        <v>0</v>
      </c>
      <c r="L111" s="124"/>
      <c r="M111" s="124"/>
      <c r="N111" s="124"/>
    </row>
    <row r="112" spans="1:14" ht="12.75">
      <c r="A112" s="246" t="s">
        <v>93</v>
      </c>
      <c r="B112" s="247"/>
      <c r="C112" s="247"/>
      <c r="D112" s="247"/>
      <c r="E112" s="247"/>
      <c r="F112" s="247"/>
      <c r="G112" s="247"/>
      <c r="H112" s="248"/>
      <c r="I112" s="138">
        <v>105</v>
      </c>
      <c r="J112" s="142">
        <v>36923865</v>
      </c>
      <c r="K112" s="142">
        <v>41194869</v>
      </c>
      <c r="L112" s="124"/>
      <c r="M112" s="124"/>
      <c r="N112" s="124"/>
    </row>
    <row r="113" spans="1:14" ht="12.75">
      <c r="A113" s="270" t="s">
        <v>1</v>
      </c>
      <c r="B113" s="271"/>
      <c r="C113" s="271"/>
      <c r="D113" s="271"/>
      <c r="E113" s="271"/>
      <c r="F113" s="271"/>
      <c r="G113" s="271"/>
      <c r="H113" s="272"/>
      <c r="I113" s="140">
        <v>106</v>
      </c>
      <c r="J113" s="143">
        <v>152790572</v>
      </c>
      <c r="K113" s="143">
        <v>147447465</v>
      </c>
      <c r="L113" s="124"/>
      <c r="M113" s="124"/>
      <c r="N113" s="124"/>
    </row>
    <row r="114" spans="1:14" ht="12.75">
      <c r="A114" s="264" t="s">
        <v>340</v>
      </c>
      <c r="B114" s="265"/>
      <c r="C114" s="265"/>
      <c r="D114" s="265"/>
      <c r="E114" s="265"/>
      <c r="F114" s="265"/>
      <c r="G114" s="265"/>
      <c r="H114" s="266"/>
      <c r="I114" s="138">
        <v>107</v>
      </c>
      <c r="J114" s="139">
        <f>J69+J86+J90+J100+J113</f>
        <v>13136051751</v>
      </c>
      <c r="K114" s="139">
        <f>K69+K86+K90+K100+K113</f>
        <v>12415345948</v>
      </c>
      <c r="L114" s="124"/>
      <c r="M114" s="124"/>
      <c r="N114" s="124"/>
    </row>
    <row r="115" spans="1:14" ht="12.75">
      <c r="A115" s="284" t="s">
        <v>52</v>
      </c>
      <c r="B115" s="285"/>
      <c r="C115" s="285"/>
      <c r="D115" s="285"/>
      <c r="E115" s="285"/>
      <c r="F115" s="285"/>
      <c r="G115" s="285"/>
      <c r="H115" s="286"/>
      <c r="I115" s="147">
        <v>108</v>
      </c>
      <c r="J115" s="145">
        <v>0</v>
      </c>
      <c r="K115" s="145">
        <v>0</v>
      </c>
      <c r="L115" s="124"/>
      <c r="M115" s="124"/>
      <c r="N115" s="124"/>
    </row>
    <row r="116" spans="1:14" ht="12.75">
      <c r="A116" s="276" t="s">
        <v>341</v>
      </c>
      <c r="B116" s="287"/>
      <c r="C116" s="287"/>
      <c r="D116" s="287"/>
      <c r="E116" s="287"/>
      <c r="F116" s="287"/>
      <c r="G116" s="287"/>
      <c r="H116" s="287"/>
      <c r="I116" s="288"/>
      <c r="J116" s="288"/>
      <c r="K116" s="289"/>
      <c r="L116" s="124"/>
      <c r="M116" s="124"/>
      <c r="N116" s="124"/>
    </row>
    <row r="117" spans="1:14" ht="12.75">
      <c r="A117" s="261" t="s">
        <v>181</v>
      </c>
      <c r="B117" s="262"/>
      <c r="C117" s="262"/>
      <c r="D117" s="262"/>
      <c r="E117" s="262"/>
      <c r="F117" s="262"/>
      <c r="G117" s="262"/>
      <c r="H117" s="262"/>
      <c r="I117" s="290"/>
      <c r="J117" s="290"/>
      <c r="K117" s="291"/>
      <c r="L117" s="124"/>
      <c r="M117" s="124"/>
      <c r="N117" s="124"/>
    </row>
    <row r="118" spans="1:14" ht="12.75">
      <c r="A118" s="246" t="s">
        <v>8</v>
      </c>
      <c r="B118" s="247"/>
      <c r="C118" s="247"/>
      <c r="D118" s="247"/>
      <c r="E118" s="247"/>
      <c r="F118" s="247"/>
      <c r="G118" s="247"/>
      <c r="H118" s="248"/>
      <c r="I118" s="138">
        <v>109</v>
      </c>
      <c r="J118" s="142">
        <v>11017677830</v>
      </c>
      <c r="K118" s="143">
        <v>10476254084</v>
      </c>
      <c r="L118" s="124"/>
      <c r="M118" s="124"/>
      <c r="N118" s="124"/>
    </row>
    <row r="119" spans="1:13" ht="12.75">
      <c r="A119" s="292" t="s">
        <v>9</v>
      </c>
      <c r="B119" s="293"/>
      <c r="C119" s="293"/>
      <c r="D119" s="293"/>
      <c r="E119" s="293"/>
      <c r="F119" s="293"/>
      <c r="G119" s="293"/>
      <c r="H119" s="294"/>
      <c r="I119" s="144">
        <v>110</v>
      </c>
      <c r="J119" s="145">
        <v>958908</v>
      </c>
      <c r="K119" s="145">
        <v>968872</v>
      </c>
      <c r="L119" s="124"/>
      <c r="M119" s="124"/>
    </row>
    <row r="120" spans="1:13" ht="12.75">
      <c r="A120" s="295" t="s">
        <v>302</v>
      </c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L120" s="124"/>
      <c r="M120" s="124"/>
    </row>
    <row r="121" spans="1:13" ht="12.75">
      <c r="A121" s="282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124"/>
      <c r="M121" s="124"/>
    </row>
    <row r="122" spans="11:13" ht="12.75">
      <c r="K122" s="124"/>
      <c r="L122" s="124"/>
      <c r="M122" s="124"/>
    </row>
    <row r="123" spans="10:13" ht="12.75">
      <c r="J123" s="124"/>
      <c r="K123" s="124"/>
      <c r="L123" s="124"/>
      <c r="M123" s="124"/>
    </row>
    <row r="124" spans="12:13" ht="12.75">
      <c r="L124" s="124"/>
      <c r="M124" s="124"/>
    </row>
    <row r="125" spans="12:13" ht="12.75">
      <c r="L125" s="124"/>
      <c r="M125" s="124"/>
    </row>
    <row r="126" spans="12:13" ht="12.75">
      <c r="L126" s="124"/>
      <c r="M126" s="124"/>
    </row>
    <row r="127" spans="12:13" ht="12.75">
      <c r="L127" s="124"/>
      <c r="M127" s="124"/>
    </row>
    <row r="128" spans="12:13" ht="12.75">
      <c r="L128" s="124"/>
      <c r="M128" s="124"/>
    </row>
    <row r="129" spans="12:13" ht="12.75">
      <c r="L129" s="124"/>
      <c r="M129" s="124"/>
    </row>
    <row r="130" spans="12:13" ht="12.75">
      <c r="L130" s="124"/>
      <c r="M130" s="124"/>
    </row>
    <row r="131" spans="12:13" ht="12.75">
      <c r="L131" s="124"/>
      <c r="M131" s="124"/>
    </row>
    <row r="132" spans="12:13" ht="12.75">
      <c r="L132" s="124"/>
      <c r="M132" s="124"/>
    </row>
    <row r="133" spans="12:13" ht="12.75">
      <c r="L133" s="124"/>
      <c r="M133" s="124"/>
    </row>
    <row r="134" spans="12:13" ht="12.75">
      <c r="L134" s="124"/>
      <c r="M134" s="124"/>
    </row>
    <row r="135" spans="12:13" ht="12.75">
      <c r="L135" s="124"/>
      <c r="M135" s="124"/>
    </row>
    <row r="136" spans="12:13" ht="12.75">
      <c r="L136" s="124"/>
      <c r="M136" s="124"/>
    </row>
    <row r="137" spans="12:13" ht="12.75">
      <c r="L137" s="124"/>
      <c r="M137" s="124"/>
    </row>
    <row r="138" spans="12:13" ht="12.75">
      <c r="L138" s="124"/>
      <c r="M138" s="124"/>
    </row>
    <row r="139" spans="12:13" ht="12.75">
      <c r="L139" s="124"/>
      <c r="M139" s="124"/>
    </row>
    <row r="140" spans="12:13" ht="12.75">
      <c r="L140" s="124"/>
      <c r="M140" s="124"/>
    </row>
    <row r="141" spans="12:13" ht="12.75">
      <c r="L141" s="124"/>
      <c r="M141" s="124"/>
    </row>
    <row r="142" spans="12:13" ht="12.75">
      <c r="L142" s="124"/>
      <c r="M142" s="124"/>
    </row>
    <row r="143" spans="12:13" ht="12.75">
      <c r="L143" s="124"/>
      <c r="M143" s="124"/>
    </row>
    <row r="144" spans="12:13" ht="12.75">
      <c r="L144" s="124"/>
      <c r="M144" s="124"/>
    </row>
    <row r="145" spans="12:13" ht="12.75">
      <c r="L145" s="124"/>
      <c r="M145" s="124"/>
    </row>
    <row r="146" spans="12:13" ht="12.75">
      <c r="L146" s="124"/>
      <c r="M146" s="124"/>
    </row>
    <row r="147" spans="12:13" ht="12.75">
      <c r="L147" s="124"/>
      <c r="M147" s="124"/>
    </row>
    <row r="148" spans="12:13" ht="12.75">
      <c r="L148" s="124"/>
      <c r="M148" s="124"/>
    </row>
    <row r="149" spans="12:13" ht="12.75">
      <c r="L149" s="124"/>
      <c r="M149" s="124"/>
    </row>
    <row r="150" spans="12:13" ht="12.75">
      <c r="L150" s="124"/>
      <c r="M150" s="124"/>
    </row>
    <row r="151" spans="12:13" ht="12.75">
      <c r="L151" s="124"/>
      <c r="M151" s="124"/>
    </row>
    <row r="152" spans="12:13" ht="12.75">
      <c r="L152" s="124"/>
      <c r="M152" s="124"/>
    </row>
    <row r="153" spans="12:13" ht="12.75">
      <c r="L153" s="124"/>
      <c r="M153" s="124"/>
    </row>
    <row r="154" spans="12:13" ht="12.75">
      <c r="L154" s="124"/>
      <c r="M154" s="124"/>
    </row>
    <row r="155" spans="12:13" ht="12.75">
      <c r="L155" s="124"/>
      <c r="M155" s="124"/>
    </row>
    <row r="156" spans="12:13" ht="12.75">
      <c r="L156" s="124"/>
      <c r="M156" s="124"/>
    </row>
    <row r="157" spans="12:13" ht="12.75">
      <c r="L157" s="124"/>
      <c r="M157" s="124"/>
    </row>
    <row r="158" spans="12:13" ht="12.75">
      <c r="L158" s="124"/>
      <c r="M158" s="124"/>
    </row>
    <row r="159" spans="12:13" ht="12.75">
      <c r="L159" s="124"/>
      <c r="M159" s="124"/>
    </row>
    <row r="160" spans="12:13" ht="12.75">
      <c r="L160" s="124"/>
      <c r="M160" s="124"/>
    </row>
    <row r="161" spans="12:13" ht="12.75">
      <c r="L161" s="124"/>
      <c r="M161" s="124"/>
    </row>
    <row r="162" spans="12:13" ht="12.75">
      <c r="L162" s="124"/>
      <c r="M162" s="124"/>
    </row>
    <row r="163" spans="12:13" ht="12.75">
      <c r="L163" s="124"/>
      <c r="M163" s="124"/>
    </row>
    <row r="164" spans="12:13" ht="12.75">
      <c r="L164" s="124"/>
      <c r="M164" s="124"/>
    </row>
    <row r="165" spans="12:13" ht="12.75">
      <c r="L165" s="124"/>
      <c r="M165" s="124"/>
    </row>
    <row r="166" spans="12:13" ht="12.75">
      <c r="L166" s="124"/>
      <c r="M166" s="124"/>
    </row>
    <row r="167" spans="12:13" ht="12.75">
      <c r="L167" s="124"/>
      <c r="M167" s="124"/>
    </row>
    <row r="168" spans="12:13" ht="12.75">
      <c r="L168" s="124"/>
      <c r="M168" s="124"/>
    </row>
    <row r="169" spans="12:13" ht="12.75">
      <c r="L169" s="124"/>
      <c r="M169" s="124"/>
    </row>
    <row r="170" spans="12:13" ht="12.75">
      <c r="L170" s="124"/>
      <c r="M170" s="124"/>
    </row>
    <row r="171" spans="12:13" ht="12.75">
      <c r="L171" s="124"/>
      <c r="M171" s="124"/>
    </row>
    <row r="172" spans="12:13" ht="12.75">
      <c r="L172" s="124"/>
      <c r="M172" s="124"/>
    </row>
    <row r="173" spans="12:13" ht="12.75">
      <c r="L173" s="124"/>
      <c r="M173" s="124"/>
    </row>
    <row r="174" spans="12:13" ht="12.75">
      <c r="L174" s="124"/>
      <c r="M174" s="124"/>
    </row>
    <row r="175" spans="12:13" ht="12.75">
      <c r="L175" s="124"/>
      <c r="M175" s="124"/>
    </row>
    <row r="176" spans="12:13" ht="12.75">
      <c r="L176" s="124"/>
      <c r="M176" s="124"/>
    </row>
    <row r="177" spans="12:13" ht="12.75">
      <c r="L177" s="124"/>
      <c r="M177" s="124"/>
    </row>
    <row r="178" spans="12:13" ht="12.75">
      <c r="L178" s="124"/>
      <c r="M178" s="124"/>
    </row>
    <row r="179" spans="12:13" ht="12.75">
      <c r="L179" s="124"/>
      <c r="M179" s="124"/>
    </row>
    <row r="180" spans="12:13" ht="12.75">
      <c r="L180" s="124"/>
      <c r="M180" s="124"/>
    </row>
    <row r="181" spans="12:13" ht="12.75">
      <c r="L181" s="124"/>
      <c r="M181" s="124"/>
    </row>
    <row r="182" spans="12:13" ht="12.75">
      <c r="L182" s="124"/>
      <c r="M182" s="124"/>
    </row>
    <row r="183" spans="12:13" ht="12.75">
      <c r="L183" s="124"/>
      <c r="M183" s="124"/>
    </row>
    <row r="184" spans="12:13" ht="12.75">
      <c r="L184" s="124"/>
      <c r="M184" s="124"/>
    </row>
    <row r="185" spans="12:13" ht="12.75">
      <c r="L185" s="124"/>
      <c r="M185" s="124"/>
    </row>
    <row r="186" spans="12:13" ht="12.75">
      <c r="L186" s="124"/>
      <c r="M186" s="124"/>
    </row>
    <row r="187" spans="12:13" ht="12.75">
      <c r="L187" s="124"/>
      <c r="M187" s="124"/>
    </row>
    <row r="188" spans="12:13" ht="12.75">
      <c r="L188" s="124"/>
      <c r="M188" s="124"/>
    </row>
    <row r="189" spans="12:13" ht="12.75">
      <c r="L189" s="124"/>
      <c r="M189" s="124"/>
    </row>
    <row r="190" spans="12:13" ht="12.75">
      <c r="L190" s="124"/>
      <c r="M190" s="124"/>
    </row>
    <row r="191" spans="12:13" ht="12.75">
      <c r="L191" s="124"/>
      <c r="M191" s="124"/>
    </row>
    <row r="192" spans="12:13" ht="12.75">
      <c r="L192" s="124"/>
      <c r="M192" s="124"/>
    </row>
    <row r="193" spans="12:13" ht="12.75">
      <c r="L193" s="124"/>
      <c r="M193" s="124"/>
    </row>
    <row r="194" spans="12:13" ht="12.75">
      <c r="L194" s="124"/>
      <c r="M194" s="124"/>
    </row>
    <row r="195" spans="12:13" ht="12.75">
      <c r="L195" s="124"/>
      <c r="M195" s="124"/>
    </row>
    <row r="196" spans="12:13" ht="12.75">
      <c r="L196" s="124"/>
      <c r="M196" s="124"/>
    </row>
    <row r="197" spans="12:13" ht="12.75">
      <c r="L197" s="124"/>
      <c r="M197" s="124"/>
    </row>
    <row r="198" spans="12:13" ht="12.75">
      <c r="L198" s="124"/>
      <c r="M198" s="124"/>
    </row>
    <row r="199" spans="12:13" ht="12.75">
      <c r="L199" s="124"/>
      <c r="M199" s="124"/>
    </row>
    <row r="200" spans="12:13" ht="12.75">
      <c r="L200" s="124"/>
      <c r="M200" s="124"/>
    </row>
    <row r="201" spans="12:13" ht="12.75">
      <c r="L201" s="124"/>
      <c r="M201" s="124"/>
    </row>
    <row r="202" spans="12:13" ht="12.75">
      <c r="L202" s="124"/>
      <c r="M202" s="124"/>
    </row>
    <row r="203" spans="12:13" ht="12.75">
      <c r="L203" s="124"/>
      <c r="M203" s="124"/>
    </row>
    <row r="204" spans="12:13" ht="12.75">
      <c r="L204" s="124"/>
      <c r="M204" s="124"/>
    </row>
    <row r="205" spans="12:13" ht="12.75">
      <c r="L205" s="124"/>
      <c r="M205" s="124"/>
    </row>
    <row r="206" spans="12:13" ht="12.75">
      <c r="L206" s="124"/>
      <c r="M206" s="124"/>
    </row>
    <row r="207" spans="12:13" ht="12.75">
      <c r="L207" s="124"/>
      <c r="M207" s="124"/>
    </row>
    <row r="208" spans="12:13" ht="12.75">
      <c r="L208" s="124"/>
      <c r="M208" s="124"/>
    </row>
    <row r="209" spans="12:13" ht="12.75">
      <c r="L209" s="124"/>
      <c r="M209" s="124"/>
    </row>
    <row r="210" spans="12:13" ht="12.75">
      <c r="L210" s="124"/>
      <c r="M210" s="124"/>
    </row>
    <row r="211" spans="12:13" ht="12.75">
      <c r="L211" s="124"/>
      <c r="M211" s="124"/>
    </row>
    <row r="212" spans="12:13" ht="12.75">
      <c r="L212" s="124"/>
      <c r="M212" s="124"/>
    </row>
    <row r="213" spans="12:13" ht="12.75">
      <c r="L213" s="124"/>
      <c r="M213" s="124"/>
    </row>
    <row r="214" spans="12:13" ht="12.75">
      <c r="L214" s="124"/>
      <c r="M214" s="124"/>
    </row>
    <row r="215" spans="12:13" ht="12.75">
      <c r="L215" s="124"/>
      <c r="M215" s="124"/>
    </row>
    <row r="216" spans="12:13" ht="12.75">
      <c r="L216" s="124"/>
      <c r="M216" s="124"/>
    </row>
    <row r="217" spans="12:13" ht="12.75">
      <c r="L217" s="124"/>
      <c r="M217" s="124"/>
    </row>
    <row r="218" spans="12:13" ht="12.75">
      <c r="L218" s="124"/>
      <c r="M218" s="124"/>
    </row>
    <row r="219" spans="12:13" ht="12.75">
      <c r="L219" s="124"/>
      <c r="M219" s="124"/>
    </row>
    <row r="220" spans="12:13" ht="12.75">
      <c r="L220" s="124"/>
      <c r="M220" s="124"/>
    </row>
    <row r="221" spans="12:13" ht="12.75">
      <c r="L221" s="124"/>
      <c r="M221" s="124"/>
    </row>
    <row r="222" spans="12:13" ht="12.75">
      <c r="L222" s="124"/>
      <c r="M222" s="124"/>
    </row>
    <row r="223" spans="12:13" ht="12.75">
      <c r="L223" s="124"/>
      <c r="M223" s="124"/>
    </row>
    <row r="224" spans="12:13" ht="12.75">
      <c r="L224" s="124"/>
      <c r="M224" s="124"/>
    </row>
    <row r="225" spans="12:13" ht="12.75">
      <c r="L225" s="124"/>
      <c r="M225" s="124"/>
    </row>
    <row r="226" spans="12:13" ht="12.75">
      <c r="L226" s="124"/>
      <c r="M226" s="124"/>
    </row>
    <row r="227" spans="12:13" ht="12.75">
      <c r="L227" s="124"/>
      <c r="M227" s="124"/>
    </row>
    <row r="228" spans="12:13" ht="12.75">
      <c r="L228" s="124"/>
      <c r="M228" s="124"/>
    </row>
    <row r="229" spans="12:13" ht="12.75">
      <c r="L229" s="124"/>
      <c r="M229" s="124"/>
    </row>
    <row r="230" spans="12:13" ht="12.75">
      <c r="L230" s="124"/>
      <c r="M230" s="124"/>
    </row>
    <row r="231" spans="12:13" ht="12.75">
      <c r="L231" s="124"/>
      <c r="M231" s="124"/>
    </row>
    <row r="232" spans="12:13" ht="12.75">
      <c r="L232" s="124"/>
      <c r="M232" s="124"/>
    </row>
    <row r="233" spans="12:13" ht="12.75">
      <c r="L233" s="124"/>
      <c r="M233" s="124"/>
    </row>
    <row r="234" spans="12:13" ht="12.75">
      <c r="L234" s="124"/>
      <c r="M234" s="124"/>
    </row>
    <row r="235" spans="12:13" ht="12.75">
      <c r="L235" s="124"/>
      <c r="M235" s="124"/>
    </row>
    <row r="236" spans="12:13" ht="12.75">
      <c r="L236" s="124"/>
      <c r="M236" s="124"/>
    </row>
    <row r="237" spans="12:13" ht="12.75">
      <c r="L237" s="124"/>
      <c r="M237" s="124"/>
    </row>
    <row r="238" spans="12:13" ht="12.75">
      <c r="L238" s="124"/>
      <c r="M238" s="124"/>
    </row>
    <row r="239" spans="12:13" ht="12.75">
      <c r="L239" s="124"/>
      <c r="M239" s="124"/>
    </row>
    <row r="240" spans="12:13" ht="12.75">
      <c r="L240" s="124"/>
      <c r="M240" s="124"/>
    </row>
    <row r="241" spans="12:13" ht="12.75">
      <c r="L241" s="124"/>
      <c r="M241" s="124"/>
    </row>
    <row r="242" spans="12:13" ht="12.75">
      <c r="L242" s="124"/>
      <c r="M242" s="124"/>
    </row>
    <row r="243" spans="12:13" ht="12.75">
      <c r="L243" s="124"/>
      <c r="M243" s="124"/>
    </row>
    <row r="244" spans="12:13" ht="12.75">
      <c r="L244" s="124"/>
      <c r="M244" s="124"/>
    </row>
    <row r="245" spans="12:13" ht="12.75">
      <c r="L245" s="124"/>
      <c r="M245" s="124"/>
    </row>
    <row r="246" spans="12:13" ht="12.75">
      <c r="L246" s="124"/>
      <c r="M246" s="124"/>
    </row>
    <row r="247" spans="12:13" ht="12.75">
      <c r="L247" s="124"/>
      <c r="M247" s="124"/>
    </row>
    <row r="248" spans="12:13" ht="12.75">
      <c r="L248" s="124"/>
      <c r="M248" s="124"/>
    </row>
    <row r="249" spans="12:13" ht="12.75">
      <c r="L249" s="124"/>
      <c r="M249" s="124"/>
    </row>
    <row r="250" spans="12:13" ht="12.75">
      <c r="L250" s="124"/>
      <c r="M250" s="124"/>
    </row>
    <row r="251" spans="12:13" ht="12.75">
      <c r="L251" s="124"/>
      <c r="M251" s="124"/>
    </row>
    <row r="252" spans="12:13" ht="12.75">
      <c r="L252" s="124"/>
      <c r="M252" s="124"/>
    </row>
    <row r="253" spans="12:13" ht="12.75">
      <c r="L253" s="124"/>
      <c r="M253" s="124"/>
    </row>
    <row r="254" spans="12:13" ht="12.75">
      <c r="L254" s="124"/>
      <c r="M254" s="124"/>
    </row>
    <row r="255" spans="12:13" ht="12.75">
      <c r="L255" s="124"/>
      <c r="M255" s="124"/>
    </row>
    <row r="256" spans="12:13" ht="12.75">
      <c r="L256" s="124"/>
      <c r="M256" s="124"/>
    </row>
    <row r="257" spans="12:13" ht="12.75">
      <c r="L257" s="124"/>
      <c r="M257" s="124"/>
    </row>
    <row r="258" spans="12:13" ht="12.75">
      <c r="L258" s="124"/>
      <c r="M258" s="124"/>
    </row>
    <row r="259" spans="12:13" ht="12.75">
      <c r="L259" s="124"/>
      <c r="M259" s="124"/>
    </row>
    <row r="260" spans="12:13" ht="12.75">
      <c r="L260" s="124"/>
      <c r="M260" s="124"/>
    </row>
    <row r="261" spans="12:13" ht="12.75">
      <c r="L261" s="124"/>
      <c r="M261" s="124"/>
    </row>
    <row r="262" spans="12:13" ht="12.75">
      <c r="L262" s="124"/>
      <c r="M262" s="124"/>
    </row>
    <row r="263" spans="12:13" ht="12.75">
      <c r="L263" s="124"/>
      <c r="M263" s="124"/>
    </row>
    <row r="264" spans="12:13" ht="12.75">
      <c r="L264" s="124"/>
      <c r="M264" s="124"/>
    </row>
    <row r="265" spans="12:13" ht="12.75">
      <c r="L265" s="124"/>
      <c r="M265" s="124"/>
    </row>
    <row r="266" spans="12:13" ht="12.75">
      <c r="L266" s="124"/>
      <c r="M266" s="124"/>
    </row>
    <row r="267" spans="12:13" ht="12.75">
      <c r="L267" s="124"/>
      <c r="M267" s="124"/>
    </row>
    <row r="268" spans="12:13" ht="12.75">
      <c r="L268" s="124"/>
      <c r="M268" s="124"/>
    </row>
    <row r="269" spans="12:13" ht="12.75">
      <c r="L269" s="124"/>
      <c r="M269" s="124"/>
    </row>
    <row r="270" spans="12:13" ht="12.75">
      <c r="L270" s="124"/>
      <c r="M270" s="124"/>
    </row>
    <row r="271" spans="12:13" ht="12.75">
      <c r="L271" s="124"/>
      <c r="M271" s="124"/>
    </row>
    <row r="272" spans="12:13" ht="12.75">
      <c r="L272" s="124"/>
      <c r="M272" s="124"/>
    </row>
    <row r="273" spans="12:13" ht="12.75">
      <c r="L273" s="124"/>
      <c r="M273" s="124"/>
    </row>
    <row r="274" spans="12:13" ht="12.75">
      <c r="L274" s="124"/>
      <c r="M274" s="124"/>
    </row>
    <row r="275" spans="12:13" ht="12.75">
      <c r="L275" s="124"/>
      <c r="M275" s="124"/>
    </row>
    <row r="276" spans="12:13" ht="12.75">
      <c r="L276" s="124"/>
      <c r="M276" s="124"/>
    </row>
    <row r="277" spans="12:13" ht="12.75">
      <c r="L277" s="124"/>
      <c r="M277" s="124"/>
    </row>
    <row r="278" spans="12:13" ht="12.75">
      <c r="L278" s="124"/>
      <c r="M278" s="124"/>
    </row>
    <row r="279" spans="12:13" ht="12.75">
      <c r="L279" s="124"/>
      <c r="M279" s="124"/>
    </row>
    <row r="280" spans="12:13" ht="12.75">
      <c r="L280" s="124"/>
      <c r="M280" s="124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5:H105"/>
    <mergeCell ref="A106:H106"/>
    <mergeCell ref="A113:H113"/>
    <mergeCell ref="A114:H114"/>
    <mergeCell ref="A111:H111"/>
    <mergeCell ref="A112:H112"/>
    <mergeCell ref="A109:H109"/>
    <mergeCell ref="A110:H110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34" right="0.24" top="0.25" bottom="0.25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8" width="9.140625" style="148" customWidth="1"/>
    <col min="9" max="9" width="7.57421875" style="148" bestFit="1" customWidth="1"/>
    <col min="10" max="10" width="13.28125" style="148" bestFit="1" customWidth="1"/>
    <col min="11" max="13" width="12.8515625" style="148" bestFit="1" customWidth="1"/>
    <col min="14" max="15" width="11.8515625" style="148" customWidth="1"/>
    <col min="16" max="16384" width="9.140625" style="148" customWidth="1"/>
  </cols>
  <sheetData>
    <row r="1" spans="1:13" ht="12.75" customHeight="1">
      <c r="A1" s="320" t="s">
        <v>149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2.75" customHeight="1">
      <c r="A2" s="372" t="s">
        <v>347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.75" customHeight="1">
      <c r="A3" s="301" t="s">
        <v>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24">
      <c r="A4" s="300" t="s">
        <v>54</v>
      </c>
      <c r="B4" s="300"/>
      <c r="C4" s="300"/>
      <c r="D4" s="300"/>
      <c r="E4" s="300"/>
      <c r="F4" s="300"/>
      <c r="G4" s="300"/>
      <c r="H4" s="300"/>
      <c r="I4" s="149" t="s">
        <v>342</v>
      </c>
      <c r="J4" s="300" t="s">
        <v>309</v>
      </c>
      <c r="K4" s="300"/>
      <c r="L4" s="300" t="s">
        <v>310</v>
      </c>
      <c r="M4" s="300"/>
    </row>
    <row r="5" spans="1:13" ht="12">
      <c r="A5" s="300"/>
      <c r="B5" s="300"/>
      <c r="C5" s="300"/>
      <c r="D5" s="300"/>
      <c r="E5" s="300"/>
      <c r="F5" s="300"/>
      <c r="G5" s="300"/>
      <c r="H5" s="300"/>
      <c r="I5" s="149"/>
      <c r="J5" s="149" t="s">
        <v>305</v>
      </c>
      <c r="K5" s="149" t="s">
        <v>306</v>
      </c>
      <c r="L5" s="149" t="s">
        <v>305</v>
      </c>
      <c r="M5" s="149" t="s">
        <v>306</v>
      </c>
    </row>
    <row r="6" spans="1:13" ht="12">
      <c r="A6" s="300">
        <v>1</v>
      </c>
      <c r="B6" s="300"/>
      <c r="C6" s="300"/>
      <c r="D6" s="300"/>
      <c r="E6" s="300"/>
      <c r="F6" s="300"/>
      <c r="G6" s="300"/>
      <c r="H6" s="300"/>
      <c r="I6" s="150">
        <v>2</v>
      </c>
      <c r="J6" s="149">
        <v>3</v>
      </c>
      <c r="K6" s="149">
        <v>4</v>
      </c>
      <c r="L6" s="149">
        <v>5</v>
      </c>
      <c r="M6" s="149">
        <v>6</v>
      </c>
    </row>
    <row r="7" spans="1:15" ht="12">
      <c r="A7" s="302" t="s">
        <v>21</v>
      </c>
      <c r="B7" s="303"/>
      <c r="C7" s="303"/>
      <c r="D7" s="303"/>
      <c r="E7" s="303"/>
      <c r="F7" s="303"/>
      <c r="G7" s="303"/>
      <c r="H7" s="304"/>
      <c r="I7" s="151">
        <v>111</v>
      </c>
      <c r="J7" s="152">
        <f>SUM(J8:J9)</f>
        <v>1974860988</v>
      </c>
      <c r="K7" s="152">
        <f>SUM(K8:K9)</f>
        <v>1974860988</v>
      </c>
      <c r="L7" s="152">
        <f>SUM(L8:L9)</f>
        <v>1846436446</v>
      </c>
      <c r="M7" s="152">
        <f>SUM(M8:M9)</f>
        <v>1846436446</v>
      </c>
      <c r="N7" s="153"/>
      <c r="O7" s="153"/>
    </row>
    <row r="8" spans="1:15" ht="12">
      <c r="A8" s="297" t="s">
        <v>147</v>
      </c>
      <c r="B8" s="298"/>
      <c r="C8" s="298"/>
      <c r="D8" s="298"/>
      <c r="E8" s="298"/>
      <c r="F8" s="298"/>
      <c r="G8" s="298"/>
      <c r="H8" s="299"/>
      <c r="I8" s="37">
        <v>112</v>
      </c>
      <c r="J8" s="154">
        <v>1893774097</v>
      </c>
      <c r="K8" s="154">
        <v>1893774097</v>
      </c>
      <c r="L8" s="154">
        <v>1805525718</v>
      </c>
      <c r="M8" s="154">
        <v>1805525718</v>
      </c>
      <c r="N8" s="153"/>
      <c r="O8" s="153"/>
    </row>
    <row r="9" spans="1:15" ht="12">
      <c r="A9" s="297" t="s">
        <v>98</v>
      </c>
      <c r="B9" s="298"/>
      <c r="C9" s="298"/>
      <c r="D9" s="298"/>
      <c r="E9" s="298"/>
      <c r="F9" s="298"/>
      <c r="G9" s="298"/>
      <c r="H9" s="299"/>
      <c r="I9" s="37">
        <v>113</v>
      </c>
      <c r="J9" s="154">
        <v>81086891</v>
      </c>
      <c r="K9" s="154">
        <v>81086891</v>
      </c>
      <c r="L9" s="154">
        <v>40910728</v>
      </c>
      <c r="M9" s="154">
        <v>40910728</v>
      </c>
      <c r="N9" s="153"/>
      <c r="O9" s="153"/>
    </row>
    <row r="10" spans="1:15" ht="12">
      <c r="A10" s="297" t="s">
        <v>12</v>
      </c>
      <c r="B10" s="298"/>
      <c r="C10" s="298"/>
      <c r="D10" s="298"/>
      <c r="E10" s="298"/>
      <c r="F10" s="298"/>
      <c r="G10" s="298"/>
      <c r="H10" s="299"/>
      <c r="I10" s="37">
        <v>114</v>
      </c>
      <c r="J10" s="155">
        <f>J11+J12+J16+J20+J21+J22+J25+J26</f>
        <v>1542395010</v>
      </c>
      <c r="K10" s="155">
        <f>K11+K12+K16+K20+K21+K22+K25+K26</f>
        <v>1542395010</v>
      </c>
      <c r="L10" s="155">
        <f>L11+L12+L16+L20+L21+L22+L25+L26</f>
        <v>1409742586</v>
      </c>
      <c r="M10" s="155">
        <f>M11+M12+M16+M20+M21+M22+M25+M26</f>
        <v>1409742586</v>
      </c>
      <c r="N10" s="153"/>
      <c r="O10" s="153"/>
    </row>
    <row r="11" spans="1:15" ht="12">
      <c r="A11" s="297" t="s">
        <v>99</v>
      </c>
      <c r="B11" s="298"/>
      <c r="C11" s="298"/>
      <c r="D11" s="298"/>
      <c r="E11" s="298"/>
      <c r="F11" s="298"/>
      <c r="G11" s="298"/>
      <c r="H11" s="299"/>
      <c r="I11" s="37">
        <v>115</v>
      </c>
      <c r="J11" s="154"/>
      <c r="K11" s="154"/>
      <c r="L11" s="154"/>
      <c r="M11" s="154"/>
      <c r="N11" s="153"/>
      <c r="O11" s="153"/>
    </row>
    <row r="12" spans="1:15" ht="12">
      <c r="A12" s="297" t="s">
        <v>18</v>
      </c>
      <c r="B12" s="298"/>
      <c r="C12" s="298"/>
      <c r="D12" s="298"/>
      <c r="E12" s="298"/>
      <c r="F12" s="298"/>
      <c r="G12" s="298"/>
      <c r="H12" s="299"/>
      <c r="I12" s="37">
        <v>116</v>
      </c>
      <c r="J12" s="155">
        <f>SUM(J13:J15)</f>
        <v>577579696</v>
      </c>
      <c r="K12" s="155">
        <f>SUM(K13:K15)</f>
        <v>577579696</v>
      </c>
      <c r="L12" s="155">
        <f>SUM(L13:L15)</f>
        <v>456215956</v>
      </c>
      <c r="M12" s="155">
        <f>SUM(M13:M15)</f>
        <v>456215956</v>
      </c>
      <c r="N12" s="153"/>
      <c r="O12" s="153"/>
    </row>
    <row r="13" spans="1:15" ht="12">
      <c r="A13" s="305" t="s">
        <v>141</v>
      </c>
      <c r="B13" s="306"/>
      <c r="C13" s="306"/>
      <c r="D13" s="306"/>
      <c r="E13" s="306"/>
      <c r="F13" s="306"/>
      <c r="G13" s="306"/>
      <c r="H13" s="307"/>
      <c r="I13" s="37">
        <v>117</v>
      </c>
      <c r="J13" s="154">
        <v>46437613.36316228</v>
      </c>
      <c r="K13" s="154">
        <v>46437613.36316228</v>
      </c>
      <c r="L13" s="154">
        <v>48985111</v>
      </c>
      <c r="M13" s="154">
        <v>48985111</v>
      </c>
      <c r="N13" s="153"/>
      <c r="O13" s="153"/>
    </row>
    <row r="14" spans="1:15" ht="12">
      <c r="A14" s="305" t="s">
        <v>142</v>
      </c>
      <c r="B14" s="306"/>
      <c r="C14" s="306"/>
      <c r="D14" s="306"/>
      <c r="E14" s="306"/>
      <c r="F14" s="306"/>
      <c r="G14" s="306"/>
      <c r="H14" s="307"/>
      <c r="I14" s="37">
        <v>118</v>
      </c>
      <c r="J14" s="154">
        <v>255765252</v>
      </c>
      <c r="K14" s="154">
        <v>255765252</v>
      </c>
      <c r="L14" s="154">
        <v>147458499</v>
      </c>
      <c r="M14" s="154">
        <v>147458499</v>
      </c>
      <c r="N14" s="153"/>
      <c r="O14" s="153"/>
    </row>
    <row r="15" spans="1:15" ht="12">
      <c r="A15" s="305" t="s">
        <v>56</v>
      </c>
      <c r="B15" s="306"/>
      <c r="C15" s="306"/>
      <c r="D15" s="306"/>
      <c r="E15" s="306"/>
      <c r="F15" s="306"/>
      <c r="G15" s="306"/>
      <c r="H15" s="307"/>
      <c r="I15" s="37">
        <v>119</v>
      </c>
      <c r="J15" s="154">
        <v>275376830.6368377</v>
      </c>
      <c r="K15" s="154">
        <v>275376830.6368377</v>
      </c>
      <c r="L15" s="154">
        <v>259772346</v>
      </c>
      <c r="M15" s="154">
        <v>259772346</v>
      </c>
      <c r="N15" s="153"/>
      <c r="O15" s="153"/>
    </row>
    <row r="16" spans="1:15" ht="12">
      <c r="A16" s="297" t="s">
        <v>19</v>
      </c>
      <c r="B16" s="298"/>
      <c r="C16" s="298"/>
      <c r="D16" s="298"/>
      <c r="E16" s="298"/>
      <c r="F16" s="298"/>
      <c r="G16" s="298"/>
      <c r="H16" s="299"/>
      <c r="I16" s="37">
        <v>120</v>
      </c>
      <c r="J16" s="155">
        <f>SUM(J17:J19)</f>
        <v>272908723</v>
      </c>
      <c r="K16" s="155">
        <f>SUM(K17:K19)</f>
        <v>272908723</v>
      </c>
      <c r="L16" s="155">
        <f>SUM(L17:L19)</f>
        <v>269228707</v>
      </c>
      <c r="M16" s="155">
        <f>SUM(M17:M19)</f>
        <v>269228707</v>
      </c>
      <c r="N16" s="153"/>
      <c r="O16" s="153"/>
    </row>
    <row r="17" spans="1:15" ht="12">
      <c r="A17" s="305" t="s">
        <v>57</v>
      </c>
      <c r="B17" s="306"/>
      <c r="C17" s="306"/>
      <c r="D17" s="306"/>
      <c r="E17" s="306"/>
      <c r="F17" s="306"/>
      <c r="G17" s="306"/>
      <c r="H17" s="307"/>
      <c r="I17" s="37">
        <v>121</v>
      </c>
      <c r="J17" s="154">
        <v>142768734</v>
      </c>
      <c r="K17" s="154">
        <v>142768734</v>
      </c>
      <c r="L17" s="154">
        <v>149564024</v>
      </c>
      <c r="M17" s="154">
        <v>149564024</v>
      </c>
      <c r="N17" s="153"/>
      <c r="O17" s="153"/>
    </row>
    <row r="18" spans="1:15" ht="12">
      <c r="A18" s="305" t="s">
        <v>58</v>
      </c>
      <c r="B18" s="306"/>
      <c r="C18" s="306"/>
      <c r="D18" s="306"/>
      <c r="E18" s="306"/>
      <c r="F18" s="306"/>
      <c r="G18" s="306"/>
      <c r="H18" s="307"/>
      <c r="I18" s="37">
        <v>122</v>
      </c>
      <c r="J18" s="154">
        <v>89797178</v>
      </c>
      <c r="K18" s="154">
        <v>89797178</v>
      </c>
      <c r="L18" s="154">
        <v>80453847</v>
      </c>
      <c r="M18" s="154">
        <v>80453847</v>
      </c>
      <c r="N18" s="153"/>
      <c r="O18" s="153"/>
    </row>
    <row r="19" spans="1:15" ht="12">
      <c r="A19" s="305" t="s">
        <v>59</v>
      </c>
      <c r="B19" s="306"/>
      <c r="C19" s="306"/>
      <c r="D19" s="306"/>
      <c r="E19" s="306"/>
      <c r="F19" s="306"/>
      <c r="G19" s="306"/>
      <c r="H19" s="307"/>
      <c r="I19" s="37">
        <v>123</v>
      </c>
      <c r="J19" s="154">
        <v>40342811</v>
      </c>
      <c r="K19" s="154">
        <v>40342811</v>
      </c>
      <c r="L19" s="154">
        <v>39210836</v>
      </c>
      <c r="M19" s="154">
        <v>39210836</v>
      </c>
      <c r="N19" s="153"/>
      <c r="O19" s="153"/>
    </row>
    <row r="20" spans="1:15" ht="12">
      <c r="A20" s="297" t="s">
        <v>100</v>
      </c>
      <c r="B20" s="298"/>
      <c r="C20" s="298"/>
      <c r="D20" s="298"/>
      <c r="E20" s="298"/>
      <c r="F20" s="298"/>
      <c r="G20" s="298"/>
      <c r="H20" s="299"/>
      <c r="I20" s="37">
        <v>124</v>
      </c>
      <c r="J20" s="156">
        <v>334856695</v>
      </c>
      <c r="K20" s="156">
        <v>334856695</v>
      </c>
      <c r="L20" s="156">
        <v>325236640</v>
      </c>
      <c r="M20" s="156">
        <v>325236640</v>
      </c>
      <c r="N20" s="153"/>
      <c r="O20" s="153"/>
    </row>
    <row r="21" spans="1:15" ht="12">
      <c r="A21" s="297" t="s">
        <v>101</v>
      </c>
      <c r="B21" s="298"/>
      <c r="C21" s="298"/>
      <c r="D21" s="298"/>
      <c r="E21" s="298"/>
      <c r="F21" s="298"/>
      <c r="G21" s="298"/>
      <c r="H21" s="299"/>
      <c r="I21" s="37">
        <v>125</v>
      </c>
      <c r="J21" s="156">
        <v>322644696</v>
      </c>
      <c r="K21" s="156">
        <v>322644696</v>
      </c>
      <c r="L21" s="156">
        <v>305088053</v>
      </c>
      <c r="M21" s="156">
        <v>305088053</v>
      </c>
      <c r="N21" s="153"/>
      <c r="O21" s="153"/>
    </row>
    <row r="22" spans="1:15" ht="12">
      <c r="A22" s="297" t="s">
        <v>20</v>
      </c>
      <c r="B22" s="298"/>
      <c r="C22" s="298"/>
      <c r="D22" s="298"/>
      <c r="E22" s="298"/>
      <c r="F22" s="298"/>
      <c r="G22" s="298"/>
      <c r="H22" s="299"/>
      <c r="I22" s="37">
        <v>126</v>
      </c>
      <c r="J22" s="155">
        <f>SUM(J23:J24)</f>
        <v>24982525</v>
      </c>
      <c r="K22" s="155">
        <f>SUM(K23:K24)</f>
        <v>24982525</v>
      </c>
      <c r="L22" s="155">
        <f>SUM(L23:L24)</f>
        <v>33928575</v>
      </c>
      <c r="M22" s="155">
        <f>SUM(M23:M24)</f>
        <v>33928575</v>
      </c>
      <c r="N22" s="153"/>
      <c r="O22" s="153"/>
    </row>
    <row r="23" spans="1:15" ht="12">
      <c r="A23" s="305" t="s">
        <v>132</v>
      </c>
      <c r="B23" s="306"/>
      <c r="C23" s="306"/>
      <c r="D23" s="306"/>
      <c r="E23" s="306"/>
      <c r="F23" s="306"/>
      <c r="G23" s="306"/>
      <c r="H23" s="307"/>
      <c r="I23" s="37">
        <v>127</v>
      </c>
      <c r="J23" s="154">
        <v>0</v>
      </c>
      <c r="K23" s="154">
        <v>0</v>
      </c>
      <c r="L23" s="154">
        <v>0</v>
      </c>
      <c r="M23" s="154">
        <v>0</v>
      </c>
      <c r="N23" s="153"/>
      <c r="O23" s="153"/>
    </row>
    <row r="24" spans="1:15" ht="12">
      <c r="A24" s="305" t="s">
        <v>133</v>
      </c>
      <c r="B24" s="306"/>
      <c r="C24" s="306"/>
      <c r="D24" s="306"/>
      <c r="E24" s="306"/>
      <c r="F24" s="306"/>
      <c r="G24" s="306"/>
      <c r="H24" s="307"/>
      <c r="I24" s="37">
        <v>128</v>
      </c>
      <c r="J24" s="154">
        <v>24982525</v>
      </c>
      <c r="K24" s="154">
        <v>24982525</v>
      </c>
      <c r="L24" s="154">
        <v>33928575</v>
      </c>
      <c r="M24" s="154">
        <v>33928575</v>
      </c>
      <c r="N24" s="153"/>
      <c r="O24" s="153"/>
    </row>
    <row r="25" spans="1:15" ht="12">
      <c r="A25" s="297" t="s">
        <v>102</v>
      </c>
      <c r="B25" s="298"/>
      <c r="C25" s="298"/>
      <c r="D25" s="298"/>
      <c r="E25" s="298"/>
      <c r="F25" s="298"/>
      <c r="G25" s="298"/>
      <c r="H25" s="299"/>
      <c r="I25" s="37">
        <v>129</v>
      </c>
      <c r="J25" s="156">
        <v>9422675</v>
      </c>
      <c r="K25" s="156">
        <v>9422675</v>
      </c>
      <c r="L25" s="156">
        <v>20044655</v>
      </c>
      <c r="M25" s="156">
        <v>20044655</v>
      </c>
      <c r="N25" s="153"/>
      <c r="O25" s="153"/>
    </row>
    <row r="26" spans="1:15" ht="12">
      <c r="A26" s="297" t="s">
        <v>45</v>
      </c>
      <c r="B26" s="298"/>
      <c r="C26" s="298"/>
      <c r="D26" s="298"/>
      <c r="E26" s="298"/>
      <c r="F26" s="298"/>
      <c r="G26" s="298"/>
      <c r="H26" s="299"/>
      <c r="I26" s="37">
        <v>130</v>
      </c>
      <c r="J26" s="154">
        <v>0</v>
      </c>
      <c r="K26" s="154">
        <v>0</v>
      </c>
      <c r="L26" s="154">
        <v>0</v>
      </c>
      <c r="M26" s="154">
        <v>0</v>
      </c>
      <c r="N26" s="153"/>
      <c r="O26" s="153"/>
    </row>
    <row r="27" spans="1:15" ht="12">
      <c r="A27" s="297" t="s">
        <v>207</v>
      </c>
      <c r="B27" s="298"/>
      <c r="C27" s="298"/>
      <c r="D27" s="298"/>
      <c r="E27" s="298"/>
      <c r="F27" s="298"/>
      <c r="G27" s="298"/>
      <c r="H27" s="299"/>
      <c r="I27" s="37">
        <v>131</v>
      </c>
      <c r="J27" s="155">
        <f>SUM(J28:J32)</f>
        <v>21376901</v>
      </c>
      <c r="K27" s="155">
        <f>SUM(K28:K32)</f>
        <v>21376901</v>
      </c>
      <c r="L27" s="155">
        <f>SUM(L28:L32)</f>
        <v>39045731</v>
      </c>
      <c r="M27" s="155">
        <f>SUM(M28:M32)</f>
        <v>39045731</v>
      </c>
      <c r="N27" s="153"/>
      <c r="O27" s="153"/>
    </row>
    <row r="28" spans="1:15" ht="12">
      <c r="A28" s="297" t="s">
        <v>221</v>
      </c>
      <c r="B28" s="298"/>
      <c r="C28" s="298"/>
      <c r="D28" s="298"/>
      <c r="E28" s="298"/>
      <c r="F28" s="298"/>
      <c r="G28" s="298"/>
      <c r="H28" s="299"/>
      <c r="I28" s="37">
        <v>132</v>
      </c>
      <c r="J28" s="154">
        <v>0</v>
      </c>
      <c r="K28" s="154">
        <v>0</v>
      </c>
      <c r="L28" s="154">
        <v>0</v>
      </c>
      <c r="M28" s="154">
        <v>0</v>
      </c>
      <c r="N28" s="153"/>
      <c r="O28" s="153"/>
    </row>
    <row r="29" spans="1:15" ht="12">
      <c r="A29" s="297" t="s">
        <v>150</v>
      </c>
      <c r="B29" s="298"/>
      <c r="C29" s="298"/>
      <c r="D29" s="298"/>
      <c r="E29" s="298"/>
      <c r="F29" s="298"/>
      <c r="G29" s="298"/>
      <c r="H29" s="299"/>
      <c r="I29" s="37">
        <v>133</v>
      </c>
      <c r="J29" s="154">
        <v>14055318</v>
      </c>
      <c r="K29" s="154">
        <v>14055318</v>
      </c>
      <c r="L29" s="154">
        <v>33900765</v>
      </c>
      <c r="M29" s="154">
        <v>33900765</v>
      </c>
      <c r="N29" s="153"/>
      <c r="O29" s="153"/>
    </row>
    <row r="30" spans="1:15" ht="12">
      <c r="A30" s="297" t="s">
        <v>134</v>
      </c>
      <c r="B30" s="298"/>
      <c r="C30" s="298"/>
      <c r="D30" s="298"/>
      <c r="E30" s="298"/>
      <c r="F30" s="298"/>
      <c r="G30" s="298"/>
      <c r="H30" s="299"/>
      <c r="I30" s="37">
        <v>134</v>
      </c>
      <c r="J30" s="154">
        <v>6761816</v>
      </c>
      <c r="K30" s="154">
        <v>6761816</v>
      </c>
      <c r="L30" s="154">
        <v>5009268</v>
      </c>
      <c r="M30" s="154">
        <v>5009268</v>
      </c>
      <c r="N30" s="153"/>
      <c r="O30" s="153"/>
    </row>
    <row r="31" spans="1:15" ht="12">
      <c r="A31" s="297" t="s">
        <v>217</v>
      </c>
      <c r="B31" s="298"/>
      <c r="C31" s="298"/>
      <c r="D31" s="298"/>
      <c r="E31" s="298"/>
      <c r="F31" s="298"/>
      <c r="G31" s="298"/>
      <c r="H31" s="299"/>
      <c r="I31" s="37">
        <v>135</v>
      </c>
      <c r="J31" s="154">
        <v>0</v>
      </c>
      <c r="K31" s="154">
        <v>0</v>
      </c>
      <c r="L31" s="154">
        <v>0</v>
      </c>
      <c r="M31" s="154">
        <v>0</v>
      </c>
      <c r="N31" s="153"/>
      <c r="O31" s="153"/>
    </row>
    <row r="32" spans="1:15" ht="12">
      <c r="A32" s="297" t="s">
        <v>135</v>
      </c>
      <c r="B32" s="298"/>
      <c r="C32" s="298"/>
      <c r="D32" s="298"/>
      <c r="E32" s="298"/>
      <c r="F32" s="298"/>
      <c r="G32" s="298"/>
      <c r="H32" s="299"/>
      <c r="I32" s="37">
        <v>136</v>
      </c>
      <c r="J32" s="154">
        <v>559767</v>
      </c>
      <c r="K32" s="154">
        <v>559767</v>
      </c>
      <c r="L32" s="154">
        <v>135698</v>
      </c>
      <c r="M32" s="154">
        <v>135698</v>
      </c>
      <c r="N32" s="153"/>
      <c r="O32" s="153"/>
    </row>
    <row r="33" spans="1:15" ht="12">
      <c r="A33" s="297" t="s">
        <v>208</v>
      </c>
      <c r="B33" s="298"/>
      <c r="C33" s="298"/>
      <c r="D33" s="298"/>
      <c r="E33" s="298"/>
      <c r="F33" s="298"/>
      <c r="G33" s="298"/>
      <c r="H33" s="299"/>
      <c r="I33" s="37">
        <v>137</v>
      </c>
      <c r="J33" s="155">
        <f>SUM(J34:J37)</f>
        <v>12998934</v>
      </c>
      <c r="K33" s="155">
        <f>SUM(K34:K37)</f>
        <v>12998934</v>
      </c>
      <c r="L33" s="155">
        <f>SUM(L34:L37)</f>
        <v>18914274</v>
      </c>
      <c r="M33" s="155">
        <f>SUM(M34:M37)</f>
        <v>18914274</v>
      </c>
      <c r="N33" s="153"/>
      <c r="O33" s="153"/>
    </row>
    <row r="34" spans="1:15" ht="12">
      <c r="A34" s="297" t="s">
        <v>61</v>
      </c>
      <c r="B34" s="298"/>
      <c r="C34" s="298"/>
      <c r="D34" s="298"/>
      <c r="E34" s="298"/>
      <c r="F34" s="298"/>
      <c r="G34" s="298"/>
      <c r="H34" s="299"/>
      <c r="I34" s="37">
        <v>138</v>
      </c>
      <c r="J34" s="154">
        <v>0</v>
      </c>
      <c r="K34" s="154">
        <v>0</v>
      </c>
      <c r="L34" s="154">
        <v>0</v>
      </c>
      <c r="M34" s="154">
        <v>0</v>
      </c>
      <c r="N34" s="153"/>
      <c r="O34" s="153"/>
    </row>
    <row r="35" spans="1:15" ht="12">
      <c r="A35" s="297" t="s">
        <v>60</v>
      </c>
      <c r="B35" s="298"/>
      <c r="C35" s="298"/>
      <c r="D35" s="298"/>
      <c r="E35" s="298"/>
      <c r="F35" s="298"/>
      <c r="G35" s="298"/>
      <c r="H35" s="299"/>
      <c r="I35" s="37">
        <v>139</v>
      </c>
      <c r="J35" s="154">
        <v>10115811</v>
      </c>
      <c r="K35" s="154">
        <v>10115811</v>
      </c>
      <c r="L35" s="154">
        <v>16280970</v>
      </c>
      <c r="M35" s="154">
        <v>16280970</v>
      </c>
      <c r="N35" s="153"/>
      <c r="O35" s="153"/>
    </row>
    <row r="36" spans="1:15" ht="12">
      <c r="A36" s="297" t="s">
        <v>218</v>
      </c>
      <c r="B36" s="298"/>
      <c r="C36" s="298"/>
      <c r="D36" s="298"/>
      <c r="E36" s="298"/>
      <c r="F36" s="298"/>
      <c r="G36" s="298"/>
      <c r="H36" s="299"/>
      <c r="I36" s="37">
        <v>140</v>
      </c>
      <c r="J36" s="154">
        <v>0</v>
      </c>
      <c r="K36" s="154">
        <v>0</v>
      </c>
      <c r="L36" s="154">
        <v>0</v>
      </c>
      <c r="M36" s="154">
        <v>0</v>
      </c>
      <c r="N36" s="153"/>
      <c r="O36" s="153"/>
    </row>
    <row r="37" spans="1:15" ht="12">
      <c r="A37" s="297" t="s">
        <v>62</v>
      </c>
      <c r="B37" s="298"/>
      <c r="C37" s="298"/>
      <c r="D37" s="298"/>
      <c r="E37" s="298"/>
      <c r="F37" s="298"/>
      <c r="G37" s="298"/>
      <c r="H37" s="299"/>
      <c r="I37" s="37">
        <v>141</v>
      </c>
      <c r="J37" s="154">
        <v>2883123</v>
      </c>
      <c r="K37" s="154">
        <v>2883123</v>
      </c>
      <c r="L37" s="154">
        <v>2633304</v>
      </c>
      <c r="M37" s="154">
        <v>2633304</v>
      </c>
      <c r="N37" s="153"/>
      <c r="O37" s="153"/>
    </row>
    <row r="38" spans="1:15" ht="12">
      <c r="A38" s="297" t="s">
        <v>189</v>
      </c>
      <c r="B38" s="298"/>
      <c r="C38" s="298"/>
      <c r="D38" s="298"/>
      <c r="E38" s="298"/>
      <c r="F38" s="298"/>
      <c r="G38" s="298"/>
      <c r="H38" s="299"/>
      <c r="I38" s="37">
        <v>142</v>
      </c>
      <c r="J38" s="154">
        <v>0</v>
      </c>
      <c r="K38" s="154">
        <v>0</v>
      </c>
      <c r="L38" s="154">
        <v>0</v>
      </c>
      <c r="M38" s="154">
        <v>0</v>
      </c>
      <c r="N38" s="153"/>
      <c r="O38" s="153"/>
    </row>
    <row r="39" spans="1:15" ht="12">
      <c r="A39" s="297" t="s">
        <v>190</v>
      </c>
      <c r="B39" s="298"/>
      <c r="C39" s="298"/>
      <c r="D39" s="298"/>
      <c r="E39" s="298"/>
      <c r="F39" s="298"/>
      <c r="G39" s="298"/>
      <c r="H39" s="299"/>
      <c r="I39" s="37">
        <v>143</v>
      </c>
      <c r="J39" s="154">
        <v>0</v>
      </c>
      <c r="K39" s="154">
        <v>0</v>
      </c>
      <c r="L39" s="154">
        <v>0</v>
      </c>
      <c r="M39" s="154">
        <v>0</v>
      </c>
      <c r="N39" s="153"/>
      <c r="O39" s="153"/>
    </row>
    <row r="40" spans="1:15" ht="12">
      <c r="A40" s="297" t="s">
        <v>219</v>
      </c>
      <c r="B40" s="298"/>
      <c r="C40" s="298"/>
      <c r="D40" s="298"/>
      <c r="E40" s="298"/>
      <c r="F40" s="298"/>
      <c r="G40" s="298"/>
      <c r="H40" s="299"/>
      <c r="I40" s="37">
        <v>144</v>
      </c>
      <c r="J40" s="154">
        <v>0</v>
      </c>
      <c r="K40" s="154">
        <v>0</v>
      </c>
      <c r="L40" s="154">
        <v>0</v>
      </c>
      <c r="M40" s="154">
        <v>0</v>
      </c>
      <c r="N40" s="153"/>
      <c r="O40" s="153"/>
    </row>
    <row r="41" spans="1:15" ht="12">
      <c r="A41" s="297" t="s">
        <v>220</v>
      </c>
      <c r="B41" s="298"/>
      <c r="C41" s="298"/>
      <c r="D41" s="298"/>
      <c r="E41" s="298"/>
      <c r="F41" s="298"/>
      <c r="G41" s="298"/>
      <c r="H41" s="299"/>
      <c r="I41" s="37">
        <v>145</v>
      </c>
      <c r="J41" s="154">
        <v>0</v>
      </c>
      <c r="K41" s="154">
        <v>0</v>
      </c>
      <c r="L41" s="154">
        <v>0</v>
      </c>
      <c r="M41" s="154">
        <v>0</v>
      </c>
      <c r="N41" s="153"/>
      <c r="O41" s="153"/>
    </row>
    <row r="42" spans="1:15" ht="12">
      <c r="A42" s="297" t="s">
        <v>209</v>
      </c>
      <c r="B42" s="298"/>
      <c r="C42" s="298"/>
      <c r="D42" s="298"/>
      <c r="E42" s="298"/>
      <c r="F42" s="298"/>
      <c r="G42" s="298"/>
      <c r="H42" s="299"/>
      <c r="I42" s="37">
        <v>146</v>
      </c>
      <c r="J42" s="155">
        <f>J7+J27+J38+J40</f>
        <v>1996237889</v>
      </c>
      <c r="K42" s="155">
        <f>K7+K27+K38+K40</f>
        <v>1996237889</v>
      </c>
      <c r="L42" s="155">
        <f>L7+L27+L38+L40</f>
        <v>1885482177</v>
      </c>
      <c r="M42" s="155">
        <f>M7+M27+M38+M40</f>
        <v>1885482177</v>
      </c>
      <c r="N42" s="153"/>
      <c r="O42" s="153"/>
    </row>
    <row r="43" spans="1:15" ht="12">
      <c r="A43" s="297" t="s">
        <v>210</v>
      </c>
      <c r="B43" s="298"/>
      <c r="C43" s="298"/>
      <c r="D43" s="298"/>
      <c r="E43" s="298"/>
      <c r="F43" s="298"/>
      <c r="G43" s="298"/>
      <c r="H43" s="299"/>
      <c r="I43" s="37">
        <v>147</v>
      </c>
      <c r="J43" s="155">
        <f>J10+J33+J39+J41</f>
        <v>1555393944</v>
      </c>
      <c r="K43" s="155">
        <f>K10+K33+K39+K41</f>
        <v>1555393944</v>
      </c>
      <c r="L43" s="155">
        <f>L10+L33+L39+L41</f>
        <v>1428656860</v>
      </c>
      <c r="M43" s="155">
        <f>M10+M33+M39+M41</f>
        <v>1428656860</v>
      </c>
      <c r="N43" s="153"/>
      <c r="O43" s="153"/>
    </row>
    <row r="44" spans="1:15" ht="12">
      <c r="A44" s="297" t="s">
        <v>230</v>
      </c>
      <c r="B44" s="298"/>
      <c r="C44" s="298"/>
      <c r="D44" s="298"/>
      <c r="E44" s="298"/>
      <c r="F44" s="298"/>
      <c r="G44" s="298"/>
      <c r="H44" s="299"/>
      <c r="I44" s="37">
        <v>148</v>
      </c>
      <c r="J44" s="155">
        <f>J42-J43</f>
        <v>440843945</v>
      </c>
      <c r="K44" s="155">
        <f>K42-K43</f>
        <v>440843945</v>
      </c>
      <c r="L44" s="155">
        <f>L42-L43</f>
        <v>456825317</v>
      </c>
      <c r="M44" s="155">
        <f>M42-M43</f>
        <v>456825317</v>
      </c>
      <c r="N44" s="153"/>
      <c r="O44" s="153"/>
    </row>
    <row r="45" spans="1:15" ht="12">
      <c r="A45" s="308" t="s">
        <v>212</v>
      </c>
      <c r="B45" s="309"/>
      <c r="C45" s="309"/>
      <c r="D45" s="309"/>
      <c r="E45" s="309"/>
      <c r="F45" s="309"/>
      <c r="G45" s="309"/>
      <c r="H45" s="310"/>
      <c r="I45" s="37">
        <v>149</v>
      </c>
      <c r="J45" s="157">
        <f>IF(J42&gt;J43,J42-J43,0)</f>
        <v>440843945</v>
      </c>
      <c r="K45" s="157">
        <f>IF(K42&gt;K43,K42-K43,0)</f>
        <v>440843945</v>
      </c>
      <c r="L45" s="157">
        <f>IF(L42&gt;L43,L42-L43,0)</f>
        <v>456825317</v>
      </c>
      <c r="M45" s="157">
        <f>IF(M42&gt;M43,M42-M43,0)</f>
        <v>456825317</v>
      </c>
      <c r="N45" s="153"/>
      <c r="O45" s="153"/>
    </row>
    <row r="46" spans="1:15" ht="12">
      <c r="A46" s="308" t="s">
        <v>213</v>
      </c>
      <c r="B46" s="309"/>
      <c r="C46" s="309"/>
      <c r="D46" s="309"/>
      <c r="E46" s="309"/>
      <c r="F46" s="309"/>
      <c r="G46" s="309"/>
      <c r="H46" s="310"/>
      <c r="I46" s="37">
        <v>150</v>
      </c>
      <c r="J46" s="157">
        <f>IF(J43&gt;J42,J43-J42,0)</f>
        <v>0</v>
      </c>
      <c r="K46" s="157">
        <f>IF(K43&gt;K42,K43-K42,0)</f>
        <v>0</v>
      </c>
      <c r="L46" s="157">
        <f>IF(L43&gt;L42,L43-L42,0)</f>
        <v>0</v>
      </c>
      <c r="M46" s="157">
        <f>IF(M43&gt;M42,M43-M42,0)</f>
        <v>0</v>
      </c>
      <c r="N46" s="153"/>
      <c r="O46" s="153"/>
    </row>
    <row r="47" spans="1:15" ht="12">
      <c r="A47" s="297" t="s">
        <v>211</v>
      </c>
      <c r="B47" s="298"/>
      <c r="C47" s="298"/>
      <c r="D47" s="298"/>
      <c r="E47" s="298"/>
      <c r="F47" s="298"/>
      <c r="G47" s="298"/>
      <c r="H47" s="299"/>
      <c r="I47" s="37">
        <v>151</v>
      </c>
      <c r="J47" s="154">
        <v>89952653</v>
      </c>
      <c r="K47" s="154">
        <v>89952653</v>
      </c>
      <c r="L47" s="154">
        <v>92727055</v>
      </c>
      <c r="M47" s="154">
        <v>92727055</v>
      </c>
      <c r="N47" s="153"/>
      <c r="O47" s="153"/>
    </row>
    <row r="48" spans="1:15" ht="12">
      <c r="A48" s="297" t="s">
        <v>231</v>
      </c>
      <c r="B48" s="298"/>
      <c r="C48" s="298"/>
      <c r="D48" s="298"/>
      <c r="E48" s="298"/>
      <c r="F48" s="298"/>
      <c r="G48" s="298"/>
      <c r="H48" s="299"/>
      <c r="I48" s="37">
        <v>152</v>
      </c>
      <c r="J48" s="155">
        <f>J44-J47</f>
        <v>350891292</v>
      </c>
      <c r="K48" s="155">
        <f>K44-K47</f>
        <v>350891292</v>
      </c>
      <c r="L48" s="155">
        <f>L44-L47</f>
        <v>364098262</v>
      </c>
      <c r="M48" s="155">
        <f>M44-M47</f>
        <v>364098262</v>
      </c>
      <c r="N48" s="153"/>
      <c r="O48" s="153"/>
    </row>
    <row r="49" spans="1:15" ht="12">
      <c r="A49" s="308" t="s">
        <v>186</v>
      </c>
      <c r="B49" s="309"/>
      <c r="C49" s="309"/>
      <c r="D49" s="309"/>
      <c r="E49" s="309"/>
      <c r="F49" s="309"/>
      <c r="G49" s="309"/>
      <c r="H49" s="310"/>
      <c r="I49" s="37">
        <v>153</v>
      </c>
      <c r="J49" s="155">
        <f>IF(J48&gt;0,J48,0)</f>
        <v>350891292</v>
      </c>
      <c r="K49" s="155">
        <f>IF(K48&gt;0,K48,0)</f>
        <v>350891292</v>
      </c>
      <c r="L49" s="155">
        <f>IF(L48&gt;0,L48,0)</f>
        <v>364098262</v>
      </c>
      <c r="M49" s="155">
        <f>IF(M48&gt;0,M48,0)</f>
        <v>364098262</v>
      </c>
      <c r="N49" s="153"/>
      <c r="O49" s="153"/>
    </row>
    <row r="50" spans="1:15" ht="12">
      <c r="A50" s="313" t="s">
        <v>214</v>
      </c>
      <c r="B50" s="314"/>
      <c r="C50" s="314"/>
      <c r="D50" s="314"/>
      <c r="E50" s="314"/>
      <c r="F50" s="314"/>
      <c r="G50" s="314"/>
      <c r="H50" s="315"/>
      <c r="I50" s="158">
        <v>154</v>
      </c>
      <c r="J50" s="159">
        <f>IF(J48&lt;0,-J48,0)</f>
        <v>0</v>
      </c>
      <c r="K50" s="159">
        <f>IF(K48&lt;0,-K48,0)</f>
        <v>0</v>
      </c>
      <c r="L50" s="159">
        <f>IF(L48&lt;0,-L48,0)</f>
        <v>0</v>
      </c>
      <c r="M50" s="159">
        <f>IF(M48&lt;0,-M48,0)</f>
        <v>0</v>
      </c>
      <c r="N50" s="153"/>
      <c r="O50" s="153"/>
    </row>
    <row r="51" spans="1:15" ht="12.75" customHeight="1">
      <c r="A51" s="311" t="s">
        <v>303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153"/>
      <c r="O51" s="153"/>
    </row>
    <row r="52" spans="1:15" ht="12.75" customHeight="1">
      <c r="A52" s="302" t="s">
        <v>182</v>
      </c>
      <c r="B52" s="303"/>
      <c r="C52" s="303"/>
      <c r="D52" s="303"/>
      <c r="E52" s="303"/>
      <c r="F52" s="303"/>
      <c r="G52" s="303"/>
      <c r="H52" s="303"/>
      <c r="I52" s="160"/>
      <c r="J52" s="163"/>
      <c r="K52" s="160"/>
      <c r="L52" s="160"/>
      <c r="M52" s="161"/>
      <c r="N52" s="153"/>
      <c r="O52" s="153"/>
    </row>
    <row r="53" spans="1:19" ht="12">
      <c r="A53" s="316" t="s">
        <v>228</v>
      </c>
      <c r="B53" s="317"/>
      <c r="C53" s="317"/>
      <c r="D53" s="317"/>
      <c r="E53" s="317"/>
      <c r="F53" s="317"/>
      <c r="G53" s="317"/>
      <c r="H53" s="318"/>
      <c r="I53" s="37">
        <v>155</v>
      </c>
      <c r="J53" s="154">
        <f>J49-J54</f>
        <v>350952635</v>
      </c>
      <c r="K53" s="154">
        <f>K49-K54</f>
        <v>350952635</v>
      </c>
      <c r="L53" s="154">
        <f>L49-L54</f>
        <v>364108225</v>
      </c>
      <c r="M53" s="154">
        <f>M49-M54</f>
        <v>364108225</v>
      </c>
      <c r="N53" s="153"/>
      <c r="O53" s="153"/>
      <c r="P53" s="153"/>
      <c r="Q53" s="153"/>
      <c r="R53" s="153"/>
      <c r="S53" s="153"/>
    </row>
    <row r="54" spans="1:15" ht="12">
      <c r="A54" s="316" t="s">
        <v>229</v>
      </c>
      <c r="B54" s="317"/>
      <c r="C54" s="317"/>
      <c r="D54" s="317"/>
      <c r="E54" s="317"/>
      <c r="F54" s="317"/>
      <c r="G54" s="317"/>
      <c r="H54" s="318"/>
      <c r="I54" s="37">
        <v>156</v>
      </c>
      <c r="J54" s="162">
        <v>-61343</v>
      </c>
      <c r="K54" s="162">
        <v>-61343</v>
      </c>
      <c r="L54" s="162">
        <v>-9963</v>
      </c>
      <c r="M54" s="162">
        <v>-9963</v>
      </c>
      <c r="N54" s="153"/>
      <c r="O54" s="153"/>
    </row>
    <row r="55" spans="1:15" ht="12.75" customHeight="1">
      <c r="A55" s="311" t="s">
        <v>184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153"/>
      <c r="O55" s="153"/>
    </row>
    <row r="56" spans="1:15" ht="12">
      <c r="A56" s="302" t="s">
        <v>198</v>
      </c>
      <c r="B56" s="303"/>
      <c r="C56" s="303"/>
      <c r="D56" s="303"/>
      <c r="E56" s="303"/>
      <c r="F56" s="303"/>
      <c r="G56" s="303"/>
      <c r="H56" s="304"/>
      <c r="I56" s="40">
        <v>157</v>
      </c>
      <c r="J56" s="154">
        <f>J49</f>
        <v>350891292</v>
      </c>
      <c r="K56" s="154">
        <f>K49</f>
        <v>350891292</v>
      </c>
      <c r="L56" s="154">
        <f>L49</f>
        <v>364098262</v>
      </c>
      <c r="M56" s="154">
        <f>M49</f>
        <v>364098262</v>
      </c>
      <c r="N56" s="153"/>
      <c r="O56" s="153"/>
    </row>
    <row r="57" spans="1:15" ht="12">
      <c r="A57" s="297" t="s">
        <v>215</v>
      </c>
      <c r="B57" s="298"/>
      <c r="C57" s="298"/>
      <c r="D57" s="298"/>
      <c r="E57" s="298"/>
      <c r="F57" s="298"/>
      <c r="G57" s="298"/>
      <c r="H57" s="299"/>
      <c r="I57" s="37">
        <v>158</v>
      </c>
      <c r="J57" s="154">
        <f>SUM(J58:J64)</f>
        <v>129162</v>
      </c>
      <c r="K57" s="154">
        <f>SUM(K58:K64)</f>
        <v>129162</v>
      </c>
      <c r="L57" s="154">
        <f>SUM(L58:L64)</f>
        <v>984075</v>
      </c>
      <c r="M57" s="154">
        <f>SUM(M58:M64)</f>
        <v>984075</v>
      </c>
      <c r="N57" s="153"/>
      <c r="O57" s="153"/>
    </row>
    <row r="58" spans="1:15" ht="12">
      <c r="A58" s="297" t="s">
        <v>222</v>
      </c>
      <c r="B58" s="298"/>
      <c r="C58" s="298"/>
      <c r="D58" s="298"/>
      <c r="E58" s="298"/>
      <c r="F58" s="298"/>
      <c r="G58" s="298"/>
      <c r="H58" s="299"/>
      <c r="I58" s="37">
        <v>159</v>
      </c>
      <c r="J58" s="154">
        <v>0</v>
      </c>
      <c r="K58" s="154">
        <v>0</v>
      </c>
      <c r="L58" s="154">
        <v>0</v>
      </c>
      <c r="M58" s="154">
        <v>0</v>
      </c>
      <c r="N58" s="153"/>
      <c r="O58" s="153"/>
    </row>
    <row r="59" spans="1:15" ht="12">
      <c r="A59" s="297" t="s">
        <v>223</v>
      </c>
      <c r="B59" s="298"/>
      <c r="C59" s="298"/>
      <c r="D59" s="298"/>
      <c r="E59" s="298"/>
      <c r="F59" s="298"/>
      <c r="G59" s="298"/>
      <c r="H59" s="299"/>
      <c r="I59" s="37">
        <v>160</v>
      </c>
      <c r="J59" s="154">
        <v>0</v>
      </c>
      <c r="K59" s="154">
        <v>0</v>
      </c>
      <c r="L59" s="154">
        <v>0</v>
      </c>
      <c r="M59" s="154">
        <v>0</v>
      </c>
      <c r="N59" s="153"/>
      <c r="O59" s="153"/>
    </row>
    <row r="60" spans="1:15" ht="12">
      <c r="A60" s="297" t="s">
        <v>40</v>
      </c>
      <c r="B60" s="298"/>
      <c r="C60" s="298"/>
      <c r="D60" s="298"/>
      <c r="E60" s="298"/>
      <c r="F60" s="298"/>
      <c r="G60" s="298"/>
      <c r="H60" s="299"/>
      <c r="I60" s="37">
        <v>161</v>
      </c>
      <c r="J60" s="154">
        <v>129162</v>
      </c>
      <c r="K60" s="154">
        <v>129162</v>
      </c>
      <c r="L60" s="154">
        <v>984075</v>
      </c>
      <c r="M60" s="154">
        <v>984075</v>
      </c>
      <c r="N60" s="153"/>
      <c r="O60" s="153"/>
    </row>
    <row r="61" spans="1:15" ht="12">
      <c r="A61" s="297" t="s">
        <v>224</v>
      </c>
      <c r="B61" s="298"/>
      <c r="C61" s="298"/>
      <c r="D61" s="298"/>
      <c r="E61" s="298"/>
      <c r="F61" s="298"/>
      <c r="G61" s="298"/>
      <c r="H61" s="299"/>
      <c r="I61" s="37">
        <v>162</v>
      </c>
      <c r="J61" s="154">
        <v>0</v>
      </c>
      <c r="K61" s="154">
        <v>0</v>
      </c>
      <c r="L61" s="154">
        <v>0</v>
      </c>
      <c r="M61" s="154">
        <v>0</v>
      </c>
      <c r="N61" s="153"/>
      <c r="O61" s="153"/>
    </row>
    <row r="62" spans="1:15" ht="12">
      <c r="A62" s="297" t="s">
        <v>225</v>
      </c>
      <c r="B62" s="298"/>
      <c r="C62" s="298"/>
      <c r="D62" s="298"/>
      <c r="E62" s="298"/>
      <c r="F62" s="298"/>
      <c r="G62" s="298"/>
      <c r="H62" s="299"/>
      <c r="I62" s="37">
        <v>163</v>
      </c>
      <c r="J62" s="154">
        <v>0</v>
      </c>
      <c r="K62" s="154">
        <v>0</v>
      </c>
      <c r="L62" s="154">
        <v>0</v>
      </c>
      <c r="M62" s="154">
        <v>0</v>
      </c>
      <c r="N62" s="153"/>
      <c r="O62" s="153"/>
    </row>
    <row r="63" spans="1:15" ht="12">
      <c r="A63" s="297" t="s">
        <v>226</v>
      </c>
      <c r="B63" s="298"/>
      <c r="C63" s="298"/>
      <c r="D63" s="298"/>
      <c r="E63" s="298"/>
      <c r="F63" s="298"/>
      <c r="G63" s="298"/>
      <c r="H63" s="299"/>
      <c r="I63" s="37">
        <v>164</v>
      </c>
      <c r="J63" s="154">
        <v>0</v>
      </c>
      <c r="K63" s="154">
        <v>0</v>
      </c>
      <c r="L63" s="154">
        <v>0</v>
      </c>
      <c r="M63" s="154">
        <v>0</v>
      </c>
      <c r="N63" s="153"/>
      <c r="O63" s="153"/>
    </row>
    <row r="64" spans="1:15" ht="12">
      <c r="A64" s="297" t="s">
        <v>227</v>
      </c>
      <c r="B64" s="298"/>
      <c r="C64" s="298"/>
      <c r="D64" s="298"/>
      <c r="E64" s="298"/>
      <c r="F64" s="298"/>
      <c r="G64" s="298"/>
      <c r="H64" s="299"/>
      <c r="I64" s="37">
        <v>165</v>
      </c>
      <c r="J64" s="154">
        <v>0</v>
      </c>
      <c r="K64" s="154">
        <v>0</v>
      </c>
      <c r="L64" s="154">
        <v>0</v>
      </c>
      <c r="M64" s="154">
        <v>0</v>
      </c>
      <c r="N64" s="153"/>
      <c r="O64" s="153"/>
    </row>
    <row r="65" spans="1:15" ht="12">
      <c r="A65" s="297" t="s">
        <v>216</v>
      </c>
      <c r="B65" s="298"/>
      <c r="C65" s="298"/>
      <c r="D65" s="298"/>
      <c r="E65" s="298"/>
      <c r="F65" s="298"/>
      <c r="G65" s="298"/>
      <c r="H65" s="299"/>
      <c r="I65" s="37">
        <v>166</v>
      </c>
      <c r="J65" s="154">
        <v>0</v>
      </c>
      <c r="K65" s="154">
        <v>0</v>
      </c>
      <c r="L65" s="154">
        <v>0</v>
      </c>
      <c r="M65" s="154">
        <v>0</v>
      </c>
      <c r="N65" s="153"/>
      <c r="O65" s="153"/>
    </row>
    <row r="66" spans="1:15" ht="12">
      <c r="A66" s="297" t="s">
        <v>187</v>
      </c>
      <c r="B66" s="298"/>
      <c r="C66" s="298"/>
      <c r="D66" s="298"/>
      <c r="E66" s="298"/>
      <c r="F66" s="298"/>
      <c r="G66" s="298"/>
      <c r="H66" s="299"/>
      <c r="I66" s="37">
        <v>167</v>
      </c>
      <c r="J66" s="154">
        <f>J57-J65</f>
        <v>129162</v>
      </c>
      <c r="K66" s="154">
        <f>K57-K65</f>
        <v>129162</v>
      </c>
      <c r="L66" s="154">
        <f>L57-L65</f>
        <v>984075</v>
      </c>
      <c r="M66" s="154">
        <f>M57-M65</f>
        <v>984075</v>
      </c>
      <c r="N66" s="153"/>
      <c r="O66" s="153"/>
    </row>
    <row r="67" spans="1:15" ht="12">
      <c r="A67" s="297" t="s">
        <v>188</v>
      </c>
      <c r="B67" s="298"/>
      <c r="C67" s="298"/>
      <c r="D67" s="298"/>
      <c r="E67" s="298"/>
      <c r="F67" s="298"/>
      <c r="G67" s="298"/>
      <c r="H67" s="299"/>
      <c r="I67" s="37">
        <v>168</v>
      </c>
      <c r="J67" s="154">
        <f>J56+J66</f>
        <v>351020454</v>
      </c>
      <c r="K67" s="154">
        <f>K56+K66</f>
        <v>351020454</v>
      </c>
      <c r="L67" s="154">
        <f>L56+L66</f>
        <v>365082337</v>
      </c>
      <c r="M67" s="154">
        <f>M56+M66</f>
        <v>365082337</v>
      </c>
      <c r="N67" s="153"/>
      <c r="O67" s="153"/>
    </row>
    <row r="68" spans="1:15" ht="12.75" customHeight="1">
      <c r="A68" s="324" t="s">
        <v>304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153"/>
      <c r="O68" s="153"/>
    </row>
    <row r="69" spans="1:15" ht="12.75" customHeight="1">
      <c r="A69" s="326" t="s">
        <v>183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153"/>
      <c r="O69" s="153"/>
    </row>
    <row r="70" spans="1:15" ht="12">
      <c r="A70" s="316" t="s">
        <v>228</v>
      </c>
      <c r="B70" s="317"/>
      <c r="C70" s="317"/>
      <c r="D70" s="317"/>
      <c r="E70" s="317"/>
      <c r="F70" s="317"/>
      <c r="G70" s="317"/>
      <c r="H70" s="318"/>
      <c r="I70" s="37">
        <v>169</v>
      </c>
      <c r="J70" s="154">
        <f>J67-J71</f>
        <v>351081797</v>
      </c>
      <c r="K70" s="154">
        <f>K67-K71</f>
        <v>351081797</v>
      </c>
      <c r="L70" s="154">
        <f>L67-L71</f>
        <v>365092300</v>
      </c>
      <c r="M70" s="154">
        <f>M67-M71</f>
        <v>365092300</v>
      </c>
      <c r="N70" s="153"/>
      <c r="O70" s="153"/>
    </row>
    <row r="71" spans="1:15" ht="12">
      <c r="A71" s="321" t="s">
        <v>229</v>
      </c>
      <c r="B71" s="322"/>
      <c r="C71" s="322"/>
      <c r="D71" s="322"/>
      <c r="E71" s="322"/>
      <c r="F71" s="322"/>
      <c r="G71" s="322"/>
      <c r="H71" s="323"/>
      <c r="I71" s="41">
        <v>170</v>
      </c>
      <c r="J71" s="162">
        <f>J54</f>
        <v>-61343</v>
      </c>
      <c r="K71" s="162">
        <f>K54</f>
        <v>-61343</v>
      </c>
      <c r="L71" s="162">
        <f>L54</f>
        <v>-9963</v>
      </c>
      <c r="M71" s="162">
        <f>M54</f>
        <v>-9963</v>
      </c>
      <c r="N71" s="153"/>
      <c r="O71" s="15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63:H63"/>
    <mergeCell ref="A52:H52"/>
    <mergeCell ref="A53:H53"/>
    <mergeCell ref="A54:H54"/>
    <mergeCell ref="A56:H56"/>
    <mergeCell ref="A55:M55"/>
    <mergeCell ref="A58:H58"/>
    <mergeCell ref="A59:H59"/>
    <mergeCell ref="A60:H60"/>
    <mergeCell ref="A61:H61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L54 J47 J53:K54 K58:K65 L64:M64 L53:M53 J70:M71 J56:J67 K66:M67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8:L41 K36 K34 K28 J12:J46 K26:L26 L30:L31 K33:M33 K27:M27 L8:L9 K22:M22 K31 K16:M16 J48:M50 K12:M12 K7:M7 J7:J10 K10:M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58"/>
  <sheetViews>
    <sheetView tabSelected="1" view="pageBreakPreview" zoomScale="110" zoomScaleSheetLayoutView="110" zoomScalePageLayoutView="0" workbookViewId="0" topLeftCell="A33">
      <selection activeCell="K52" sqref="K52"/>
    </sheetView>
  </sheetViews>
  <sheetFormatPr defaultColWidth="9.140625" defaultRowHeight="12.75"/>
  <cols>
    <col min="1" max="9" width="9.140625" style="45" customWidth="1"/>
    <col min="10" max="10" width="15.57421875" style="124" bestFit="1" customWidth="1"/>
    <col min="11" max="11" width="17.8515625" style="124" customWidth="1"/>
    <col min="12" max="16384" width="9.140625" style="45" customWidth="1"/>
  </cols>
  <sheetData>
    <row r="1" spans="1:11" ht="12.75" customHeight="1">
      <c r="A1" s="331" t="s">
        <v>159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32" t="s">
        <v>347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328" t="s">
        <v>7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23.25">
      <c r="A4" s="333" t="s">
        <v>54</v>
      </c>
      <c r="B4" s="333"/>
      <c r="C4" s="333"/>
      <c r="D4" s="333"/>
      <c r="E4" s="333"/>
      <c r="F4" s="333"/>
      <c r="G4" s="333"/>
      <c r="H4" s="333"/>
      <c r="I4" s="55" t="s">
        <v>271</v>
      </c>
      <c r="J4" s="130" t="s">
        <v>309</v>
      </c>
      <c r="K4" s="130" t="s">
        <v>310</v>
      </c>
    </row>
    <row r="5" spans="1:11" ht="12.75">
      <c r="A5" s="334">
        <v>1</v>
      </c>
      <c r="B5" s="334"/>
      <c r="C5" s="334"/>
      <c r="D5" s="334"/>
      <c r="E5" s="334"/>
      <c r="F5" s="334"/>
      <c r="G5" s="334"/>
      <c r="H5" s="334"/>
      <c r="I5" s="57">
        <v>2</v>
      </c>
      <c r="J5" s="130" t="s">
        <v>275</v>
      </c>
      <c r="K5" s="130" t="s">
        <v>276</v>
      </c>
    </row>
    <row r="6" spans="1:11" ht="12.75">
      <c r="A6" s="335" t="s">
        <v>151</v>
      </c>
      <c r="B6" s="336"/>
      <c r="C6" s="336"/>
      <c r="D6" s="336"/>
      <c r="E6" s="336"/>
      <c r="F6" s="336"/>
      <c r="G6" s="336"/>
      <c r="H6" s="336"/>
      <c r="I6" s="337"/>
      <c r="J6" s="337"/>
      <c r="K6" s="338"/>
    </row>
    <row r="7" spans="1:11" ht="12.75">
      <c r="A7" s="305" t="s">
        <v>35</v>
      </c>
      <c r="B7" s="306"/>
      <c r="C7" s="306"/>
      <c r="D7" s="306"/>
      <c r="E7" s="306"/>
      <c r="F7" s="306"/>
      <c r="G7" s="306"/>
      <c r="H7" s="306"/>
      <c r="I7" s="1">
        <v>1</v>
      </c>
      <c r="J7" s="128">
        <v>440905288</v>
      </c>
      <c r="K7" s="164">
        <v>456825317.27</v>
      </c>
    </row>
    <row r="8" spans="1:11" ht="12.75">
      <c r="A8" s="305" t="s">
        <v>36</v>
      </c>
      <c r="B8" s="306"/>
      <c r="C8" s="306"/>
      <c r="D8" s="306"/>
      <c r="E8" s="306"/>
      <c r="F8" s="306"/>
      <c r="G8" s="306"/>
      <c r="H8" s="306"/>
      <c r="I8" s="1">
        <v>2</v>
      </c>
      <c r="J8" s="128">
        <v>334856695</v>
      </c>
      <c r="K8" s="128">
        <v>325236639.59</v>
      </c>
    </row>
    <row r="9" spans="1:11" ht="12.75">
      <c r="A9" s="305" t="s">
        <v>37</v>
      </c>
      <c r="B9" s="306"/>
      <c r="C9" s="306"/>
      <c r="D9" s="306"/>
      <c r="E9" s="306"/>
      <c r="F9" s="306"/>
      <c r="G9" s="306"/>
      <c r="H9" s="306"/>
      <c r="I9" s="1">
        <v>3</v>
      </c>
      <c r="J9" s="4">
        <v>0</v>
      </c>
      <c r="K9" s="4"/>
    </row>
    <row r="10" spans="1:11" ht="12.75">
      <c r="A10" s="305" t="s">
        <v>38</v>
      </c>
      <c r="B10" s="306"/>
      <c r="C10" s="306"/>
      <c r="D10" s="306"/>
      <c r="E10" s="306"/>
      <c r="F10" s="306"/>
      <c r="G10" s="306"/>
      <c r="H10" s="306"/>
      <c r="I10" s="1">
        <v>4</v>
      </c>
      <c r="J10" s="128">
        <v>122853387.09</v>
      </c>
      <c r="K10" s="128">
        <v>41078154.53000009</v>
      </c>
    </row>
    <row r="11" spans="1:11" ht="12.75">
      <c r="A11" s="305" t="s">
        <v>39</v>
      </c>
      <c r="B11" s="306"/>
      <c r="C11" s="306"/>
      <c r="D11" s="306"/>
      <c r="E11" s="306"/>
      <c r="F11" s="306"/>
      <c r="G11" s="306"/>
      <c r="H11" s="306"/>
      <c r="I11" s="1">
        <v>5</v>
      </c>
      <c r="J11" s="3"/>
      <c r="K11" s="4">
        <v>21061281.08999999</v>
      </c>
    </row>
    <row r="12" spans="1:11" ht="12.75">
      <c r="A12" s="305" t="s">
        <v>46</v>
      </c>
      <c r="B12" s="306"/>
      <c r="C12" s="306"/>
      <c r="D12" s="306"/>
      <c r="E12" s="306"/>
      <c r="F12" s="306"/>
      <c r="G12" s="306"/>
      <c r="H12" s="306"/>
      <c r="I12" s="1">
        <v>6</v>
      </c>
      <c r="J12" s="3"/>
      <c r="K12" s="4"/>
    </row>
    <row r="13" spans="1:11" ht="12.75">
      <c r="A13" s="339" t="s">
        <v>152</v>
      </c>
      <c r="B13" s="340"/>
      <c r="C13" s="340"/>
      <c r="D13" s="340"/>
      <c r="E13" s="340"/>
      <c r="F13" s="340"/>
      <c r="G13" s="340"/>
      <c r="H13" s="340"/>
      <c r="I13" s="1">
        <v>7</v>
      </c>
      <c r="J13" s="129">
        <f>SUM(J7:J12)</f>
        <v>898615370.09</v>
      </c>
      <c r="K13" s="129">
        <f>SUM(K7:K12)</f>
        <v>844201392.48</v>
      </c>
    </row>
    <row r="14" spans="1:11" ht="12.75">
      <c r="A14" s="305" t="s">
        <v>47</v>
      </c>
      <c r="B14" s="306"/>
      <c r="C14" s="306"/>
      <c r="D14" s="306"/>
      <c r="E14" s="306"/>
      <c r="F14" s="306"/>
      <c r="G14" s="306"/>
      <c r="H14" s="306"/>
      <c r="I14" s="1">
        <v>8</v>
      </c>
      <c r="J14" s="128">
        <v>205873864.8</v>
      </c>
      <c r="K14" s="128">
        <v>166123033.15000007</v>
      </c>
    </row>
    <row r="15" spans="1:11" ht="12.75">
      <c r="A15" s="305" t="s">
        <v>48</v>
      </c>
      <c r="B15" s="306"/>
      <c r="C15" s="306"/>
      <c r="D15" s="306"/>
      <c r="E15" s="306"/>
      <c r="F15" s="306"/>
      <c r="G15" s="306"/>
      <c r="H15" s="306"/>
      <c r="I15" s="1">
        <v>9</v>
      </c>
      <c r="J15" s="4">
        <v>0</v>
      </c>
      <c r="K15" s="4"/>
    </row>
    <row r="16" spans="1:11" ht="12.75">
      <c r="A16" s="305" t="s">
        <v>49</v>
      </c>
      <c r="B16" s="306"/>
      <c r="C16" s="306"/>
      <c r="D16" s="306"/>
      <c r="E16" s="306"/>
      <c r="F16" s="306"/>
      <c r="G16" s="306"/>
      <c r="H16" s="306"/>
      <c r="I16" s="1">
        <v>10</v>
      </c>
      <c r="J16" s="128">
        <v>57377275.06</v>
      </c>
      <c r="K16" s="128"/>
    </row>
    <row r="17" spans="1:11" ht="12.75">
      <c r="A17" s="305" t="s">
        <v>50</v>
      </c>
      <c r="B17" s="306"/>
      <c r="C17" s="306"/>
      <c r="D17" s="306"/>
      <c r="E17" s="306"/>
      <c r="F17" s="306"/>
      <c r="G17" s="306"/>
      <c r="H17" s="306"/>
      <c r="I17" s="1">
        <v>11</v>
      </c>
      <c r="J17" s="128">
        <v>164438308.5</v>
      </c>
      <c r="K17" s="128">
        <v>133832487.35</v>
      </c>
    </row>
    <row r="18" spans="1:11" ht="12.75">
      <c r="A18" s="339" t="s">
        <v>153</v>
      </c>
      <c r="B18" s="340"/>
      <c r="C18" s="340"/>
      <c r="D18" s="340"/>
      <c r="E18" s="340"/>
      <c r="F18" s="340"/>
      <c r="G18" s="340"/>
      <c r="H18" s="340"/>
      <c r="I18" s="1">
        <v>12</v>
      </c>
      <c r="J18" s="129">
        <f>SUM(J14:J17)</f>
        <v>427689448.36</v>
      </c>
      <c r="K18" s="129">
        <f>SUM(K14:K17)</f>
        <v>299955520.50000006</v>
      </c>
    </row>
    <row r="19" spans="1:11" ht="12.75">
      <c r="A19" s="339" t="s">
        <v>31</v>
      </c>
      <c r="B19" s="340"/>
      <c r="C19" s="340"/>
      <c r="D19" s="340"/>
      <c r="E19" s="340"/>
      <c r="F19" s="340"/>
      <c r="G19" s="340"/>
      <c r="H19" s="340"/>
      <c r="I19" s="1">
        <v>13</v>
      </c>
      <c r="J19" s="129">
        <f>J13-J18</f>
        <v>470925921.73</v>
      </c>
      <c r="K19" s="129">
        <f>K13-K18</f>
        <v>544245871.98</v>
      </c>
    </row>
    <row r="20" spans="1:11" ht="12.75">
      <c r="A20" s="339" t="s">
        <v>32</v>
      </c>
      <c r="B20" s="340"/>
      <c r="C20" s="340"/>
      <c r="D20" s="340"/>
      <c r="E20" s="340"/>
      <c r="F20" s="340"/>
      <c r="G20" s="340"/>
      <c r="H20" s="340"/>
      <c r="I20" s="1">
        <v>14</v>
      </c>
      <c r="J20" s="53">
        <v>0</v>
      </c>
      <c r="K20" s="46">
        <v>0</v>
      </c>
    </row>
    <row r="21" spans="1:11" ht="12.75">
      <c r="A21" s="335" t="s">
        <v>154</v>
      </c>
      <c r="B21" s="336"/>
      <c r="C21" s="336"/>
      <c r="D21" s="336"/>
      <c r="E21" s="336"/>
      <c r="F21" s="336"/>
      <c r="G21" s="336"/>
      <c r="H21" s="336"/>
      <c r="I21" s="337"/>
      <c r="J21" s="337"/>
      <c r="K21" s="338"/>
    </row>
    <row r="22" spans="1:11" ht="12.75">
      <c r="A22" s="305" t="s">
        <v>173</v>
      </c>
      <c r="B22" s="306"/>
      <c r="C22" s="306"/>
      <c r="D22" s="306"/>
      <c r="E22" s="306"/>
      <c r="F22" s="306"/>
      <c r="G22" s="306"/>
      <c r="H22" s="306"/>
      <c r="I22" s="1">
        <v>15</v>
      </c>
      <c r="J22" s="128">
        <v>3981912.85</v>
      </c>
      <c r="K22" s="128">
        <v>411440.779999963</v>
      </c>
    </row>
    <row r="23" spans="1:11" ht="12.75">
      <c r="A23" s="305" t="s">
        <v>174</v>
      </c>
      <c r="B23" s="306"/>
      <c r="C23" s="306"/>
      <c r="D23" s="306"/>
      <c r="E23" s="306"/>
      <c r="F23" s="306"/>
      <c r="G23" s="306"/>
      <c r="H23" s="306"/>
      <c r="I23" s="1">
        <v>16</v>
      </c>
      <c r="J23" s="128">
        <v>73951800</v>
      </c>
      <c r="K23" s="125">
        <v>254879.02</v>
      </c>
    </row>
    <row r="24" spans="1:11" ht="12.75">
      <c r="A24" s="305" t="s">
        <v>175</v>
      </c>
      <c r="B24" s="306"/>
      <c r="C24" s="306"/>
      <c r="D24" s="306"/>
      <c r="E24" s="306"/>
      <c r="F24" s="306"/>
      <c r="G24" s="306"/>
      <c r="H24" s="306"/>
      <c r="I24" s="1">
        <v>17</v>
      </c>
      <c r="J24" s="128">
        <v>28017566.14</v>
      </c>
      <c r="K24" s="125">
        <v>22214062.78</v>
      </c>
    </row>
    <row r="25" spans="1:11" ht="12.75">
      <c r="A25" s="305" t="s">
        <v>176</v>
      </c>
      <c r="B25" s="306"/>
      <c r="C25" s="306"/>
      <c r="D25" s="306"/>
      <c r="E25" s="306"/>
      <c r="F25" s="306"/>
      <c r="G25" s="306"/>
      <c r="H25" s="306"/>
      <c r="I25" s="1">
        <v>18</v>
      </c>
      <c r="J25" s="3"/>
      <c r="K25" s="4">
        <v>0</v>
      </c>
    </row>
    <row r="26" spans="1:11" ht="12.75">
      <c r="A26" s="305" t="s">
        <v>177</v>
      </c>
      <c r="B26" s="306"/>
      <c r="C26" s="306"/>
      <c r="D26" s="306"/>
      <c r="E26" s="306"/>
      <c r="F26" s="306"/>
      <c r="G26" s="306"/>
      <c r="H26" s="306"/>
      <c r="I26" s="1">
        <v>19</v>
      </c>
      <c r="J26" s="128">
        <v>63125761.5</v>
      </c>
      <c r="K26" s="125">
        <v>238849494.29999998</v>
      </c>
    </row>
    <row r="27" spans="1:11" ht="12.75">
      <c r="A27" s="339" t="s">
        <v>163</v>
      </c>
      <c r="B27" s="340"/>
      <c r="C27" s="340"/>
      <c r="D27" s="340"/>
      <c r="E27" s="340"/>
      <c r="F27" s="340"/>
      <c r="G27" s="340"/>
      <c r="H27" s="340"/>
      <c r="I27" s="1">
        <v>20</v>
      </c>
      <c r="J27" s="129">
        <f>SUM(J22:J26)</f>
        <v>169077040.49</v>
      </c>
      <c r="K27" s="129">
        <f>SUM(K22:K26)</f>
        <v>261729876.87999994</v>
      </c>
    </row>
    <row r="28" spans="1:11" ht="12.75">
      <c r="A28" s="305" t="s">
        <v>110</v>
      </c>
      <c r="B28" s="306"/>
      <c r="C28" s="306"/>
      <c r="D28" s="306"/>
      <c r="E28" s="306"/>
      <c r="F28" s="306"/>
      <c r="G28" s="306"/>
      <c r="H28" s="306"/>
      <c r="I28" s="1">
        <v>21</v>
      </c>
      <c r="J28" s="128">
        <v>250293997.91</v>
      </c>
      <c r="K28" s="125">
        <v>101965444.44</v>
      </c>
    </row>
    <row r="29" spans="1:11" ht="12.75">
      <c r="A29" s="305" t="s">
        <v>111</v>
      </c>
      <c r="B29" s="306"/>
      <c r="C29" s="306"/>
      <c r="D29" s="306"/>
      <c r="E29" s="306"/>
      <c r="F29" s="306"/>
      <c r="G29" s="306"/>
      <c r="H29" s="306"/>
      <c r="I29" s="1">
        <v>22</v>
      </c>
      <c r="J29" s="3"/>
      <c r="K29" s="4"/>
    </row>
    <row r="30" spans="1:11" ht="12.75">
      <c r="A30" s="305" t="s">
        <v>15</v>
      </c>
      <c r="B30" s="306"/>
      <c r="C30" s="306"/>
      <c r="D30" s="306"/>
      <c r="E30" s="306"/>
      <c r="F30" s="306"/>
      <c r="G30" s="306"/>
      <c r="H30" s="306"/>
      <c r="I30" s="1">
        <v>23</v>
      </c>
      <c r="J30" s="128">
        <v>201041193.25</v>
      </c>
      <c r="K30" s="125">
        <f>921397971.52</f>
        <v>921397971.52</v>
      </c>
    </row>
    <row r="31" spans="1:11" ht="12.75">
      <c r="A31" s="339" t="s">
        <v>5</v>
      </c>
      <c r="B31" s="340"/>
      <c r="C31" s="340"/>
      <c r="D31" s="340"/>
      <c r="E31" s="340"/>
      <c r="F31" s="340"/>
      <c r="G31" s="340"/>
      <c r="H31" s="340"/>
      <c r="I31" s="1">
        <v>24</v>
      </c>
      <c r="J31" s="129">
        <f>SUM(J28:J30)</f>
        <v>451335191.15999997</v>
      </c>
      <c r="K31" s="129">
        <f>SUM(K28:K30)</f>
        <v>1023363415.96</v>
      </c>
    </row>
    <row r="32" spans="1:11" ht="12.75">
      <c r="A32" s="339" t="s">
        <v>33</v>
      </c>
      <c r="B32" s="340"/>
      <c r="C32" s="340"/>
      <c r="D32" s="340"/>
      <c r="E32" s="340"/>
      <c r="F32" s="340"/>
      <c r="G32" s="340"/>
      <c r="H32" s="340"/>
      <c r="I32" s="1">
        <v>25</v>
      </c>
      <c r="J32" s="126"/>
      <c r="K32" s="46">
        <f>IF(K27&gt;K31,K27-K31,0)</f>
        <v>0</v>
      </c>
    </row>
    <row r="33" spans="1:11" ht="12.75">
      <c r="A33" s="339" t="s">
        <v>34</v>
      </c>
      <c r="B33" s="340"/>
      <c r="C33" s="340"/>
      <c r="D33" s="340"/>
      <c r="E33" s="340"/>
      <c r="F33" s="340"/>
      <c r="G33" s="340"/>
      <c r="H33" s="340"/>
      <c r="I33" s="1">
        <v>26</v>
      </c>
      <c r="J33" s="129">
        <f>J31-J27</f>
        <v>282258150.66999996</v>
      </c>
      <c r="K33" s="129">
        <f>K31-K27</f>
        <v>761633539.0800002</v>
      </c>
    </row>
    <row r="34" spans="1:11" ht="12.75">
      <c r="A34" s="335" t="s">
        <v>155</v>
      </c>
      <c r="B34" s="336"/>
      <c r="C34" s="336"/>
      <c r="D34" s="336"/>
      <c r="E34" s="336"/>
      <c r="F34" s="336"/>
      <c r="G34" s="336"/>
      <c r="H34" s="336"/>
      <c r="I34" s="337"/>
      <c r="J34" s="337"/>
      <c r="K34" s="338"/>
    </row>
    <row r="35" spans="1:11" ht="12.75">
      <c r="A35" s="305" t="s">
        <v>169</v>
      </c>
      <c r="B35" s="306"/>
      <c r="C35" s="306"/>
      <c r="D35" s="306"/>
      <c r="E35" s="306"/>
      <c r="F35" s="306"/>
      <c r="G35" s="306"/>
      <c r="H35" s="306"/>
      <c r="I35" s="1">
        <v>27</v>
      </c>
      <c r="J35" s="3">
        <v>0</v>
      </c>
      <c r="K35" s="4">
        <v>0</v>
      </c>
    </row>
    <row r="36" spans="1:11" ht="12.75">
      <c r="A36" s="305" t="s">
        <v>24</v>
      </c>
      <c r="B36" s="306"/>
      <c r="C36" s="306"/>
      <c r="D36" s="306"/>
      <c r="E36" s="306"/>
      <c r="F36" s="306"/>
      <c r="G36" s="306"/>
      <c r="H36" s="306"/>
      <c r="I36" s="1">
        <v>28</v>
      </c>
      <c r="J36" s="3">
        <v>0</v>
      </c>
      <c r="K36" s="4">
        <v>0</v>
      </c>
    </row>
    <row r="37" spans="1:11" ht="12.75">
      <c r="A37" s="305" t="s">
        <v>25</v>
      </c>
      <c r="B37" s="306"/>
      <c r="C37" s="306"/>
      <c r="D37" s="306"/>
      <c r="E37" s="306"/>
      <c r="F37" s="306"/>
      <c r="G37" s="306"/>
      <c r="H37" s="306"/>
      <c r="I37" s="1">
        <v>29</v>
      </c>
      <c r="J37" s="3">
        <v>0</v>
      </c>
      <c r="K37" s="4">
        <v>0</v>
      </c>
    </row>
    <row r="38" spans="1:11" ht="12.75">
      <c r="A38" s="339" t="s">
        <v>63</v>
      </c>
      <c r="B38" s="340"/>
      <c r="C38" s="340"/>
      <c r="D38" s="340"/>
      <c r="E38" s="340"/>
      <c r="F38" s="340"/>
      <c r="G38" s="340"/>
      <c r="H38" s="340"/>
      <c r="I38" s="1">
        <v>30</v>
      </c>
      <c r="J38" s="126">
        <v>0</v>
      </c>
      <c r="K38" s="129">
        <v>0</v>
      </c>
    </row>
    <row r="39" spans="1:11" ht="12.75">
      <c r="A39" s="305" t="s">
        <v>26</v>
      </c>
      <c r="B39" s="306"/>
      <c r="C39" s="306"/>
      <c r="D39" s="306"/>
      <c r="E39" s="306"/>
      <c r="F39" s="306"/>
      <c r="G39" s="306"/>
      <c r="H39" s="306"/>
      <c r="I39" s="1">
        <v>31</v>
      </c>
      <c r="J39" s="4">
        <v>6678831.33</v>
      </c>
      <c r="K39" s="128">
        <v>1108987.4799999997</v>
      </c>
    </row>
    <row r="40" spans="1:11" ht="12.75">
      <c r="A40" s="305" t="s">
        <v>27</v>
      </c>
      <c r="B40" s="306"/>
      <c r="C40" s="306"/>
      <c r="D40" s="306"/>
      <c r="E40" s="306"/>
      <c r="F40" s="306"/>
      <c r="G40" s="306"/>
      <c r="H40" s="306"/>
      <c r="I40" s="1">
        <v>32</v>
      </c>
      <c r="J40" s="3"/>
      <c r="K40" s="4">
        <v>906513531.57</v>
      </c>
    </row>
    <row r="41" spans="1:11" ht="12.75">
      <c r="A41" s="305" t="s">
        <v>28</v>
      </c>
      <c r="B41" s="306"/>
      <c r="C41" s="306"/>
      <c r="D41" s="306"/>
      <c r="E41" s="306"/>
      <c r="F41" s="306"/>
      <c r="G41" s="306"/>
      <c r="H41" s="306"/>
      <c r="I41" s="1">
        <v>33</v>
      </c>
      <c r="J41" s="3"/>
      <c r="K41" s="4">
        <v>1037689.6499999997</v>
      </c>
    </row>
    <row r="42" spans="1:11" ht="12.75">
      <c r="A42" s="305" t="s">
        <v>29</v>
      </c>
      <c r="B42" s="306"/>
      <c r="C42" s="306"/>
      <c r="D42" s="306"/>
      <c r="E42" s="306"/>
      <c r="F42" s="306"/>
      <c r="G42" s="306"/>
      <c r="H42" s="306"/>
      <c r="I42" s="1">
        <v>34</v>
      </c>
      <c r="J42" s="3"/>
      <c r="K42" s="4">
        <v>0</v>
      </c>
    </row>
    <row r="43" spans="1:11" ht="12.75">
      <c r="A43" s="305" t="s">
        <v>30</v>
      </c>
      <c r="B43" s="306"/>
      <c r="C43" s="306"/>
      <c r="D43" s="306"/>
      <c r="E43" s="306"/>
      <c r="F43" s="306"/>
      <c r="G43" s="306"/>
      <c r="H43" s="306"/>
      <c r="I43" s="1">
        <v>35</v>
      </c>
      <c r="J43" s="3"/>
      <c r="K43" s="4">
        <v>0</v>
      </c>
    </row>
    <row r="44" spans="1:11" ht="12.75">
      <c r="A44" s="339" t="s">
        <v>64</v>
      </c>
      <c r="B44" s="340"/>
      <c r="C44" s="340"/>
      <c r="D44" s="340"/>
      <c r="E44" s="340"/>
      <c r="F44" s="340"/>
      <c r="G44" s="340"/>
      <c r="H44" s="340"/>
      <c r="I44" s="1">
        <v>36</v>
      </c>
      <c r="J44" s="129">
        <f>SUM(J39:J43)</f>
        <v>6678831.33</v>
      </c>
      <c r="K44" s="129">
        <f>SUM(K39:K43)</f>
        <v>908660208.7</v>
      </c>
    </row>
    <row r="45" spans="1:11" ht="12.75">
      <c r="A45" s="339" t="s">
        <v>16</v>
      </c>
      <c r="B45" s="340"/>
      <c r="C45" s="340"/>
      <c r="D45" s="340"/>
      <c r="E45" s="340"/>
      <c r="F45" s="340"/>
      <c r="G45" s="340"/>
      <c r="H45" s="340"/>
      <c r="I45" s="1">
        <v>37</v>
      </c>
      <c r="J45" s="53"/>
      <c r="K45" s="46">
        <f>IF(K43&gt;K37,K43-K37,0)</f>
        <v>0</v>
      </c>
    </row>
    <row r="46" spans="1:11" ht="12.75">
      <c r="A46" s="339" t="s">
        <v>17</v>
      </c>
      <c r="B46" s="340"/>
      <c r="C46" s="340"/>
      <c r="D46" s="340"/>
      <c r="E46" s="340"/>
      <c r="F46" s="340"/>
      <c r="G46" s="340"/>
      <c r="H46" s="340"/>
      <c r="I46" s="1">
        <v>38</v>
      </c>
      <c r="J46" s="129">
        <f>J44</f>
        <v>6678831.33</v>
      </c>
      <c r="K46" s="129">
        <f>K44</f>
        <v>908660208.7</v>
      </c>
    </row>
    <row r="47" spans="1:11" ht="12.75">
      <c r="A47" s="305" t="s">
        <v>65</v>
      </c>
      <c r="B47" s="306"/>
      <c r="C47" s="306"/>
      <c r="D47" s="306"/>
      <c r="E47" s="306"/>
      <c r="F47" s="306"/>
      <c r="G47" s="306"/>
      <c r="H47" s="306"/>
      <c r="I47" s="1">
        <v>39</v>
      </c>
      <c r="J47" s="53">
        <f>J19-J20+J32-J33+J45-J46</f>
        <v>181988939.73000005</v>
      </c>
      <c r="K47" s="53"/>
    </row>
    <row r="48" spans="1:11" ht="12.75">
      <c r="A48" s="305" t="s">
        <v>66</v>
      </c>
      <c r="B48" s="306"/>
      <c r="C48" s="306"/>
      <c r="D48" s="306"/>
      <c r="E48" s="306"/>
      <c r="F48" s="306"/>
      <c r="G48" s="306"/>
      <c r="H48" s="306"/>
      <c r="I48" s="1">
        <v>40</v>
      </c>
      <c r="J48" s="46"/>
      <c r="K48" s="46">
        <f>K20-K19+K33-K32+K46-K45</f>
        <v>1126047875.8000002</v>
      </c>
    </row>
    <row r="49" spans="1:11" ht="12.75">
      <c r="A49" s="305" t="s">
        <v>156</v>
      </c>
      <c r="B49" s="306"/>
      <c r="C49" s="306"/>
      <c r="D49" s="306"/>
      <c r="E49" s="306"/>
      <c r="F49" s="306"/>
      <c r="G49" s="306"/>
      <c r="H49" s="306"/>
      <c r="I49" s="1">
        <v>41</v>
      </c>
      <c r="J49" s="128">
        <v>3281800206.27</v>
      </c>
      <c r="K49" s="128">
        <v>3703715230.69816</v>
      </c>
    </row>
    <row r="50" spans="1:11" ht="12.75">
      <c r="A50" s="305" t="s">
        <v>170</v>
      </c>
      <c r="B50" s="306"/>
      <c r="C50" s="306"/>
      <c r="D50" s="306"/>
      <c r="E50" s="306"/>
      <c r="F50" s="306"/>
      <c r="G50" s="306"/>
      <c r="H50" s="306"/>
      <c r="I50" s="1">
        <v>42</v>
      </c>
      <c r="J50" s="126">
        <f>J47</f>
        <v>181988939.73000005</v>
      </c>
      <c r="K50" s="129"/>
    </row>
    <row r="51" spans="1:11" ht="12.75">
      <c r="A51" s="305" t="s">
        <v>171</v>
      </c>
      <c r="B51" s="306"/>
      <c r="C51" s="306"/>
      <c r="D51" s="306"/>
      <c r="E51" s="306"/>
      <c r="F51" s="306"/>
      <c r="G51" s="306"/>
      <c r="H51" s="306"/>
      <c r="I51" s="1">
        <v>43</v>
      </c>
      <c r="J51" s="128"/>
      <c r="K51" s="129">
        <v>1126047876</v>
      </c>
    </row>
    <row r="52" spans="1:11" ht="12.75">
      <c r="A52" s="341" t="s">
        <v>172</v>
      </c>
      <c r="B52" s="342"/>
      <c r="C52" s="342"/>
      <c r="D52" s="342"/>
      <c r="E52" s="342"/>
      <c r="F52" s="342"/>
      <c r="G52" s="342"/>
      <c r="H52" s="342"/>
      <c r="I52" s="2">
        <v>44</v>
      </c>
      <c r="J52" s="52">
        <f>J49+J50-J51</f>
        <v>3463789146</v>
      </c>
      <c r="K52" s="52">
        <f>K49+K50-K51</f>
        <v>2577667354.69816</v>
      </c>
    </row>
    <row r="54" spans="10:11" ht="12.75">
      <c r="J54" s="127"/>
      <c r="K54" s="127"/>
    </row>
    <row r="55" spans="10:11" ht="12.75">
      <c r="J55" s="127"/>
      <c r="K55" s="127"/>
    </row>
    <row r="56" ht="12.75">
      <c r="J56" s="127"/>
    </row>
    <row r="58" ht="12.75">
      <c r="K58" s="127"/>
    </row>
  </sheetData>
  <sheetProtection/>
  <protectedRanges>
    <protectedRange sqref="K8" name="Range1_3_1_1"/>
    <protectedRange sqref="K10" name="Range1_4_1_1"/>
    <protectedRange sqref="K7" name="Range1_1_1_1"/>
    <protectedRange sqref="J7" name="Range1_10_2_1_1"/>
    <protectedRange sqref="J8" name="Range1_10_3_1_1"/>
    <protectedRange sqref="J10" name="Range1_1_2"/>
    <protectedRange sqref="K14" name="Range1_5_1_1"/>
    <protectedRange sqref="K17" name="Range1_7_1_1"/>
    <protectedRange sqref="J14" name="Range1_11_1_1_1"/>
    <protectedRange sqref="J16:K16" name="Range1_11_2_1_1"/>
    <protectedRange sqref="J17" name="Range1_11_2_2"/>
    <protectedRange sqref="K22" name="Range1_9_4_1"/>
    <protectedRange sqref="K23" name="Range1_9_1_1_1"/>
    <protectedRange sqref="K24" name="Range1_9_2_1_1"/>
    <protectedRange sqref="K26" name="Range1_9_3_1_1"/>
    <protectedRange sqref="J23" name="Range1_12_2_1"/>
    <protectedRange sqref="J22" name="Range1_12_3"/>
    <protectedRange sqref="J26" name="Range1_12_1_1_1"/>
    <protectedRange sqref="J24" name="Range1_12_3_1"/>
    <protectedRange sqref="K28" name="Range1_10_4_1"/>
    <protectedRange sqref="K30" name="Range1_10_1_1_1"/>
    <protectedRange sqref="J28" name="Range1_13_2_1"/>
    <protectedRange sqref="J30" name="Range1_13_1_1_1"/>
    <protectedRange sqref="K39" name="Range1_11_3_1"/>
    <protectedRange sqref="K49" name="Range1_8_1_1"/>
    <protectedRange sqref="J49" name="Range1_15_1_1"/>
  </protectedRanges>
  <mergeCells count="52"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25:K25 J40:K43 J9:K9 J39 J15:K15 J11:K12 J29:K29 J35:K37 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13:K13 J18:K18 J20:K20 J45:K45 J31:K32">
      <formula1>0</formula1>
    </dataValidation>
    <dataValidation operator="greaterThan" allowBlank="1" showInputMessage="1" showErrorMessage="1" sqref="J16:K17 J26:K26 J22:K24 J30:K30 J7:K8 J10:K10 K39 J14:K14 J28:K28 J49:K49"/>
    <dataValidation operator="greaterThanOrEqual" allowBlank="1" showInputMessage="1" showErrorMessage="1" errorTitle="Pogrešan unos" error="Mogu se unijeti samo cjelobrojne pozitivne vrijednosti." sqref="J19:K19 J27:K27 J33:K33 J44:K44 J46:K48 J52:K52"/>
    <dataValidation operator="notEqual" allowBlank="1" showInputMessage="1" showErrorMessage="1" errorTitle="Pogrešan unos" error="Mogu se unijeti samo cjelobrojne vrijednosti." sqref="J50:K50 K51"/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J5:K5" numberStoredAsText="1"/>
    <ignoredError sqref="J44:K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31" t="s">
        <v>191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44" t="s">
        <v>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3" t="s">
        <v>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33.75">
      <c r="A4" s="333" t="s">
        <v>54</v>
      </c>
      <c r="B4" s="333"/>
      <c r="C4" s="333"/>
      <c r="D4" s="333"/>
      <c r="E4" s="333"/>
      <c r="F4" s="333"/>
      <c r="G4" s="333"/>
      <c r="H4" s="333"/>
      <c r="I4" s="55" t="s">
        <v>271</v>
      </c>
      <c r="J4" s="56" t="s">
        <v>309</v>
      </c>
      <c r="K4" s="56" t="s">
        <v>310</v>
      </c>
    </row>
    <row r="5" spans="1:11" ht="12.75">
      <c r="A5" s="345">
        <v>1</v>
      </c>
      <c r="B5" s="345"/>
      <c r="C5" s="345"/>
      <c r="D5" s="345"/>
      <c r="E5" s="345"/>
      <c r="F5" s="345"/>
      <c r="G5" s="345"/>
      <c r="H5" s="345"/>
      <c r="I5" s="60">
        <v>2</v>
      </c>
      <c r="J5" s="61" t="s">
        <v>275</v>
      </c>
      <c r="K5" s="61" t="s">
        <v>276</v>
      </c>
    </row>
    <row r="6" spans="1:11" ht="12.75">
      <c r="A6" s="335" t="s">
        <v>151</v>
      </c>
      <c r="B6" s="336"/>
      <c r="C6" s="336"/>
      <c r="D6" s="336"/>
      <c r="E6" s="336"/>
      <c r="F6" s="336"/>
      <c r="G6" s="336"/>
      <c r="H6" s="336"/>
      <c r="I6" s="337"/>
      <c r="J6" s="337"/>
      <c r="K6" s="338"/>
    </row>
    <row r="7" spans="1:11" ht="12.75">
      <c r="A7" s="305" t="s">
        <v>193</v>
      </c>
      <c r="B7" s="306"/>
      <c r="C7" s="306"/>
      <c r="D7" s="306"/>
      <c r="E7" s="306"/>
      <c r="F7" s="306"/>
      <c r="G7" s="306"/>
      <c r="H7" s="306"/>
      <c r="I7" s="1">
        <v>1</v>
      </c>
      <c r="J7" s="3"/>
      <c r="K7" s="4"/>
    </row>
    <row r="8" spans="1:11" ht="12.75">
      <c r="A8" s="305" t="s">
        <v>114</v>
      </c>
      <c r="B8" s="306"/>
      <c r="C8" s="306"/>
      <c r="D8" s="306"/>
      <c r="E8" s="306"/>
      <c r="F8" s="306"/>
      <c r="G8" s="306"/>
      <c r="H8" s="306"/>
      <c r="I8" s="1">
        <v>2</v>
      </c>
      <c r="J8" s="3"/>
      <c r="K8" s="4"/>
    </row>
    <row r="9" spans="1:11" ht="12.75">
      <c r="A9" s="305" t="s">
        <v>115</v>
      </c>
      <c r="B9" s="306"/>
      <c r="C9" s="306"/>
      <c r="D9" s="306"/>
      <c r="E9" s="306"/>
      <c r="F9" s="306"/>
      <c r="G9" s="306"/>
      <c r="H9" s="306"/>
      <c r="I9" s="1">
        <v>3</v>
      </c>
      <c r="J9" s="3"/>
      <c r="K9" s="4"/>
    </row>
    <row r="10" spans="1:11" ht="12.75">
      <c r="A10" s="305" t="s">
        <v>116</v>
      </c>
      <c r="B10" s="306"/>
      <c r="C10" s="306"/>
      <c r="D10" s="306"/>
      <c r="E10" s="306"/>
      <c r="F10" s="306"/>
      <c r="G10" s="306"/>
      <c r="H10" s="306"/>
      <c r="I10" s="1">
        <v>4</v>
      </c>
      <c r="J10" s="3"/>
      <c r="K10" s="4"/>
    </row>
    <row r="11" spans="1:11" ht="12.75">
      <c r="A11" s="305" t="s">
        <v>117</v>
      </c>
      <c r="B11" s="306"/>
      <c r="C11" s="306"/>
      <c r="D11" s="306"/>
      <c r="E11" s="306"/>
      <c r="F11" s="306"/>
      <c r="G11" s="306"/>
      <c r="H11" s="306"/>
      <c r="I11" s="1">
        <v>5</v>
      </c>
      <c r="J11" s="3"/>
      <c r="K11" s="4"/>
    </row>
    <row r="12" spans="1:11" ht="12.75">
      <c r="A12" s="339" t="s">
        <v>192</v>
      </c>
      <c r="B12" s="340"/>
      <c r="C12" s="340"/>
      <c r="D12" s="340"/>
      <c r="E12" s="340"/>
      <c r="F12" s="340"/>
      <c r="G12" s="340"/>
      <c r="H12" s="340"/>
      <c r="I12" s="1">
        <v>6</v>
      </c>
      <c r="J12" s="53">
        <f>SUM(J7:J11)</f>
        <v>0</v>
      </c>
      <c r="K12" s="46">
        <f>SUM(K7:K11)</f>
        <v>0</v>
      </c>
    </row>
    <row r="13" spans="1:11" ht="12.75">
      <c r="A13" s="305" t="s">
        <v>118</v>
      </c>
      <c r="B13" s="306"/>
      <c r="C13" s="306"/>
      <c r="D13" s="306"/>
      <c r="E13" s="306"/>
      <c r="F13" s="306"/>
      <c r="G13" s="306"/>
      <c r="H13" s="306"/>
      <c r="I13" s="1">
        <v>7</v>
      </c>
      <c r="J13" s="3"/>
      <c r="K13" s="4"/>
    </row>
    <row r="14" spans="1:11" ht="12.75">
      <c r="A14" s="305" t="s">
        <v>119</v>
      </c>
      <c r="B14" s="306"/>
      <c r="C14" s="306"/>
      <c r="D14" s="306"/>
      <c r="E14" s="306"/>
      <c r="F14" s="306"/>
      <c r="G14" s="306"/>
      <c r="H14" s="306"/>
      <c r="I14" s="1">
        <v>8</v>
      </c>
      <c r="J14" s="3"/>
      <c r="K14" s="4"/>
    </row>
    <row r="15" spans="1:11" ht="12.75">
      <c r="A15" s="305" t="s">
        <v>120</v>
      </c>
      <c r="B15" s="306"/>
      <c r="C15" s="306"/>
      <c r="D15" s="306"/>
      <c r="E15" s="306"/>
      <c r="F15" s="306"/>
      <c r="G15" s="306"/>
      <c r="H15" s="306"/>
      <c r="I15" s="1">
        <v>9</v>
      </c>
      <c r="J15" s="3"/>
      <c r="K15" s="4"/>
    </row>
    <row r="16" spans="1:11" ht="12.75">
      <c r="A16" s="305" t="s">
        <v>121</v>
      </c>
      <c r="B16" s="306"/>
      <c r="C16" s="306"/>
      <c r="D16" s="306"/>
      <c r="E16" s="306"/>
      <c r="F16" s="306"/>
      <c r="G16" s="306"/>
      <c r="H16" s="306"/>
      <c r="I16" s="1">
        <v>10</v>
      </c>
      <c r="J16" s="3"/>
      <c r="K16" s="4"/>
    </row>
    <row r="17" spans="1:11" ht="12.75">
      <c r="A17" s="305" t="s">
        <v>122</v>
      </c>
      <c r="B17" s="306"/>
      <c r="C17" s="306"/>
      <c r="D17" s="306"/>
      <c r="E17" s="306"/>
      <c r="F17" s="306"/>
      <c r="G17" s="306"/>
      <c r="H17" s="306"/>
      <c r="I17" s="1">
        <v>11</v>
      </c>
      <c r="J17" s="3"/>
      <c r="K17" s="4"/>
    </row>
    <row r="18" spans="1:11" ht="12.75">
      <c r="A18" s="305" t="s">
        <v>123</v>
      </c>
      <c r="B18" s="306"/>
      <c r="C18" s="306"/>
      <c r="D18" s="306"/>
      <c r="E18" s="306"/>
      <c r="F18" s="306"/>
      <c r="G18" s="306"/>
      <c r="H18" s="306"/>
      <c r="I18" s="1">
        <v>12</v>
      </c>
      <c r="J18" s="3"/>
      <c r="K18" s="4"/>
    </row>
    <row r="19" spans="1:11" ht="12.75">
      <c r="A19" s="339" t="s">
        <v>42</v>
      </c>
      <c r="B19" s="340"/>
      <c r="C19" s="340"/>
      <c r="D19" s="340"/>
      <c r="E19" s="340"/>
      <c r="F19" s="340"/>
      <c r="G19" s="340"/>
      <c r="H19" s="340"/>
      <c r="I19" s="1">
        <v>13</v>
      </c>
      <c r="J19" s="53">
        <f>SUM(J13:J18)</f>
        <v>0</v>
      </c>
      <c r="K19" s="46">
        <f>SUM(K13:K18)</f>
        <v>0</v>
      </c>
    </row>
    <row r="20" spans="1:11" ht="12.75">
      <c r="A20" s="339" t="s">
        <v>103</v>
      </c>
      <c r="B20" s="346"/>
      <c r="C20" s="346"/>
      <c r="D20" s="346"/>
      <c r="E20" s="346"/>
      <c r="F20" s="346"/>
      <c r="G20" s="346"/>
      <c r="H20" s="347"/>
      <c r="I20" s="1">
        <v>14</v>
      </c>
      <c r="J20" s="53">
        <f>IF(J12&gt;J19,J12-J19,0)</f>
        <v>0</v>
      </c>
      <c r="K20" s="46">
        <f>IF(K12&gt;K19,K12-K19,0)</f>
        <v>0</v>
      </c>
    </row>
    <row r="21" spans="1:11" ht="12.75">
      <c r="A21" s="348" t="s">
        <v>104</v>
      </c>
      <c r="B21" s="349"/>
      <c r="C21" s="349"/>
      <c r="D21" s="349"/>
      <c r="E21" s="349"/>
      <c r="F21" s="349"/>
      <c r="G21" s="349"/>
      <c r="H21" s="350"/>
      <c r="I21" s="1">
        <v>15</v>
      </c>
      <c r="J21" s="53">
        <f>IF(J19&gt;J12,J19-J12,0)</f>
        <v>0</v>
      </c>
      <c r="K21" s="46">
        <f>IF(K19&gt;K12,K19-K12,0)</f>
        <v>0</v>
      </c>
    </row>
    <row r="22" spans="1:11" ht="12.75">
      <c r="A22" s="335" t="s">
        <v>154</v>
      </c>
      <c r="B22" s="336"/>
      <c r="C22" s="336"/>
      <c r="D22" s="336"/>
      <c r="E22" s="336"/>
      <c r="F22" s="336"/>
      <c r="G22" s="336"/>
      <c r="H22" s="336"/>
      <c r="I22" s="337"/>
      <c r="J22" s="337"/>
      <c r="K22" s="338"/>
    </row>
    <row r="23" spans="1:11" ht="12.75">
      <c r="A23" s="305" t="s">
        <v>160</v>
      </c>
      <c r="B23" s="306"/>
      <c r="C23" s="306"/>
      <c r="D23" s="306"/>
      <c r="E23" s="306"/>
      <c r="F23" s="306"/>
      <c r="G23" s="306"/>
      <c r="H23" s="306"/>
      <c r="I23" s="1">
        <v>16</v>
      </c>
      <c r="J23" s="3"/>
      <c r="K23" s="4"/>
    </row>
    <row r="24" spans="1:11" ht="12.75">
      <c r="A24" s="305" t="s">
        <v>161</v>
      </c>
      <c r="B24" s="306"/>
      <c r="C24" s="306"/>
      <c r="D24" s="306"/>
      <c r="E24" s="306"/>
      <c r="F24" s="306"/>
      <c r="G24" s="306"/>
      <c r="H24" s="306"/>
      <c r="I24" s="1">
        <v>17</v>
      </c>
      <c r="J24" s="3"/>
      <c r="K24" s="4"/>
    </row>
    <row r="25" spans="1:11" ht="12.75">
      <c r="A25" s="305" t="s">
        <v>311</v>
      </c>
      <c r="B25" s="306"/>
      <c r="C25" s="306"/>
      <c r="D25" s="306"/>
      <c r="E25" s="306"/>
      <c r="F25" s="306"/>
      <c r="G25" s="306"/>
      <c r="H25" s="306"/>
      <c r="I25" s="1">
        <v>18</v>
      </c>
      <c r="J25" s="3"/>
      <c r="K25" s="4"/>
    </row>
    <row r="26" spans="1:11" ht="12.75">
      <c r="A26" s="305" t="s">
        <v>312</v>
      </c>
      <c r="B26" s="306"/>
      <c r="C26" s="306"/>
      <c r="D26" s="306"/>
      <c r="E26" s="306"/>
      <c r="F26" s="306"/>
      <c r="G26" s="306"/>
      <c r="H26" s="306"/>
      <c r="I26" s="1">
        <v>19</v>
      </c>
      <c r="J26" s="3"/>
      <c r="K26" s="4"/>
    </row>
    <row r="27" spans="1:11" ht="12.75">
      <c r="A27" s="305" t="s">
        <v>162</v>
      </c>
      <c r="B27" s="306"/>
      <c r="C27" s="306"/>
      <c r="D27" s="306"/>
      <c r="E27" s="306"/>
      <c r="F27" s="306"/>
      <c r="G27" s="306"/>
      <c r="H27" s="306"/>
      <c r="I27" s="1">
        <v>20</v>
      </c>
      <c r="J27" s="3"/>
      <c r="K27" s="4"/>
    </row>
    <row r="28" spans="1:11" ht="12.75">
      <c r="A28" s="339" t="s">
        <v>109</v>
      </c>
      <c r="B28" s="340"/>
      <c r="C28" s="340"/>
      <c r="D28" s="340"/>
      <c r="E28" s="340"/>
      <c r="F28" s="340"/>
      <c r="G28" s="340"/>
      <c r="H28" s="340"/>
      <c r="I28" s="1">
        <v>21</v>
      </c>
      <c r="J28" s="53">
        <f>SUM(J23:J27)</f>
        <v>0</v>
      </c>
      <c r="K28" s="46">
        <f>SUM(K23:K27)</f>
        <v>0</v>
      </c>
    </row>
    <row r="29" spans="1:11" ht="12.75">
      <c r="A29" s="305" t="s">
        <v>2</v>
      </c>
      <c r="B29" s="306"/>
      <c r="C29" s="306"/>
      <c r="D29" s="306"/>
      <c r="E29" s="306"/>
      <c r="F29" s="306"/>
      <c r="G29" s="306"/>
      <c r="H29" s="306"/>
      <c r="I29" s="1">
        <v>22</v>
      </c>
      <c r="J29" s="3"/>
      <c r="K29" s="4"/>
    </row>
    <row r="30" spans="1:11" ht="12.75">
      <c r="A30" s="305" t="s">
        <v>3</v>
      </c>
      <c r="B30" s="306"/>
      <c r="C30" s="306"/>
      <c r="D30" s="306"/>
      <c r="E30" s="306"/>
      <c r="F30" s="306"/>
      <c r="G30" s="306"/>
      <c r="H30" s="306"/>
      <c r="I30" s="1">
        <v>23</v>
      </c>
      <c r="J30" s="3"/>
      <c r="K30" s="4"/>
    </row>
    <row r="31" spans="1:11" ht="12.75">
      <c r="A31" s="305" t="s">
        <v>4</v>
      </c>
      <c r="B31" s="306"/>
      <c r="C31" s="306"/>
      <c r="D31" s="306"/>
      <c r="E31" s="306"/>
      <c r="F31" s="306"/>
      <c r="G31" s="306"/>
      <c r="H31" s="306"/>
      <c r="I31" s="1">
        <v>24</v>
      </c>
      <c r="J31" s="3"/>
      <c r="K31" s="4"/>
    </row>
    <row r="32" spans="1:11" ht="12.75">
      <c r="A32" s="339" t="s">
        <v>43</v>
      </c>
      <c r="B32" s="340"/>
      <c r="C32" s="340"/>
      <c r="D32" s="340"/>
      <c r="E32" s="340"/>
      <c r="F32" s="340"/>
      <c r="G32" s="340"/>
      <c r="H32" s="340"/>
      <c r="I32" s="1">
        <v>25</v>
      </c>
      <c r="J32" s="53">
        <f>SUM(J29:J31)</f>
        <v>0</v>
      </c>
      <c r="K32" s="46">
        <f>SUM(K29:K31)</f>
        <v>0</v>
      </c>
    </row>
    <row r="33" spans="1:11" ht="12.75">
      <c r="A33" s="339" t="s">
        <v>105</v>
      </c>
      <c r="B33" s="340"/>
      <c r="C33" s="340"/>
      <c r="D33" s="340"/>
      <c r="E33" s="340"/>
      <c r="F33" s="340"/>
      <c r="G33" s="340"/>
      <c r="H33" s="340"/>
      <c r="I33" s="1">
        <v>26</v>
      </c>
      <c r="J33" s="53">
        <f>IF(J28&gt;J32,J28-J32,0)</f>
        <v>0</v>
      </c>
      <c r="K33" s="46">
        <f>IF(K28&gt;K32,K28-K32,0)</f>
        <v>0</v>
      </c>
    </row>
    <row r="34" spans="1:11" ht="12.75">
      <c r="A34" s="339" t="s">
        <v>106</v>
      </c>
      <c r="B34" s="340"/>
      <c r="C34" s="340"/>
      <c r="D34" s="340"/>
      <c r="E34" s="340"/>
      <c r="F34" s="340"/>
      <c r="G34" s="340"/>
      <c r="H34" s="340"/>
      <c r="I34" s="1">
        <v>27</v>
      </c>
      <c r="J34" s="53">
        <f>IF(J32&gt;J28,J32-J28,0)</f>
        <v>0</v>
      </c>
      <c r="K34" s="46">
        <f>IF(K32&gt;K28,K32-K28,0)</f>
        <v>0</v>
      </c>
    </row>
    <row r="35" spans="1:11" ht="12.75">
      <c r="A35" s="335" t="s">
        <v>155</v>
      </c>
      <c r="B35" s="336"/>
      <c r="C35" s="336"/>
      <c r="D35" s="336"/>
      <c r="E35" s="336"/>
      <c r="F35" s="336"/>
      <c r="G35" s="336"/>
      <c r="H35" s="336"/>
      <c r="I35" s="337">
        <v>0</v>
      </c>
      <c r="J35" s="337"/>
      <c r="K35" s="338"/>
    </row>
    <row r="36" spans="1:11" ht="12.75">
      <c r="A36" s="305" t="s">
        <v>169</v>
      </c>
      <c r="B36" s="306"/>
      <c r="C36" s="306"/>
      <c r="D36" s="306"/>
      <c r="E36" s="306"/>
      <c r="F36" s="306"/>
      <c r="G36" s="306"/>
      <c r="H36" s="306"/>
      <c r="I36" s="1">
        <v>28</v>
      </c>
      <c r="J36" s="3"/>
      <c r="K36" s="4"/>
    </row>
    <row r="37" spans="1:11" ht="12.75">
      <c r="A37" s="305" t="s">
        <v>24</v>
      </c>
      <c r="B37" s="306"/>
      <c r="C37" s="306"/>
      <c r="D37" s="306"/>
      <c r="E37" s="306"/>
      <c r="F37" s="306"/>
      <c r="G37" s="306"/>
      <c r="H37" s="306"/>
      <c r="I37" s="1">
        <v>29</v>
      </c>
      <c r="J37" s="3"/>
      <c r="K37" s="4"/>
    </row>
    <row r="38" spans="1:11" ht="12.75">
      <c r="A38" s="305" t="s">
        <v>25</v>
      </c>
      <c r="B38" s="306"/>
      <c r="C38" s="306"/>
      <c r="D38" s="306"/>
      <c r="E38" s="306"/>
      <c r="F38" s="306"/>
      <c r="G38" s="306"/>
      <c r="H38" s="306"/>
      <c r="I38" s="1">
        <v>30</v>
      </c>
      <c r="J38" s="3"/>
      <c r="K38" s="4"/>
    </row>
    <row r="39" spans="1:11" ht="12.75">
      <c r="A39" s="339" t="s">
        <v>44</v>
      </c>
      <c r="B39" s="340"/>
      <c r="C39" s="340"/>
      <c r="D39" s="340"/>
      <c r="E39" s="340"/>
      <c r="F39" s="340"/>
      <c r="G39" s="340"/>
      <c r="H39" s="340"/>
      <c r="I39" s="1">
        <v>31</v>
      </c>
      <c r="J39" s="53">
        <f>SUM(J36:J38)</f>
        <v>0</v>
      </c>
      <c r="K39" s="46">
        <f>SUM(K36:K38)</f>
        <v>0</v>
      </c>
    </row>
    <row r="40" spans="1:11" ht="12.75">
      <c r="A40" s="305" t="s">
        <v>26</v>
      </c>
      <c r="B40" s="306"/>
      <c r="C40" s="306"/>
      <c r="D40" s="306"/>
      <c r="E40" s="306"/>
      <c r="F40" s="306"/>
      <c r="G40" s="306"/>
      <c r="H40" s="306"/>
      <c r="I40" s="1">
        <v>32</v>
      </c>
      <c r="J40" s="3"/>
      <c r="K40" s="4"/>
    </row>
    <row r="41" spans="1:11" ht="12.75">
      <c r="A41" s="305" t="s">
        <v>27</v>
      </c>
      <c r="B41" s="306"/>
      <c r="C41" s="306"/>
      <c r="D41" s="306"/>
      <c r="E41" s="306"/>
      <c r="F41" s="306"/>
      <c r="G41" s="306"/>
      <c r="H41" s="306"/>
      <c r="I41" s="1">
        <v>33</v>
      </c>
      <c r="J41" s="3"/>
      <c r="K41" s="4"/>
    </row>
    <row r="42" spans="1:11" ht="12.75">
      <c r="A42" s="305" t="s">
        <v>28</v>
      </c>
      <c r="B42" s="306"/>
      <c r="C42" s="306"/>
      <c r="D42" s="306"/>
      <c r="E42" s="306"/>
      <c r="F42" s="306"/>
      <c r="G42" s="306"/>
      <c r="H42" s="306"/>
      <c r="I42" s="1">
        <v>34</v>
      </c>
      <c r="J42" s="3"/>
      <c r="K42" s="4"/>
    </row>
    <row r="43" spans="1:11" ht="12.75">
      <c r="A43" s="305" t="s">
        <v>29</v>
      </c>
      <c r="B43" s="306"/>
      <c r="C43" s="306"/>
      <c r="D43" s="306"/>
      <c r="E43" s="306"/>
      <c r="F43" s="306"/>
      <c r="G43" s="306"/>
      <c r="H43" s="306"/>
      <c r="I43" s="1">
        <v>35</v>
      </c>
      <c r="J43" s="3"/>
      <c r="K43" s="4"/>
    </row>
    <row r="44" spans="1:11" ht="12.75">
      <c r="A44" s="305" t="s">
        <v>30</v>
      </c>
      <c r="B44" s="306"/>
      <c r="C44" s="306"/>
      <c r="D44" s="306"/>
      <c r="E44" s="306"/>
      <c r="F44" s="306"/>
      <c r="G44" s="306"/>
      <c r="H44" s="306"/>
      <c r="I44" s="1">
        <v>36</v>
      </c>
      <c r="J44" s="3"/>
      <c r="K44" s="4"/>
    </row>
    <row r="45" spans="1:11" ht="12.75">
      <c r="A45" s="339" t="s">
        <v>143</v>
      </c>
      <c r="B45" s="340"/>
      <c r="C45" s="340"/>
      <c r="D45" s="340"/>
      <c r="E45" s="340"/>
      <c r="F45" s="340"/>
      <c r="G45" s="340"/>
      <c r="H45" s="340"/>
      <c r="I45" s="1">
        <v>37</v>
      </c>
      <c r="J45" s="53">
        <f>SUM(J40:J44)</f>
        <v>0</v>
      </c>
      <c r="K45" s="46">
        <f>SUM(K40:K44)</f>
        <v>0</v>
      </c>
    </row>
    <row r="46" spans="1:11" ht="12.75">
      <c r="A46" s="339" t="s">
        <v>157</v>
      </c>
      <c r="B46" s="340"/>
      <c r="C46" s="340"/>
      <c r="D46" s="340"/>
      <c r="E46" s="340"/>
      <c r="F46" s="340"/>
      <c r="G46" s="340"/>
      <c r="H46" s="340"/>
      <c r="I46" s="1">
        <v>38</v>
      </c>
      <c r="J46" s="53">
        <f>IF(J39&gt;J45,J39-J45,0)</f>
        <v>0</v>
      </c>
      <c r="K46" s="46">
        <f>IF(K39&gt;K45,K39-K45,0)</f>
        <v>0</v>
      </c>
    </row>
    <row r="47" spans="1:11" ht="12.75">
      <c r="A47" s="339" t="s">
        <v>158</v>
      </c>
      <c r="B47" s="340"/>
      <c r="C47" s="340"/>
      <c r="D47" s="340"/>
      <c r="E47" s="340"/>
      <c r="F47" s="340"/>
      <c r="G47" s="340"/>
      <c r="H47" s="340"/>
      <c r="I47" s="1">
        <v>39</v>
      </c>
      <c r="J47" s="53">
        <f>IF(J45&gt;J39,J45-J39,0)</f>
        <v>0</v>
      </c>
      <c r="K47" s="46">
        <f>IF(K45&gt;K39,K45-K39,0)</f>
        <v>0</v>
      </c>
    </row>
    <row r="48" spans="1:11" ht="12.75">
      <c r="A48" s="339" t="s">
        <v>144</v>
      </c>
      <c r="B48" s="340"/>
      <c r="C48" s="340"/>
      <c r="D48" s="340"/>
      <c r="E48" s="340"/>
      <c r="F48" s="340"/>
      <c r="G48" s="340"/>
      <c r="H48" s="340"/>
      <c r="I48" s="1">
        <v>40</v>
      </c>
      <c r="J48" s="53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39" t="s">
        <v>14</v>
      </c>
      <c r="B49" s="340"/>
      <c r="C49" s="340"/>
      <c r="D49" s="340"/>
      <c r="E49" s="340"/>
      <c r="F49" s="340"/>
      <c r="G49" s="340"/>
      <c r="H49" s="340"/>
      <c r="I49" s="1">
        <v>41</v>
      </c>
      <c r="J49" s="53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39" t="s">
        <v>156</v>
      </c>
      <c r="B50" s="340"/>
      <c r="C50" s="340"/>
      <c r="D50" s="340"/>
      <c r="E50" s="340"/>
      <c r="F50" s="340"/>
      <c r="G50" s="340"/>
      <c r="H50" s="340"/>
      <c r="I50" s="1">
        <v>42</v>
      </c>
      <c r="J50" s="3"/>
      <c r="K50" s="4"/>
    </row>
    <row r="51" spans="1:11" ht="12.75">
      <c r="A51" s="339" t="s">
        <v>170</v>
      </c>
      <c r="B51" s="340"/>
      <c r="C51" s="340"/>
      <c r="D51" s="340"/>
      <c r="E51" s="340"/>
      <c r="F51" s="340"/>
      <c r="G51" s="340"/>
      <c r="H51" s="340"/>
      <c r="I51" s="1">
        <v>43</v>
      </c>
      <c r="J51" s="3"/>
      <c r="K51" s="4"/>
    </row>
    <row r="52" spans="1:11" ht="12.75">
      <c r="A52" s="339" t="s">
        <v>171</v>
      </c>
      <c r="B52" s="340"/>
      <c r="C52" s="340"/>
      <c r="D52" s="340"/>
      <c r="E52" s="340"/>
      <c r="F52" s="340"/>
      <c r="G52" s="340"/>
      <c r="H52" s="340"/>
      <c r="I52" s="1">
        <v>44</v>
      </c>
      <c r="J52" s="3"/>
      <c r="K52" s="4"/>
    </row>
    <row r="53" spans="1:11" ht="12.75">
      <c r="A53" s="348" t="s">
        <v>172</v>
      </c>
      <c r="B53" s="351"/>
      <c r="C53" s="351"/>
      <c r="D53" s="351"/>
      <c r="E53" s="351"/>
      <c r="F53" s="351"/>
      <c r="G53" s="351"/>
      <c r="H53" s="351"/>
      <c r="I53" s="2">
        <v>45</v>
      </c>
      <c r="J53" s="54">
        <f>J50+J51-J52</f>
        <v>0</v>
      </c>
      <c r="K53" s="52">
        <f>K50+K51-K52</f>
        <v>0</v>
      </c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46:H46"/>
    <mergeCell ref="A43:H43"/>
    <mergeCell ref="A44:H44"/>
    <mergeCell ref="A45:H45"/>
    <mergeCell ref="A53:H53"/>
    <mergeCell ref="A48:H48"/>
    <mergeCell ref="A49:H49"/>
    <mergeCell ref="A50:H50"/>
    <mergeCell ref="A51:H51"/>
    <mergeCell ref="A52:H52"/>
    <mergeCell ref="A41:H41"/>
    <mergeCell ref="A42:H42"/>
    <mergeCell ref="A34:H34"/>
    <mergeCell ref="A35:K35"/>
    <mergeCell ref="A37:H37"/>
    <mergeCell ref="A38:H38"/>
    <mergeCell ref="A40:H40"/>
    <mergeCell ref="A39:H39"/>
    <mergeCell ref="A47:H47"/>
    <mergeCell ref="A25:H25"/>
    <mergeCell ref="A26:H26"/>
    <mergeCell ref="A31:H31"/>
    <mergeCell ref="A32:H32"/>
    <mergeCell ref="A33:H33"/>
    <mergeCell ref="A36:H36"/>
    <mergeCell ref="A29:H29"/>
    <mergeCell ref="A30:H30"/>
    <mergeCell ref="A27:H27"/>
    <mergeCell ref="A28:H28"/>
    <mergeCell ref="A17:H17"/>
    <mergeCell ref="A18:H18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9:H9"/>
    <mergeCell ref="A10:H10"/>
    <mergeCell ref="A11:H11"/>
    <mergeCell ref="A12:H12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11.7109375" style="64" bestFit="1" customWidth="1"/>
    <col min="12" max="12" width="11.421875" style="64" bestFit="1" customWidth="1"/>
    <col min="13" max="16384" width="9.140625" style="64" customWidth="1"/>
  </cols>
  <sheetData>
    <row r="1" spans="1:12" ht="12.75">
      <c r="A1" s="354" t="s">
        <v>273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63"/>
    </row>
    <row r="2" spans="1:12" ht="15.75">
      <c r="A2" s="35"/>
      <c r="B2" s="62"/>
      <c r="C2" s="364" t="s">
        <v>274</v>
      </c>
      <c r="D2" s="364"/>
      <c r="E2" s="65">
        <v>40909</v>
      </c>
      <c r="F2" s="36" t="s">
        <v>242</v>
      </c>
      <c r="G2" s="365">
        <v>40999</v>
      </c>
      <c r="H2" s="366"/>
      <c r="I2" s="62"/>
      <c r="J2" s="62"/>
      <c r="K2" s="62"/>
      <c r="L2" s="66"/>
    </row>
    <row r="3" spans="1:11" ht="23.25">
      <c r="A3" s="367" t="s">
        <v>54</v>
      </c>
      <c r="B3" s="367"/>
      <c r="C3" s="367"/>
      <c r="D3" s="367"/>
      <c r="E3" s="367"/>
      <c r="F3" s="367"/>
      <c r="G3" s="367"/>
      <c r="H3" s="367"/>
      <c r="I3" s="69" t="s">
        <v>297</v>
      </c>
      <c r="J3" s="70" t="s">
        <v>145</v>
      </c>
      <c r="K3" s="70" t="s">
        <v>146</v>
      </c>
    </row>
    <row r="4" spans="1:11" ht="12.75">
      <c r="A4" s="368">
        <v>1</v>
      </c>
      <c r="B4" s="368"/>
      <c r="C4" s="368"/>
      <c r="D4" s="368"/>
      <c r="E4" s="368"/>
      <c r="F4" s="368"/>
      <c r="G4" s="368"/>
      <c r="H4" s="368"/>
      <c r="I4" s="72">
        <v>2</v>
      </c>
      <c r="J4" s="71" t="s">
        <v>275</v>
      </c>
      <c r="K4" s="71" t="s">
        <v>276</v>
      </c>
    </row>
    <row r="5" spans="1:11" ht="12.75">
      <c r="A5" s="356" t="s">
        <v>277</v>
      </c>
      <c r="B5" s="357"/>
      <c r="C5" s="357"/>
      <c r="D5" s="357"/>
      <c r="E5" s="357"/>
      <c r="F5" s="357"/>
      <c r="G5" s="357"/>
      <c r="H5" s="357"/>
      <c r="I5" s="37">
        <v>1</v>
      </c>
      <c r="J5" s="38">
        <v>8188853500</v>
      </c>
      <c r="K5" s="38">
        <v>8188853500</v>
      </c>
    </row>
    <row r="6" spans="1:11" ht="12.75">
      <c r="A6" s="356" t="s">
        <v>278</v>
      </c>
      <c r="B6" s="357"/>
      <c r="C6" s="357"/>
      <c r="D6" s="357"/>
      <c r="E6" s="357"/>
      <c r="F6" s="357"/>
      <c r="G6" s="357"/>
      <c r="H6" s="357"/>
      <c r="I6" s="37">
        <v>2</v>
      </c>
      <c r="J6" s="39">
        <v>0</v>
      </c>
      <c r="K6" s="39">
        <v>0</v>
      </c>
    </row>
    <row r="7" spans="1:11" ht="12.75">
      <c r="A7" s="356" t="s">
        <v>279</v>
      </c>
      <c r="B7" s="357"/>
      <c r="C7" s="357"/>
      <c r="D7" s="357"/>
      <c r="E7" s="357"/>
      <c r="F7" s="357"/>
      <c r="G7" s="357"/>
      <c r="H7" s="357"/>
      <c r="I7" s="37">
        <v>3</v>
      </c>
      <c r="J7" s="39">
        <v>409442675</v>
      </c>
      <c r="K7" s="39">
        <v>409442675</v>
      </c>
    </row>
    <row r="8" spans="1:11" ht="12.75">
      <c r="A8" s="356" t="s">
        <v>280</v>
      </c>
      <c r="B8" s="357"/>
      <c r="C8" s="357"/>
      <c r="D8" s="357"/>
      <c r="E8" s="357"/>
      <c r="F8" s="357"/>
      <c r="G8" s="357"/>
      <c r="H8" s="357"/>
      <c r="I8" s="37">
        <v>4</v>
      </c>
      <c r="J8" s="39">
        <v>611682644</v>
      </c>
      <c r="K8" s="39">
        <v>1516332713</v>
      </c>
    </row>
    <row r="9" spans="1:11" ht="12.75">
      <c r="A9" s="356" t="s">
        <v>281</v>
      </c>
      <c r="B9" s="357"/>
      <c r="C9" s="357"/>
      <c r="D9" s="357"/>
      <c r="E9" s="357"/>
      <c r="F9" s="357"/>
      <c r="G9" s="357"/>
      <c r="H9" s="357"/>
      <c r="I9" s="37">
        <v>5</v>
      </c>
      <c r="J9" s="39">
        <v>1811156152</v>
      </c>
      <c r="K9" s="39">
        <v>364098262</v>
      </c>
    </row>
    <row r="10" spans="1:11" ht="12.75">
      <c r="A10" s="356" t="s">
        <v>282</v>
      </c>
      <c r="B10" s="357"/>
      <c r="C10" s="357"/>
      <c r="D10" s="357"/>
      <c r="E10" s="357"/>
      <c r="F10" s="357"/>
      <c r="G10" s="357"/>
      <c r="H10" s="357"/>
      <c r="I10" s="37">
        <v>6</v>
      </c>
      <c r="J10" s="39">
        <v>0</v>
      </c>
      <c r="K10" s="39">
        <v>0</v>
      </c>
    </row>
    <row r="11" spans="1:11" ht="12.75">
      <c r="A11" s="356" t="s">
        <v>283</v>
      </c>
      <c r="B11" s="357"/>
      <c r="C11" s="357"/>
      <c r="D11" s="357"/>
      <c r="E11" s="357"/>
      <c r="F11" s="357"/>
      <c r="G11" s="357"/>
      <c r="H11" s="357"/>
      <c r="I11" s="37">
        <v>7</v>
      </c>
      <c r="J11" s="39">
        <v>0</v>
      </c>
      <c r="K11" s="39">
        <v>0</v>
      </c>
    </row>
    <row r="12" spans="1:11" ht="12.75">
      <c r="A12" s="356" t="s">
        <v>284</v>
      </c>
      <c r="B12" s="357"/>
      <c r="C12" s="357"/>
      <c r="D12" s="357"/>
      <c r="E12" s="357"/>
      <c r="F12" s="357"/>
      <c r="G12" s="357"/>
      <c r="H12" s="357"/>
      <c r="I12" s="37">
        <v>8</v>
      </c>
      <c r="J12" s="39">
        <v>-3457141</v>
      </c>
      <c r="K12" s="39">
        <v>-2473066</v>
      </c>
    </row>
    <row r="13" spans="1:11" ht="12.75">
      <c r="A13" s="356" t="s">
        <v>285</v>
      </c>
      <c r="B13" s="357"/>
      <c r="C13" s="357"/>
      <c r="D13" s="357"/>
      <c r="E13" s="357"/>
      <c r="F13" s="357"/>
      <c r="G13" s="357"/>
      <c r="H13" s="357"/>
      <c r="I13" s="37">
        <v>9</v>
      </c>
      <c r="J13" s="39">
        <v>0</v>
      </c>
      <c r="K13" s="39">
        <v>0</v>
      </c>
    </row>
    <row r="14" spans="1:12" ht="12.75">
      <c r="A14" s="297" t="s">
        <v>286</v>
      </c>
      <c r="B14" s="298"/>
      <c r="C14" s="298"/>
      <c r="D14" s="298"/>
      <c r="E14" s="298"/>
      <c r="F14" s="298"/>
      <c r="G14" s="298"/>
      <c r="H14" s="298"/>
      <c r="I14" s="37">
        <v>10</v>
      </c>
      <c r="J14" s="67">
        <f>SUM(J5:J13)</f>
        <v>11017677830</v>
      </c>
      <c r="K14" s="67">
        <f>SUM(K5:K13)</f>
        <v>10476254084</v>
      </c>
      <c r="L14" s="123"/>
    </row>
    <row r="15" spans="1:11" ht="12.75">
      <c r="A15" s="356" t="s">
        <v>287</v>
      </c>
      <c r="B15" s="357"/>
      <c r="C15" s="357"/>
      <c r="D15" s="357"/>
      <c r="E15" s="357"/>
      <c r="F15" s="357"/>
      <c r="G15" s="357"/>
      <c r="H15" s="357"/>
      <c r="I15" s="37">
        <v>11</v>
      </c>
      <c r="J15" s="39">
        <v>0</v>
      </c>
      <c r="K15" s="39">
        <v>0</v>
      </c>
    </row>
    <row r="16" spans="1:11" ht="12.75">
      <c r="A16" s="356" t="s">
        <v>288</v>
      </c>
      <c r="B16" s="357"/>
      <c r="C16" s="357"/>
      <c r="D16" s="357"/>
      <c r="E16" s="357"/>
      <c r="F16" s="357"/>
      <c r="G16" s="357"/>
      <c r="H16" s="357"/>
      <c r="I16" s="37">
        <v>12</v>
      </c>
      <c r="J16" s="39">
        <v>0</v>
      </c>
      <c r="K16" s="39">
        <v>0</v>
      </c>
    </row>
    <row r="17" spans="1:11" ht="12.75">
      <c r="A17" s="356" t="s">
        <v>289</v>
      </c>
      <c r="B17" s="357"/>
      <c r="C17" s="357"/>
      <c r="D17" s="357"/>
      <c r="E17" s="357"/>
      <c r="F17" s="357"/>
      <c r="G17" s="357"/>
      <c r="H17" s="357"/>
      <c r="I17" s="37">
        <v>13</v>
      </c>
      <c r="J17" s="39">
        <v>0</v>
      </c>
      <c r="K17" s="39">
        <v>0</v>
      </c>
    </row>
    <row r="18" spans="1:11" ht="12.75">
      <c r="A18" s="356" t="s">
        <v>290</v>
      </c>
      <c r="B18" s="357"/>
      <c r="C18" s="357"/>
      <c r="D18" s="357"/>
      <c r="E18" s="357"/>
      <c r="F18" s="357"/>
      <c r="G18" s="357"/>
      <c r="H18" s="357"/>
      <c r="I18" s="37">
        <v>14</v>
      </c>
      <c r="J18" s="39">
        <v>0</v>
      </c>
      <c r="K18" s="39">
        <v>0</v>
      </c>
    </row>
    <row r="19" spans="1:11" ht="12.75">
      <c r="A19" s="356" t="s">
        <v>291</v>
      </c>
      <c r="B19" s="357"/>
      <c r="C19" s="357"/>
      <c r="D19" s="357"/>
      <c r="E19" s="357"/>
      <c r="F19" s="357"/>
      <c r="G19" s="357"/>
      <c r="H19" s="357"/>
      <c r="I19" s="37">
        <v>15</v>
      </c>
      <c r="J19" s="39">
        <v>0</v>
      </c>
      <c r="K19" s="39">
        <v>0</v>
      </c>
    </row>
    <row r="20" spans="1:11" ht="12.75">
      <c r="A20" s="356" t="s">
        <v>292</v>
      </c>
      <c r="B20" s="357"/>
      <c r="C20" s="357"/>
      <c r="D20" s="357"/>
      <c r="E20" s="357"/>
      <c r="F20" s="357"/>
      <c r="G20" s="357"/>
      <c r="H20" s="357"/>
      <c r="I20" s="37">
        <v>16</v>
      </c>
      <c r="J20" s="39">
        <v>0</v>
      </c>
      <c r="K20" s="39">
        <v>0</v>
      </c>
    </row>
    <row r="21" spans="1:11" ht="12.75">
      <c r="A21" s="297" t="s">
        <v>293</v>
      </c>
      <c r="B21" s="298"/>
      <c r="C21" s="298"/>
      <c r="D21" s="298"/>
      <c r="E21" s="298"/>
      <c r="F21" s="298"/>
      <c r="G21" s="298"/>
      <c r="H21" s="298"/>
      <c r="I21" s="37">
        <v>17</v>
      </c>
      <c r="J21" s="68">
        <f>SUM(J15:J20)</f>
        <v>0</v>
      </c>
      <c r="K21" s="68">
        <f>SUM(K15:K20)</f>
        <v>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58"/>
      <c r="J22" s="358"/>
      <c r="K22" s="359"/>
    </row>
    <row r="23" spans="1:11" ht="12.75">
      <c r="A23" s="360" t="s">
        <v>294</v>
      </c>
      <c r="B23" s="361"/>
      <c r="C23" s="361"/>
      <c r="D23" s="361"/>
      <c r="E23" s="361"/>
      <c r="F23" s="361"/>
      <c r="G23" s="361"/>
      <c r="H23" s="361"/>
      <c r="I23" s="40">
        <v>18</v>
      </c>
      <c r="J23" s="38">
        <v>0</v>
      </c>
      <c r="K23" s="38">
        <v>0</v>
      </c>
    </row>
    <row r="24" spans="1:11" ht="17.25" customHeight="1">
      <c r="A24" s="362" t="s">
        <v>295</v>
      </c>
      <c r="B24" s="363"/>
      <c r="C24" s="363"/>
      <c r="D24" s="363"/>
      <c r="E24" s="363"/>
      <c r="F24" s="363"/>
      <c r="G24" s="363"/>
      <c r="H24" s="363"/>
      <c r="I24" s="41">
        <v>19</v>
      </c>
      <c r="J24" s="68">
        <v>0</v>
      </c>
      <c r="K24" s="68">
        <v>0</v>
      </c>
    </row>
    <row r="25" spans="1:11" ht="30" customHeight="1">
      <c r="A25" s="352" t="s">
        <v>296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8" spans="10:11" ht="12.75">
      <c r="J28" s="123"/>
      <c r="K28" s="12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87" sqref="F87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9" t="s">
        <v>272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70" t="s">
        <v>307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2.75" customHeight="1">
      <c r="A5" s="370"/>
      <c r="B5" s="370"/>
      <c r="C5" s="370"/>
      <c r="D5" s="370"/>
      <c r="E5" s="370"/>
      <c r="F5" s="370"/>
      <c r="G5" s="370"/>
      <c r="H5" s="370"/>
      <c r="I5" s="370"/>
      <c r="J5" s="370"/>
    </row>
    <row r="6" spans="1:10" ht="12.7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</row>
    <row r="7" spans="1:10" ht="12.75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</row>
    <row r="8" spans="1:10" ht="12.75" customHeight="1">
      <c r="A8" s="370"/>
      <c r="B8" s="370"/>
      <c r="C8" s="370"/>
      <c r="D8" s="370"/>
      <c r="E8" s="370"/>
      <c r="F8" s="370"/>
      <c r="G8" s="370"/>
      <c r="H8" s="370"/>
      <c r="I8" s="370"/>
      <c r="J8" s="370"/>
    </row>
    <row r="9" spans="1:10" ht="12.75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</row>
    <row r="10" spans="1:10" ht="12.75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</row>
    <row r="11" spans="1:10" ht="12.75">
      <c r="A11" s="371"/>
      <c r="B11" s="371"/>
      <c r="C11" s="371"/>
      <c r="D11" s="371"/>
      <c r="E11" s="371"/>
      <c r="F11" s="371"/>
      <c r="G11" s="371"/>
      <c r="H11" s="371"/>
      <c r="I11" s="371"/>
      <c r="J11" s="371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Josip Pranjić</cp:lastModifiedBy>
  <cp:lastPrinted>2012-02-10T10:28:10Z</cp:lastPrinted>
  <dcterms:created xsi:type="dcterms:W3CDTF">2008-10-17T11:51:54Z</dcterms:created>
  <dcterms:modified xsi:type="dcterms:W3CDTF">2012-04-26T16:01:10Z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