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ROMJENA KAPITALA" sheetId="5" r:id="rId5"/>
    <sheet name="Bilješke" sheetId="6" r:id="rId6"/>
  </sheets>
  <definedNames>
    <definedName name="_xlnm.Print_Area" localSheetId="0">'OPĆI PODACI'!$A$1:$I$70</definedName>
    <definedName name="_xlnm.Print_Area" localSheetId="4">'PROMJENA KAPITALA'!$A$1:$K$29</definedName>
  </definedNames>
  <calcPr fullCalcOnLoad="1"/>
</workbook>
</file>

<file path=xl/sharedStrings.xml><?xml version="1.0" encoding="utf-8"?>
<sst xmlns="http://schemas.openxmlformats.org/spreadsheetml/2006/main" count="376" uniqueCount="341">
  <si>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</si>
  <si>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</si>
  <si>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</si>
  <si>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</si>
  <si>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</si>
  <si>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</si>
  <si>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</si>
  <si>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</si>
  <si>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</si>
  <si>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</si>
  <si>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</si>
  <si>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</si>
  <si>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</si>
  <si>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</si>
  <si>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</si>
  <si>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</si>
  <si>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</si>
  <si>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</si>
  <si>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</si>
  <si>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</si>
  <si>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</si>
  <si>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</si>
  <si>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</si>
  <si>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</si>
  <si>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</si>
  <si>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</si>
  <si>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</si>
  <si>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</si>
  <si>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</si>
  <si>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</si>
  <si>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</si>
  <si>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</si>
  <si>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</si>
  <si>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</si>
  <si>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</si>
  <si>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</si>
  <si>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</si>
  <si>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</si>
  <si>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</si>
  <si>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</si>
  <si>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</si>
  <si>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</si>
  <si>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</si>
  <si>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</si>
  <si>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</si>
  <si>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</si>
  <si>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</si>
  <si>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</si>
  <si>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</si>
  <si>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</si>
  <si>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</si>
  <si>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</si>
  <si>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</si>
  <si>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</si>
  <si>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</si>
  <si>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</si>
  <si>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</si>
  <si>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</si>
  <si>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</si>
  <si>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</si>
  <si>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</si>
  <si>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</si>
  <si>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</si>
  <si>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</si>
  <si>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</si>
  <si>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</si>
  <si>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</si>
  <si>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</si>
  <si>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</si>
  <si>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</si>
  <si>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</si>
  <si>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</si>
  <si>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</si>
  <si>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</si>
  <si>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</si>
  <si>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</si>
  <si>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</si>
  <si>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</si>
  <si>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</si>
  <si>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</si>
  <si>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</si>
  <si>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</si>
  <si>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</si>
  <si>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</si>
  <si>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</si>
  <si>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</si>
  <si>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</si>
  <si>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</si>
  <si>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</si>
  <si>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</si>
  <si>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</si>
  <si>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</si>
  <si>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</si>
  <si>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</si>
  <si>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</si>
  <si>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</si>
  <si>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</si>
  <si>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</si>
  <si>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</si>
  <si>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</si>
  <si>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</si>
  <si>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</si>
  <si>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</si>
  <si>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</si>
  <si>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</si>
  <si>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</si>
  <si>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</si>
  <si>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</si>
  <si>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</si>
  <si>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</si>
  <si>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</si>
  <si>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</si>
  <si>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</si>
  <si>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</si>
  <si>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</si>
  <si>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</si>
  <si>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</si>
  <si>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</si>
  <si>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</si>
  <si>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</si>
  <si>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</si>
  <si>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</si>
  <si>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</si>
  <si>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</si>
  <si>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</si>
  <si>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</si>
  <si>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</si>
  <si>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</si>
  <si>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</si>
  <si>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</si>
  <si>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</si>
  <si>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</si>
  <si>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</si>
  <si>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</si>
  <si>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</si>
  <si>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</si>
  <si>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</si>
  <si>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</si>
  <si>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</si>
  <si>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</si>
  <si>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</si>
  <si>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</si>
  <si>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</si>
  <si>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</si>
  <si>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</si>
  <si>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</si>
  <si>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</si>
  <si>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</si>
  <si>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</si>
  <si>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</si>
  <si>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</si>
  <si>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</si>
  <si>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</si>
  <si>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</si>
  <si>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</si>
  <si>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</si>
  <si>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</si>
  <si>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</si>
  <si>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</si>
  <si>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</si>
  <si>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</si>
  <si>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</si>
  <si>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</si>
  <si>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</si>
  <si>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</si>
  <si>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</si>
  <si>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</si>
  <si>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</si>
  <si>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</si>
  <si>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</si>
  <si>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</si>
  <si>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</si>
  <si>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</si>
  <si>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</si>
  <si>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</si>
  <si>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</si>
  <si>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</si>
  <si>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</si>
  <si>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</si>
  <si>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</si>
  <si>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</si>
  <si>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</si>
  <si>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</si>
  <si>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</si>
  <si>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</si>
  <si>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</si>
  <si>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</si>
  <si>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</si>
  <si>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</si>
  <si>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</si>
  <si>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</si>
  <si>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</si>
  <si>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</si>
  <si>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</si>
  <si>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</si>
  <si>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</si>
  <si>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</si>
  <si>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</si>
  <si>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</si>
  <si>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</si>
  <si>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</si>
  <si>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</si>
  <si>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</si>
  <si>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</si>
  <si>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</si>
  <si>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</si>
  <si>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</si>
  <si>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</si>
  <si>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</si>
  <si>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</si>
  <si>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</si>
  <si>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</si>
  <si>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</si>
  <si>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</si>
  <si>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</si>
  <si>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</si>
  <si>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</si>
  <si>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</si>
  <si>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</si>
  <si>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</si>
  <si>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</si>
  <si>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</si>
  <si>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</si>
  <si>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</si>
  <si>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</si>
  <si>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</si>
  <si>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</si>
  <si>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</si>
  <si>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</si>
  <si>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</si>
  <si>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</si>
  <si>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</si>
  <si>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</si>
  <si>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</si>
  <si>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</si>
  <si>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</si>
  <si>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</si>
  <si>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</si>
  <si>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</si>
  <si>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</si>
  <si>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</si>
  <si>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</si>
  <si>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</si>
  <si>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</si>
  <si>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</si>
  <si>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</si>
  <si>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</si>
  <si>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</si>
  <si>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</si>
  <si>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</si>
  <si>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</si>
  <si>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</si>
  <si>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</si>
  <si>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</si>
  <si>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</si>
  <si>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</si>
  <si>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</si>
  <si>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</si>
  <si>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</si>
  <si>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</si>
  <si>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</si>
  <si>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</si>
  <si>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</si>
  <si>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</si>
  <si>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</si>
  <si>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</si>
  <si>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</si>
  <si>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</si>
  <si>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</si>
  <si>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</si>
  <si>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</si>
  <si>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</si>
  <si>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</si>
  <si>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</si>
  <si>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</si>
  <si>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</si>
  <si>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</si>
  <si>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</si>
  <si>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</si>
  <si>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</si>
  <si>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</si>
  <si>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</si>
  <si>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</si>
  <si>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SPLITSKO-DALMATINSKA</t>
  </si>
  <si>
    <t>NE</t>
  </si>
  <si>
    <t>5510</t>
  </si>
  <si>
    <t>03324842</t>
  </si>
  <si>
    <t>060008652</t>
  </si>
  <si>
    <t>90637704245</t>
  </si>
  <si>
    <t>HOTELI PODGORA d.d.</t>
  </si>
  <si>
    <t>PODGORA</t>
  </si>
  <si>
    <t>MRKUŠIĆA DVORI 2</t>
  </si>
  <si>
    <t>damirhoteli-podgora@net.hr</t>
  </si>
  <si>
    <t>www.hoteli-podgora.com</t>
  </si>
  <si>
    <t>DAMIR MAREVIĆ</t>
  </si>
  <si>
    <t>021 601 760 098 422 662</t>
  </si>
  <si>
    <t>damirmarevic@net.hr</t>
  </si>
  <si>
    <t>Radonić Zoran</t>
  </si>
  <si>
    <t>Obveznik:  HOTELI PODGORA DD</t>
  </si>
  <si>
    <t>Obveznik: HOTELI PODGORA DD</t>
  </si>
  <si>
    <t>1. Podjela dionica</t>
  </si>
  <si>
    <t>U izvještajnom razdoblju nije bilo podjele dionica</t>
  </si>
  <si>
    <t>2. Promjena vlasničke strukture</t>
  </si>
  <si>
    <t>U izvještajnom razdoblju nije bilo promjene vlasničke strukture</t>
  </si>
  <si>
    <t>3. Pripajanja i spajanja</t>
  </si>
  <si>
    <t>Nije bilo pripajanja i spajanja</t>
  </si>
  <si>
    <t>4.Rezultati poslovanja</t>
  </si>
  <si>
    <t>5.Prihodi po djelatnostima/ segmentima</t>
  </si>
  <si>
    <t>6.Opis proizvoda i usluga</t>
  </si>
  <si>
    <t>Nije bilo promjena.</t>
  </si>
  <si>
    <t>7. Operativni i ostali troškovi</t>
  </si>
  <si>
    <t>8. Dobit ili gubitak</t>
  </si>
  <si>
    <t>9. Likvidnost</t>
  </si>
  <si>
    <t>Bilo je manjih problema u održavanju likvidnosti.</t>
  </si>
  <si>
    <t>10. Promjene računovodstvenih politika</t>
  </si>
  <si>
    <t>Nije bilo promjena računovodstvenih politika</t>
  </si>
  <si>
    <t>11. Pravna pitanja</t>
  </si>
  <si>
    <t>Društvo sudjeluje kao tužitelj u nekoliko sudskih sporova vezanih za naplatu potraživanja</t>
  </si>
  <si>
    <t>od kupaca.</t>
  </si>
  <si>
    <t>31.12.2011.</t>
  </si>
  <si>
    <t>021-625-311</t>
  </si>
  <si>
    <t>u razdoblju  01.01.2011. do 31.12.2011.</t>
  </si>
  <si>
    <t>01.01.-31.12.11.</t>
  </si>
  <si>
    <t>01.10.-31.12.11.</t>
  </si>
  <si>
    <t>01.01.2012.</t>
  </si>
  <si>
    <t>31.12.2012.</t>
  </si>
  <si>
    <t>01.01.-31.12.2012.</t>
  </si>
  <si>
    <t>stanje na dan 31.12.2012.</t>
  </si>
  <si>
    <t>01.01.-31.12.12.</t>
  </si>
  <si>
    <t>01.10.-31.12.12.</t>
  </si>
  <si>
    <t>u razdoblju od 01.01.2012. do 31.12.2012.</t>
  </si>
  <si>
    <t>Bilješke uz financijski izvještaj na dan 31.12.2012.</t>
  </si>
  <si>
    <r>
      <t xml:space="preserve">(1) </t>
    </r>
    <r>
      <rPr>
        <sz val="10"/>
        <rFont val="Arial"/>
        <family val="0"/>
      </rPr>
      <t xml:space="preserve">Financijski izvještaji Društva za 2011. godinu su revidirani i javno su  dostupni sa računovodstvenim politikama i  svim bilješkama uz financijske izvještaje. Stoga u Bilješkama uz financijske izvještaje za razdoblje koje je završilo 31.12.2012 godine donosimo samo objašnjenja najznačajnijih pozicija, Detaljne bilješke će biti objavljene za GFI-POD obrazcem za 2012. godinu  zajedno sa revizorskim izvješćem. </t>
    </r>
  </si>
  <si>
    <t xml:space="preserve">U 2012. Godini društvo je ostvarilo gubitak u iznosu od 114.095.432 kune. Razlozi velikog povećanja gubitka su knjiženje zateznih kamata </t>
  </si>
  <si>
    <t>Ministarstva financija od 1997.-2012. Godine u iznosu od 103.042.341 kune na kredite vraćene aktiviranjem Državnog jamstva iz proračuna.</t>
  </si>
  <si>
    <t>Značajna stavka su i rashodi iz ranijih godina u iznosu od 2.580.135 kuna , a odnosi se na neisplaćenu subvencioniranu kamatu od Ministarstva</t>
  </si>
  <si>
    <t xml:space="preserve">financija po dugoročnim kreditima koji su osigurani Državnim jamstvom, a ostatak se odnosi na plaćanje obveza prema Splitskoj banci po tečajnim </t>
  </si>
  <si>
    <t>razlikama iz ranijih godina. Gubitak bez izvanrednih rashoda bi bio 8.472.956 kuna što je za 12% manje u odnosu na prošlu godinu.</t>
  </si>
  <si>
    <t>Prihodi su veći u odnosu na isto razdoblje prethodne godine za 4,2 %.</t>
  </si>
  <si>
    <t>Operativni i ostali troškovi bez troškova iz ranijih godin su na nivou prošle godine.</t>
  </si>
  <si>
    <t>Ostvaren je gubitak u iznosu od 114.095.432 kuna.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</si>
</sst>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[Red]#,##0"/>
    <numFmt numFmtId="195" formatCode="#,##0.00_ ;\-#,##0.00\ "/>
    <numFmt numFmtId="196" formatCode="#,##0_ ;\-#,##0\ 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2" fillId="21" borderId="2" applyNumberFormat="0" applyAlignment="0" applyProtection="0"/>
    <xf numFmtId="0" fontId="23" fillId="21" borderId="3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1" fillId="23" borderId="8" applyNumberFormat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7" fontId="2" fillId="0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18" fillId="0" borderId="0" xfId="0" applyFont="1" applyAlignment="1">
      <alignment vertical="top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5" xfId="35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3" fontId="3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top"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15" fillId="0" borderId="0" xfId="56" applyFont="1" applyBorder="1" applyAlignment="1" applyProtection="1">
      <alignment horizontal="left"/>
      <protection hidden="1"/>
    </xf>
    <xf numFmtId="0" fontId="16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mirhoteli-podgora@net.hr" TargetMode="External" /><Relationship Id="rId2" Type="http://schemas.openxmlformats.org/officeDocument/2006/relationships/hyperlink" Target="http://www.hoteli-podgora.com/" TargetMode="External" /><Relationship Id="rId3" Type="http://schemas.openxmlformats.org/officeDocument/2006/relationships/hyperlink" Target="mailto:damirmarevic@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70"/>
  <sheetViews>
    <sheetView tabSelected="1" zoomScaleSheetLayoutView="110" zoomScalePageLayoutView="0" workbookViewId="0" topLeftCell="A45">
      <selection activeCell="I31" sqref="I31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8" spans="1:12" ht="15.75">
      <c r="A8" s="183" t="s">
        <v>213</v>
      </c>
      <c r="B8" s="184"/>
      <c r="C8" s="184"/>
      <c r="D8" s="69"/>
      <c r="E8" s="69"/>
      <c r="F8" s="69"/>
      <c r="G8" s="69"/>
      <c r="H8" s="69"/>
      <c r="I8" s="70"/>
      <c r="J8" s="8"/>
      <c r="K8" s="8"/>
      <c r="L8" s="8"/>
    </row>
    <row r="9" spans="1:12" ht="12.75">
      <c r="A9" s="200" t="s">
        <v>214</v>
      </c>
      <c r="B9" s="201"/>
      <c r="C9" s="201"/>
      <c r="D9" s="202"/>
      <c r="E9" s="104" t="s">
        <v>324</v>
      </c>
      <c r="F9" s="10"/>
      <c r="G9" s="11" t="s">
        <v>215</v>
      </c>
      <c r="H9" s="104" t="s">
        <v>325</v>
      </c>
      <c r="I9" s="71"/>
      <c r="J9" s="8"/>
      <c r="K9" s="8"/>
      <c r="L9" s="8"/>
    </row>
    <row r="10" spans="1:12" ht="12.75">
      <c r="A10" s="72"/>
      <c r="B10" s="12"/>
      <c r="C10" s="12"/>
      <c r="D10" s="12"/>
      <c r="E10" s="13"/>
      <c r="F10" s="13"/>
      <c r="G10" s="12"/>
      <c r="H10" s="12"/>
      <c r="I10" s="73"/>
      <c r="J10" s="8"/>
      <c r="K10" s="8"/>
      <c r="L10" s="8"/>
    </row>
    <row r="11" spans="1:12" ht="15.75">
      <c r="A11" s="203" t="s">
        <v>279</v>
      </c>
      <c r="B11" s="204"/>
      <c r="C11" s="204"/>
      <c r="D11" s="204"/>
      <c r="E11" s="204"/>
      <c r="F11" s="204"/>
      <c r="G11" s="204"/>
      <c r="H11" s="204"/>
      <c r="I11" s="205"/>
      <c r="J11" s="8"/>
      <c r="K11" s="8"/>
      <c r="L11" s="8"/>
    </row>
    <row r="12" spans="1:12" ht="12.75">
      <c r="A12" s="74"/>
      <c r="B12" s="14"/>
      <c r="C12" s="14"/>
      <c r="D12" s="14"/>
      <c r="E12" s="15"/>
      <c r="F12" s="75"/>
      <c r="G12" s="16"/>
      <c r="H12" s="17"/>
      <c r="I12" s="76"/>
      <c r="J12" s="8"/>
      <c r="K12" s="8"/>
      <c r="L12" s="8"/>
    </row>
    <row r="13" spans="1:12" ht="12.75">
      <c r="A13" s="174" t="s">
        <v>216</v>
      </c>
      <c r="B13" s="175"/>
      <c r="C13" s="156" t="s">
        <v>286</v>
      </c>
      <c r="D13" s="157"/>
      <c r="E13" s="27"/>
      <c r="F13" s="27"/>
      <c r="G13" s="27"/>
      <c r="H13" s="27"/>
      <c r="I13" s="77"/>
      <c r="J13" s="8"/>
      <c r="K13" s="8"/>
      <c r="L13" s="8"/>
    </row>
    <row r="14" spans="1:12" ht="12.75">
      <c r="A14" s="78"/>
      <c r="B14" s="20"/>
      <c r="C14" s="14"/>
      <c r="D14" s="14"/>
      <c r="E14" s="27"/>
      <c r="F14" s="27"/>
      <c r="G14" s="27"/>
      <c r="H14" s="27"/>
      <c r="I14" s="77"/>
      <c r="J14" s="8"/>
      <c r="K14" s="8"/>
      <c r="L14" s="8"/>
    </row>
    <row r="15" spans="1:12" ht="12.75">
      <c r="A15" s="198" t="s">
        <v>217</v>
      </c>
      <c r="B15" s="199"/>
      <c r="C15" s="156" t="s">
        <v>287</v>
      </c>
      <c r="D15" s="157"/>
      <c r="E15" s="27"/>
      <c r="F15" s="27"/>
      <c r="G15" s="27"/>
      <c r="H15" s="27"/>
      <c r="I15" s="79"/>
      <c r="J15" s="8"/>
      <c r="K15" s="8"/>
      <c r="L15" s="8"/>
    </row>
    <row r="16" spans="1:12" ht="12.75">
      <c r="A16" s="80"/>
      <c r="B16" s="44"/>
      <c r="C16" s="18"/>
      <c r="D16" s="24"/>
      <c r="E16" s="14"/>
      <c r="F16" s="14"/>
      <c r="G16" s="14"/>
      <c r="H16" s="14"/>
      <c r="I16" s="79"/>
      <c r="J16" s="8"/>
      <c r="K16" s="8"/>
      <c r="L16" s="8"/>
    </row>
    <row r="17" spans="1:12" ht="12.75">
      <c r="A17" s="169" t="s">
        <v>218</v>
      </c>
      <c r="B17" s="194"/>
      <c r="C17" s="156" t="s">
        <v>288</v>
      </c>
      <c r="D17" s="157"/>
      <c r="E17" s="14"/>
      <c r="F17" s="14"/>
      <c r="G17" s="14"/>
      <c r="H17" s="14"/>
      <c r="I17" s="79"/>
      <c r="J17" s="8"/>
      <c r="K17" s="8"/>
      <c r="L17" s="8"/>
    </row>
    <row r="18" spans="1:12" ht="12.75">
      <c r="A18" s="195"/>
      <c r="B18" s="194"/>
      <c r="C18" s="14"/>
      <c r="D18" s="14"/>
      <c r="E18" s="14"/>
      <c r="F18" s="14"/>
      <c r="G18" s="14"/>
      <c r="H18" s="14"/>
      <c r="I18" s="79"/>
      <c r="J18" s="8"/>
      <c r="K18" s="8"/>
      <c r="L18" s="8"/>
    </row>
    <row r="19" spans="1:12" ht="12.75">
      <c r="A19" s="174" t="s">
        <v>219</v>
      </c>
      <c r="B19" s="175"/>
      <c r="C19" s="162" t="s">
        <v>289</v>
      </c>
      <c r="D19" s="193"/>
      <c r="E19" s="193"/>
      <c r="F19" s="193"/>
      <c r="G19" s="193"/>
      <c r="H19" s="193"/>
      <c r="I19" s="177"/>
      <c r="J19" s="8"/>
      <c r="K19" s="8"/>
      <c r="L19" s="8"/>
    </row>
    <row r="20" spans="1:12" ht="12.75">
      <c r="A20" s="78"/>
      <c r="B20" s="20"/>
      <c r="C20" s="19"/>
      <c r="D20" s="14"/>
      <c r="E20" s="14"/>
      <c r="F20" s="14"/>
      <c r="G20" s="14"/>
      <c r="H20" s="14"/>
      <c r="I20" s="79"/>
      <c r="J20" s="8"/>
      <c r="K20" s="8"/>
      <c r="L20" s="8"/>
    </row>
    <row r="21" spans="1:12" ht="12.75">
      <c r="A21" s="174" t="s">
        <v>220</v>
      </c>
      <c r="B21" s="175"/>
      <c r="C21" s="196">
        <v>21327</v>
      </c>
      <c r="D21" s="197"/>
      <c r="E21" s="14"/>
      <c r="F21" s="162" t="s">
        <v>290</v>
      </c>
      <c r="G21" s="193"/>
      <c r="H21" s="193"/>
      <c r="I21" s="177"/>
      <c r="J21" s="8"/>
      <c r="K21" s="8"/>
      <c r="L21" s="8"/>
    </row>
    <row r="22" spans="1:12" ht="12.75">
      <c r="A22" s="78"/>
      <c r="B22" s="20"/>
      <c r="C22" s="14"/>
      <c r="D22" s="14"/>
      <c r="E22" s="14"/>
      <c r="F22" s="14"/>
      <c r="G22" s="14"/>
      <c r="H22" s="14"/>
      <c r="I22" s="79"/>
      <c r="J22" s="8"/>
      <c r="K22" s="8"/>
      <c r="L22" s="8"/>
    </row>
    <row r="23" spans="1:12" ht="12.75">
      <c r="A23" s="174" t="s">
        <v>221</v>
      </c>
      <c r="B23" s="175"/>
      <c r="C23" s="162" t="s">
        <v>291</v>
      </c>
      <c r="D23" s="193"/>
      <c r="E23" s="193"/>
      <c r="F23" s="193"/>
      <c r="G23" s="193"/>
      <c r="H23" s="193"/>
      <c r="I23" s="177"/>
      <c r="J23" s="8"/>
      <c r="K23" s="8"/>
      <c r="L23" s="8"/>
    </row>
    <row r="24" spans="1:12" ht="12.75">
      <c r="A24" s="78"/>
      <c r="B24" s="20"/>
      <c r="C24" s="14"/>
      <c r="D24" s="14"/>
      <c r="E24" s="14"/>
      <c r="F24" s="14"/>
      <c r="G24" s="14"/>
      <c r="H24" s="14"/>
      <c r="I24" s="79"/>
      <c r="J24" s="8"/>
      <c r="K24" s="8"/>
      <c r="L24" s="8"/>
    </row>
    <row r="25" spans="1:12" ht="12.75">
      <c r="A25" s="174" t="s">
        <v>222</v>
      </c>
      <c r="B25" s="175"/>
      <c r="C25" s="149" t="s">
        <v>292</v>
      </c>
      <c r="D25" s="142"/>
      <c r="E25" s="142"/>
      <c r="F25" s="142"/>
      <c r="G25" s="142"/>
      <c r="H25" s="142"/>
      <c r="I25" s="143"/>
      <c r="J25" s="8"/>
      <c r="K25" s="8"/>
      <c r="L25" s="8"/>
    </row>
    <row r="26" spans="1:12" ht="12.75">
      <c r="A26" s="78"/>
      <c r="B26" s="20"/>
      <c r="C26" s="19"/>
      <c r="D26" s="14"/>
      <c r="E26" s="14"/>
      <c r="F26" s="14"/>
      <c r="G26" s="14"/>
      <c r="H26" s="14"/>
      <c r="I26" s="79"/>
      <c r="J26" s="8"/>
      <c r="K26" s="8"/>
      <c r="L26" s="8"/>
    </row>
    <row r="27" spans="1:12" ht="12.75">
      <c r="A27" s="174" t="s">
        <v>223</v>
      </c>
      <c r="B27" s="175"/>
      <c r="C27" s="149" t="s">
        <v>293</v>
      </c>
      <c r="D27" s="142"/>
      <c r="E27" s="142"/>
      <c r="F27" s="142"/>
      <c r="G27" s="142"/>
      <c r="H27" s="142"/>
      <c r="I27" s="143"/>
      <c r="J27" s="8"/>
      <c r="K27" s="8"/>
      <c r="L27" s="8"/>
    </row>
    <row r="28" spans="1:12" ht="12.75">
      <c r="A28" s="78"/>
      <c r="B28" s="20"/>
      <c r="C28" s="19"/>
      <c r="D28" s="14"/>
      <c r="E28" s="14"/>
      <c r="F28" s="14"/>
      <c r="G28" s="14"/>
      <c r="H28" s="14"/>
      <c r="I28" s="79"/>
      <c r="J28" s="8"/>
      <c r="K28" s="8"/>
      <c r="L28" s="8"/>
    </row>
    <row r="29" spans="1:12" ht="12.75">
      <c r="A29" s="174" t="s">
        <v>224</v>
      </c>
      <c r="B29" s="175"/>
      <c r="C29" s="105">
        <v>339</v>
      </c>
      <c r="D29" s="162" t="s">
        <v>290</v>
      </c>
      <c r="E29" s="151"/>
      <c r="F29" s="152"/>
      <c r="G29" s="174"/>
      <c r="H29" s="153"/>
      <c r="I29" s="81"/>
      <c r="J29" s="8"/>
      <c r="K29" s="8"/>
      <c r="L29" s="8"/>
    </row>
    <row r="30" spans="1:12" ht="12.75">
      <c r="A30" s="78"/>
      <c r="B30" s="20"/>
      <c r="C30" s="14"/>
      <c r="D30" s="22"/>
      <c r="E30" s="22"/>
      <c r="F30" s="22"/>
      <c r="G30" s="22"/>
      <c r="H30" s="14"/>
      <c r="I30" s="79"/>
      <c r="J30" s="8"/>
      <c r="K30" s="8"/>
      <c r="L30" s="8"/>
    </row>
    <row r="31" spans="1:12" ht="12.75">
      <c r="A31" s="174" t="s">
        <v>225</v>
      </c>
      <c r="B31" s="175"/>
      <c r="C31" s="105">
        <v>17</v>
      </c>
      <c r="D31" s="162" t="s">
        <v>283</v>
      </c>
      <c r="E31" s="151"/>
      <c r="F31" s="151"/>
      <c r="G31" s="152"/>
      <c r="H31" s="45" t="s">
        <v>226</v>
      </c>
      <c r="I31" s="106">
        <v>90</v>
      </c>
      <c r="J31" s="8"/>
      <c r="K31" s="8"/>
      <c r="L31" s="8"/>
    </row>
    <row r="32" spans="1:12" ht="12.75">
      <c r="A32" s="78"/>
      <c r="B32" s="20"/>
      <c r="C32" s="14"/>
      <c r="D32" s="22"/>
      <c r="E32" s="22"/>
      <c r="F32" s="22"/>
      <c r="G32" s="20"/>
      <c r="H32" s="20" t="s">
        <v>280</v>
      </c>
      <c r="I32" s="82"/>
      <c r="J32" s="8"/>
      <c r="K32" s="8"/>
      <c r="L32" s="8"/>
    </row>
    <row r="33" spans="1:12" ht="12.75">
      <c r="A33" s="174" t="s">
        <v>227</v>
      </c>
      <c r="B33" s="175"/>
      <c r="C33" s="107" t="s">
        <v>284</v>
      </c>
      <c r="D33" s="23"/>
      <c r="E33" s="31"/>
      <c r="F33" s="22"/>
      <c r="G33" s="148" t="s">
        <v>228</v>
      </c>
      <c r="H33" s="175"/>
      <c r="I33" s="108" t="s">
        <v>285</v>
      </c>
      <c r="J33" s="8"/>
      <c r="K33" s="8"/>
      <c r="L33" s="8"/>
    </row>
    <row r="34" spans="1:12" ht="12.75">
      <c r="A34" s="78"/>
      <c r="B34" s="20"/>
      <c r="C34" s="14"/>
      <c r="D34" s="22"/>
      <c r="E34" s="22"/>
      <c r="F34" s="22"/>
      <c r="G34" s="22"/>
      <c r="H34" s="14"/>
      <c r="I34" s="83"/>
      <c r="J34" s="8"/>
      <c r="K34" s="8"/>
      <c r="L34" s="8"/>
    </row>
    <row r="35" spans="1:12" ht="12.75">
      <c r="A35" s="144" t="s">
        <v>229</v>
      </c>
      <c r="B35" s="145"/>
      <c r="C35" s="146"/>
      <c r="D35" s="146"/>
      <c r="E35" s="147" t="s">
        <v>230</v>
      </c>
      <c r="F35" s="190"/>
      <c r="G35" s="190"/>
      <c r="H35" s="191" t="s">
        <v>231</v>
      </c>
      <c r="I35" s="192"/>
      <c r="J35" s="8"/>
      <c r="K35" s="8"/>
      <c r="L35" s="8"/>
    </row>
    <row r="36" spans="1:12" ht="12.75">
      <c r="A36" s="84"/>
      <c r="B36" s="31"/>
      <c r="C36" s="31"/>
      <c r="D36" s="24"/>
      <c r="E36" s="14"/>
      <c r="F36" s="14"/>
      <c r="G36" s="14"/>
      <c r="H36" s="25"/>
      <c r="I36" s="83"/>
      <c r="J36" s="8"/>
      <c r="K36" s="8"/>
      <c r="L36" s="8"/>
    </row>
    <row r="37" spans="1:12" ht="12.75">
      <c r="A37" s="187"/>
      <c r="B37" s="188"/>
      <c r="C37" s="188"/>
      <c r="D37" s="189"/>
      <c r="E37" s="187"/>
      <c r="F37" s="188"/>
      <c r="G37" s="188"/>
      <c r="H37" s="156"/>
      <c r="I37" s="157"/>
      <c r="J37" s="8"/>
      <c r="K37" s="8"/>
      <c r="L37" s="8"/>
    </row>
    <row r="38" spans="1:12" ht="12.75">
      <c r="A38" s="78"/>
      <c r="B38" s="20"/>
      <c r="C38" s="19"/>
      <c r="D38" s="155"/>
      <c r="E38" s="155"/>
      <c r="F38" s="155"/>
      <c r="G38" s="150"/>
      <c r="H38" s="14"/>
      <c r="I38" s="85"/>
      <c r="J38" s="8"/>
      <c r="K38" s="8"/>
      <c r="L38" s="8"/>
    </row>
    <row r="39" spans="1:12" ht="12.75">
      <c r="A39" s="187"/>
      <c r="B39" s="188"/>
      <c r="C39" s="188"/>
      <c r="D39" s="189"/>
      <c r="E39" s="187"/>
      <c r="F39" s="188"/>
      <c r="G39" s="188"/>
      <c r="H39" s="156"/>
      <c r="I39" s="157"/>
      <c r="J39" s="8"/>
      <c r="K39" s="8"/>
      <c r="L39" s="8"/>
    </row>
    <row r="40" spans="1:12" ht="12.75">
      <c r="A40" s="78"/>
      <c r="B40" s="20"/>
      <c r="C40" s="19"/>
      <c r="D40" s="26"/>
      <c r="E40" s="26"/>
      <c r="F40" s="26"/>
      <c r="G40" s="27"/>
      <c r="H40" s="14"/>
      <c r="I40" s="86"/>
      <c r="J40" s="8"/>
      <c r="K40" s="8"/>
      <c r="L40" s="8"/>
    </row>
    <row r="41" spans="1:12" ht="12.75">
      <c r="A41" s="187"/>
      <c r="B41" s="188"/>
      <c r="C41" s="188"/>
      <c r="D41" s="189"/>
      <c r="E41" s="187"/>
      <c r="F41" s="188"/>
      <c r="G41" s="188"/>
      <c r="H41" s="156"/>
      <c r="I41" s="157"/>
      <c r="J41" s="8"/>
      <c r="K41" s="8"/>
      <c r="L41" s="8"/>
    </row>
    <row r="42" spans="1:12" ht="12.75">
      <c r="A42" s="78"/>
      <c r="B42" s="20"/>
      <c r="C42" s="19"/>
      <c r="D42" s="26"/>
      <c r="E42" s="26"/>
      <c r="F42" s="26"/>
      <c r="G42" s="27"/>
      <c r="H42" s="14"/>
      <c r="I42" s="86"/>
      <c r="J42" s="8"/>
      <c r="K42" s="8"/>
      <c r="L42" s="8"/>
    </row>
    <row r="43" spans="1:12" ht="12.75">
      <c r="A43" s="187"/>
      <c r="B43" s="188"/>
      <c r="C43" s="188"/>
      <c r="D43" s="189"/>
      <c r="E43" s="187"/>
      <c r="F43" s="188"/>
      <c r="G43" s="188"/>
      <c r="H43" s="156"/>
      <c r="I43" s="157"/>
      <c r="J43" s="8"/>
      <c r="K43" s="8"/>
      <c r="L43" s="8"/>
    </row>
    <row r="44" spans="1:12" ht="12.75">
      <c r="A44" s="87"/>
      <c r="B44" s="28"/>
      <c r="C44" s="185"/>
      <c r="D44" s="186"/>
      <c r="E44" s="14"/>
      <c r="F44" s="185"/>
      <c r="G44" s="186"/>
      <c r="H44" s="14"/>
      <c r="I44" s="79"/>
      <c r="J44" s="8"/>
      <c r="K44" s="8"/>
      <c r="L44" s="8"/>
    </row>
    <row r="45" spans="1:12" ht="12.75">
      <c r="A45" s="187"/>
      <c r="B45" s="188"/>
      <c r="C45" s="188"/>
      <c r="D45" s="189"/>
      <c r="E45" s="187"/>
      <c r="F45" s="188"/>
      <c r="G45" s="188"/>
      <c r="H45" s="156"/>
      <c r="I45" s="157"/>
      <c r="J45" s="8"/>
      <c r="K45" s="8"/>
      <c r="L45" s="8"/>
    </row>
    <row r="46" spans="1:12" ht="12.75">
      <c r="A46" s="87"/>
      <c r="B46" s="28"/>
      <c r="C46" s="29"/>
      <c r="D46" s="30"/>
      <c r="E46" s="14"/>
      <c r="F46" s="29"/>
      <c r="G46" s="30"/>
      <c r="H46" s="14"/>
      <c r="I46" s="79"/>
      <c r="J46" s="8"/>
      <c r="K46" s="8"/>
      <c r="L46" s="8"/>
    </row>
    <row r="47" spans="1:12" ht="12.75">
      <c r="A47" s="187"/>
      <c r="B47" s="188"/>
      <c r="C47" s="188"/>
      <c r="D47" s="189"/>
      <c r="E47" s="187"/>
      <c r="F47" s="188"/>
      <c r="G47" s="188"/>
      <c r="H47" s="156"/>
      <c r="I47" s="157"/>
      <c r="J47" s="8"/>
      <c r="K47" s="8"/>
      <c r="L47" s="8"/>
    </row>
    <row r="48" spans="1:12" ht="12.75">
      <c r="A48" s="109"/>
      <c r="B48" s="31"/>
      <c r="C48" s="31"/>
      <c r="D48" s="31"/>
      <c r="E48" s="21"/>
      <c r="F48" s="110"/>
      <c r="G48" s="110"/>
      <c r="H48" s="111"/>
      <c r="I48" s="88"/>
      <c r="J48" s="8"/>
      <c r="K48" s="8"/>
      <c r="L48" s="8"/>
    </row>
    <row r="49" spans="1:12" ht="12.75">
      <c r="A49" s="87"/>
      <c r="B49" s="28"/>
      <c r="C49" s="29"/>
      <c r="D49" s="30"/>
      <c r="E49" s="14"/>
      <c r="F49" s="29"/>
      <c r="G49" s="30"/>
      <c r="H49" s="14"/>
      <c r="I49" s="79"/>
      <c r="J49" s="8"/>
      <c r="K49" s="8"/>
      <c r="L49" s="8"/>
    </row>
    <row r="50" spans="1:12" ht="12.75">
      <c r="A50" s="89"/>
      <c r="B50" s="32"/>
      <c r="C50" s="32"/>
      <c r="D50" s="18"/>
      <c r="E50" s="18"/>
      <c r="F50" s="32"/>
      <c r="G50" s="18"/>
      <c r="H50" s="18"/>
      <c r="I50" s="90"/>
      <c r="J50" s="8"/>
      <c r="K50" s="8"/>
      <c r="L50" s="8"/>
    </row>
    <row r="51" spans="1:12" ht="12.75">
      <c r="A51" s="169" t="s">
        <v>232</v>
      </c>
      <c r="B51" s="170"/>
      <c r="C51" s="156"/>
      <c r="D51" s="157"/>
      <c r="E51" s="24"/>
      <c r="F51" s="162"/>
      <c r="G51" s="188"/>
      <c r="H51" s="188"/>
      <c r="I51" s="189"/>
      <c r="J51" s="8"/>
      <c r="K51" s="8"/>
      <c r="L51" s="8"/>
    </row>
    <row r="52" spans="1:12" ht="12.75">
      <c r="A52" s="87"/>
      <c r="B52" s="28"/>
      <c r="C52" s="185"/>
      <c r="D52" s="186"/>
      <c r="E52" s="14"/>
      <c r="F52" s="185"/>
      <c r="G52" s="163"/>
      <c r="H52" s="33"/>
      <c r="I52" s="91"/>
      <c r="J52" s="8"/>
      <c r="K52" s="8"/>
      <c r="L52" s="8"/>
    </row>
    <row r="53" spans="1:12" ht="12.75">
      <c r="A53" s="169" t="s">
        <v>233</v>
      </c>
      <c r="B53" s="170"/>
      <c r="C53" s="162" t="s">
        <v>294</v>
      </c>
      <c r="D53" s="164"/>
      <c r="E53" s="164"/>
      <c r="F53" s="164"/>
      <c r="G53" s="164"/>
      <c r="H53" s="164"/>
      <c r="I53" s="154"/>
      <c r="J53" s="8"/>
      <c r="K53" s="8"/>
      <c r="L53" s="8"/>
    </row>
    <row r="54" spans="1:12" ht="12.75">
      <c r="A54" s="78"/>
      <c r="B54" s="20"/>
      <c r="C54" s="19" t="s">
        <v>234</v>
      </c>
      <c r="D54" s="14"/>
      <c r="E54" s="14"/>
      <c r="F54" s="14"/>
      <c r="G54" s="14"/>
      <c r="H54" s="14"/>
      <c r="I54" s="79"/>
      <c r="J54" s="8"/>
      <c r="K54" s="8"/>
      <c r="L54" s="8"/>
    </row>
    <row r="55" spans="1:12" ht="12.75">
      <c r="A55" s="169" t="s">
        <v>235</v>
      </c>
      <c r="B55" s="170"/>
      <c r="C55" s="176" t="s">
        <v>295</v>
      </c>
      <c r="D55" s="172"/>
      <c r="E55" s="173"/>
      <c r="F55" s="14"/>
      <c r="G55" s="45" t="s">
        <v>236</v>
      </c>
      <c r="H55" s="176" t="s">
        <v>320</v>
      </c>
      <c r="I55" s="173"/>
      <c r="J55" s="8"/>
      <c r="K55" s="8"/>
      <c r="L55" s="8"/>
    </row>
    <row r="56" spans="1:12" ht="12.75">
      <c r="A56" s="78"/>
      <c r="B56" s="20"/>
      <c r="C56" s="19"/>
      <c r="D56" s="14"/>
      <c r="E56" s="14"/>
      <c r="F56" s="14"/>
      <c r="G56" s="14"/>
      <c r="H56" s="14"/>
      <c r="I56" s="79"/>
      <c r="J56" s="8"/>
      <c r="K56" s="8"/>
      <c r="L56" s="8"/>
    </row>
    <row r="57" spans="1:12" ht="12.75">
      <c r="A57" s="169" t="s">
        <v>222</v>
      </c>
      <c r="B57" s="170"/>
      <c r="C57" s="171" t="s">
        <v>296</v>
      </c>
      <c r="D57" s="172"/>
      <c r="E57" s="172"/>
      <c r="F57" s="172"/>
      <c r="G57" s="172"/>
      <c r="H57" s="172"/>
      <c r="I57" s="173"/>
      <c r="J57" s="8"/>
      <c r="K57" s="8"/>
      <c r="L57" s="8"/>
    </row>
    <row r="58" spans="1:12" ht="12.75">
      <c r="A58" s="78"/>
      <c r="B58" s="20"/>
      <c r="C58" s="14"/>
      <c r="D58" s="14"/>
      <c r="E58" s="14"/>
      <c r="F58" s="14"/>
      <c r="G58" s="14"/>
      <c r="H58" s="14"/>
      <c r="I58" s="79"/>
      <c r="J58" s="8"/>
      <c r="K58" s="8"/>
      <c r="L58" s="8"/>
    </row>
    <row r="59" spans="1:12" ht="12.75">
      <c r="A59" s="174" t="s">
        <v>237</v>
      </c>
      <c r="B59" s="175"/>
      <c r="C59" s="176" t="s">
        <v>297</v>
      </c>
      <c r="D59" s="172"/>
      <c r="E59" s="172"/>
      <c r="F59" s="172"/>
      <c r="G59" s="172"/>
      <c r="H59" s="172"/>
      <c r="I59" s="177"/>
      <c r="J59" s="8"/>
      <c r="K59" s="8"/>
      <c r="L59" s="8"/>
    </row>
    <row r="60" spans="1:12" ht="12.75">
      <c r="A60" s="92"/>
      <c r="B60" s="18"/>
      <c r="C60" s="158" t="s">
        <v>238</v>
      </c>
      <c r="D60" s="158"/>
      <c r="E60" s="158"/>
      <c r="F60" s="158"/>
      <c r="G60" s="158"/>
      <c r="H60" s="158"/>
      <c r="I60" s="93"/>
      <c r="J60" s="8"/>
      <c r="K60" s="8"/>
      <c r="L60" s="8"/>
    </row>
    <row r="61" spans="1:12" ht="12.75">
      <c r="A61" s="92"/>
      <c r="B61" s="18"/>
      <c r="C61" s="34"/>
      <c r="D61" s="34"/>
      <c r="E61" s="34"/>
      <c r="F61" s="34"/>
      <c r="G61" s="34"/>
      <c r="H61" s="34"/>
      <c r="I61" s="93"/>
      <c r="J61" s="8"/>
      <c r="K61" s="8"/>
      <c r="L61" s="8"/>
    </row>
    <row r="62" spans="1:12" ht="12.75">
      <c r="A62" s="92"/>
      <c r="B62" s="178" t="s">
        <v>239</v>
      </c>
      <c r="C62" s="179"/>
      <c r="D62" s="179"/>
      <c r="E62" s="179"/>
      <c r="F62" s="43"/>
      <c r="G62" s="43"/>
      <c r="H62" s="43"/>
      <c r="I62" s="94"/>
      <c r="J62" s="8"/>
      <c r="K62" s="8"/>
      <c r="L62" s="8"/>
    </row>
    <row r="63" spans="1:12" ht="12.75">
      <c r="A63" s="92"/>
      <c r="B63" s="180" t="s">
        <v>269</v>
      </c>
      <c r="C63" s="181"/>
      <c r="D63" s="181"/>
      <c r="E63" s="181"/>
      <c r="F63" s="181"/>
      <c r="G63" s="181"/>
      <c r="H63" s="181"/>
      <c r="I63" s="182"/>
      <c r="J63" s="8"/>
      <c r="K63" s="8"/>
      <c r="L63" s="8"/>
    </row>
    <row r="64" spans="1:12" ht="12.75">
      <c r="A64" s="92"/>
      <c r="B64" s="180" t="s">
        <v>270</v>
      </c>
      <c r="C64" s="181"/>
      <c r="D64" s="181"/>
      <c r="E64" s="181"/>
      <c r="F64" s="181"/>
      <c r="G64" s="181"/>
      <c r="H64" s="181"/>
      <c r="I64" s="94"/>
      <c r="J64" s="8"/>
      <c r="K64" s="8"/>
      <c r="L64" s="8"/>
    </row>
    <row r="65" spans="1:12" ht="12.75">
      <c r="A65" s="92"/>
      <c r="B65" s="180" t="s">
        <v>271</v>
      </c>
      <c r="C65" s="181"/>
      <c r="D65" s="181"/>
      <c r="E65" s="181"/>
      <c r="F65" s="181"/>
      <c r="G65" s="181"/>
      <c r="H65" s="181"/>
      <c r="I65" s="182"/>
      <c r="J65" s="8"/>
      <c r="K65" s="8"/>
      <c r="L65" s="8"/>
    </row>
    <row r="66" spans="1:12" ht="12.75">
      <c r="A66" s="92"/>
      <c r="B66" s="180" t="s">
        <v>272</v>
      </c>
      <c r="C66" s="181"/>
      <c r="D66" s="181"/>
      <c r="E66" s="181"/>
      <c r="F66" s="181"/>
      <c r="G66" s="181"/>
      <c r="H66" s="181"/>
      <c r="I66" s="182"/>
      <c r="J66" s="8"/>
      <c r="K66" s="8"/>
      <c r="L66" s="8"/>
    </row>
    <row r="67" spans="1:12" ht="12.75">
      <c r="A67" s="92"/>
      <c r="B67" s="95"/>
      <c r="C67" s="96"/>
      <c r="D67" s="96"/>
      <c r="E67" s="96"/>
      <c r="F67" s="96"/>
      <c r="G67" s="96"/>
      <c r="H67" s="96"/>
      <c r="I67" s="97"/>
      <c r="J67" s="8"/>
      <c r="K67" s="8"/>
      <c r="L67" s="8"/>
    </row>
    <row r="68" spans="1:12" ht="13.5" thickBot="1">
      <c r="A68" s="98" t="s">
        <v>240</v>
      </c>
      <c r="B68" s="14"/>
      <c r="C68" s="14"/>
      <c r="D68" s="14"/>
      <c r="E68" s="14"/>
      <c r="F68" s="14"/>
      <c r="G68" s="35"/>
      <c r="H68" s="36"/>
      <c r="I68" s="99"/>
      <c r="J68" s="8"/>
      <c r="K68" s="8"/>
      <c r="L68" s="8"/>
    </row>
    <row r="69" spans="1:12" ht="12.75">
      <c r="A69" s="74"/>
      <c r="B69" s="14"/>
      <c r="C69" s="14"/>
      <c r="D69" s="14"/>
      <c r="E69" s="18" t="s">
        <v>241</v>
      </c>
      <c r="F69" s="31"/>
      <c r="G69" s="159" t="s">
        <v>242</v>
      </c>
      <c r="H69" s="160"/>
      <c r="I69" s="161"/>
      <c r="J69" s="8"/>
      <c r="K69" s="8"/>
      <c r="L69" s="8"/>
    </row>
    <row r="70" spans="1:12" ht="12.75">
      <c r="A70" s="100"/>
      <c r="B70" s="101"/>
      <c r="C70" s="102"/>
      <c r="D70" s="102"/>
      <c r="E70" s="102"/>
      <c r="F70" s="102"/>
      <c r="G70" s="167"/>
      <c r="H70" s="168"/>
      <c r="I70" s="103"/>
      <c r="J70" s="8"/>
      <c r="K70" s="8"/>
      <c r="L70" s="8"/>
    </row>
  </sheetData>
  <sheetProtection/>
  <protectedRanges>
    <protectedRange sqref="E9 H9 C13:D13 C15:D15 C17:D17 C19:I19 C21:D21 F21:I21 C23:I23 C25:I25 C27:I27 C31:G31 C29:F29 C33 I33 I31 A37:I37 A39:I39 A41:D41" name="Range1"/>
  </protectedRanges>
  <mergeCells count="73">
    <mergeCell ref="A15:B15"/>
    <mergeCell ref="C15:D15"/>
    <mergeCell ref="A9:D9"/>
    <mergeCell ref="A11:I11"/>
    <mergeCell ref="A13:B13"/>
    <mergeCell ref="C13:D13"/>
    <mergeCell ref="A23:B23"/>
    <mergeCell ref="C23:I23"/>
    <mergeCell ref="A17:B18"/>
    <mergeCell ref="C17:D17"/>
    <mergeCell ref="A19:B19"/>
    <mergeCell ref="C19:I19"/>
    <mergeCell ref="A21:B21"/>
    <mergeCell ref="C21:D21"/>
    <mergeCell ref="F21:I21"/>
    <mergeCell ref="H39:I39"/>
    <mergeCell ref="A31:B31"/>
    <mergeCell ref="D31:G31"/>
    <mergeCell ref="A33:B33"/>
    <mergeCell ref="A37:D37"/>
    <mergeCell ref="E37:G37"/>
    <mergeCell ref="H37:I37"/>
    <mergeCell ref="A35:D35"/>
    <mergeCell ref="E35:G35"/>
    <mergeCell ref="H35:I35"/>
    <mergeCell ref="A25:B25"/>
    <mergeCell ref="C25:I25"/>
    <mergeCell ref="A27:B27"/>
    <mergeCell ref="C27:I27"/>
    <mergeCell ref="A29:B29"/>
    <mergeCell ref="D29:F29"/>
    <mergeCell ref="G29:H29"/>
    <mergeCell ref="G33:H33"/>
    <mergeCell ref="D38:G38"/>
    <mergeCell ref="H47:I47"/>
    <mergeCell ref="A41:D41"/>
    <mergeCell ref="E41:G41"/>
    <mergeCell ref="H41:I41"/>
    <mergeCell ref="A43:D43"/>
    <mergeCell ref="E43:G43"/>
    <mergeCell ref="H43:I43"/>
    <mergeCell ref="A39:D39"/>
    <mergeCell ref="E39:G39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8:C8"/>
    <mergeCell ref="C44:D44"/>
    <mergeCell ref="F44:G44"/>
    <mergeCell ref="A45:D45"/>
    <mergeCell ref="E45:G45"/>
    <mergeCell ref="H45:I45"/>
    <mergeCell ref="A47:D47"/>
    <mergeCell ref="E47:G47"/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</mergeCells>
  <conditionalFormatting sqref="H36">
    <cfRule type="cellIs" priority="1" dxfId="3" operator="equal" stopIfTrue="1">
      <formula>"DA"</formula>
    </cfRule>
  </conditionalFormatting>
  <conditionalFormatting sqref="H9">
    <cfRule type="cellIs" priority="2" dxfId="0" operator="lessThan" stopIfTrue="1">
      <formula>#REF!</formula>
    </cfRule>
  </conditionalFormatting>
  <hyperlinks>
    <hyperlink ref="C25" r:id="rId1" display="damirhoteli-podgora@net.hr"/>
    <hyperlink ref="C27" r:id="rId2" display="www.hoteli-podgora.com"/>
    <hyperlink ref="C57" r:id="rId3" display="damirmarevic@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33"/>
  <sheetViews>
    <sheetView zoomScaleSheetLayoutView="110" zoomScalePageLayoutView="0" workbookViewId="0" topLeftCell="A73">
      <selection activeCell="K4" sqref="K4"/>
    </sheetView>
  </sheetViews>
  <sheetFormatPr defaultColWidth="9.140625" defaultRowHeight="12.75"/>
  <cols>
    <col min="1" max="9" width="9.140625" style="46" customWidth="1"/>
    <col min="10" max="11" width="12.7109375" style="46" customWidth="1"/>
    <col min="12" max="16384" width="9.140625" style="46" customWidth="1"/>
  </cols>
  <sheetData>
    <row r="5" spans="1:11" ht="12.75" customHeight="1">
      <c r="A5" s="216" t="s">
        <v>126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12.75" customHeight="1">
      <c r="A6" s="217" t="s">
        <v>327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12.75">
      <c r="A7" s="218" t="s">
        <v>298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22.5">
      <c r="A8" s="221" t="s">
        <v>50</v>
      </c>
      <c r="B8" s="222"/>
      <c r="C8" s="222"/>
      <c r="D8" s="222"/>
      <c r="E8" s="222"/>
      <c r="F8" s="222"/>
      <c r="G8" s="222"/>
      <c r="H8" s="223"/>
      <c r="I8" s="50" t="s">
        <v>243</v>
      </c>
      <c r="J8" s="51" t="s">
        <v>281</v>
      </c>
      <c r="K8" s="52" t="s">
        <v>282</v>
      </c>
    </row>
    <row r="9" spans="1:11" ht="12.75" customHeight="1">
      <c r="A9" s="209">
        <v>1</v>
      </c>
      <c r="B9" s="209"/>
      <c r="C9" s="209"/>
      <c r="D9" s="209"/>
      <c r="E9" s="209"/>
      <c r="F9" s="209"/>
      <c r="G9" s="209"/>
      <c r="H9" s="209"/>
      <c r="I9" s="49">
        <v>2</v>
      </c>
      <c r="J9" s="48">
        <v>4</v>
      </c>
      <c r="K9" s="48">
        <v>4</v>
      </c>
    </row>
    <row r="10" spans="1:11" ht="12.75" customHeight="1">
      <c r="A10" s="209"/>
      <c r="B10" s="209"/>
      <c r="C10" s="209"/>
      <c r="D10" s="209"/>
      <c r="E10" s="209"/>
      <c r="F10" s="209"/>
      <c r="G10" s="209"/>
      <c r="H10" s="209"/>
      <c r="I10" s="49"/>
      <c r="J10" s="48" t="s">
        <v>319</v>
      </c>
      <c r="K10" s="48" t="s">
        <v>325</v>
      </c>
    </row>
    <row r="11" spans="1:11" ht="12.75" customHeight="1">
      <c r="A11" s="210" t="s">
        <v>51</v>
      </c>
      <c r="B11" s="211"/>
      <c r="C11" s="211"/>
      <c r="D11" s="211"/>
      <c r="E11" s="211"/>
      <c r="F11" s="211"/>
      <c r="G11" s="211"/>
      <c r="H11" s="212"/>
      <c r="I11" s="3">
        <v>1</v>
      </c>
      <c r="J11" s="115"/>
      <c r="K11" s="115"/>
    </row>
    <row r="12" spans="1:11" ht="12.75" customHeight="1">
      <c r="A12" s="213" t="s">
        <v>8</v>
      </c>
      <c r="B12" s="214"/>
      <c r="C12" s="214"/>
      <c r="D12" s="214"/>
      <c r="E12" s="214"/>
      <c r="F12" s="214"/>
      <c r="G12" s="214"/>
      <c r="H12" s="215"/>
      <c r="I12" s="1">
        <v>2</v>
      </c>
      <c r="J12" s="124">
        <v>241479445</v>
      </c>
      <c r="K12" s="124">
        <v>237063892</v>
      </c>
    </row>
    <row r="13" spans="1:11" ht="12.75" customHeight="1">
      <c r="A13" s="206" t="s">
        <v>170</v>
      </c>
      <c r="B13" s="207"/>
      <c r="C13" s="207"/>
      <c r="D13" s="207"/>
      <c r="E13" s="207"/>
      <c r="F13" s="207"/>
      <c r="G13" s="207"/>
      <c r="H13" s="208"/>
      <c r="I13" s="1">
        <v>3</v>
      </c>
      <c r="J13" s="124">
        <v>7338962</v>
      </c>
      <c r="K13" s="124">
        <v>7079072</v>
      </c>
    </row>
    <row r="14" spans="1:11" ht="12.75" customHeight="1">
      <c r="A14" s="206" t="s">
        <v>98</v>
      </c>
      <c r="B14" s="207"/>
      <c r="C14" s="207"/>
      <c r="D14" s="207"/>
      <c r="E14" s="207"/>
      <c r="F14" s="207"/>
      <c r="G14" s="207"/>
      <c r="H14" s="208"/>
      <c r="I14" s="1">
        <v>4</v>
      </c>
      <c r="J14" s="125"/>
      <c r="K14" s="125"/>
    </row>
    <row r="15" spans="1:11" ht="12.75" customHeight="1">
      <c r="A15" s="206" t="s">
        <v>9</v>
      </c>
      <c r="B15" s="207"/>
      <c r="C15" s="207"/>
      <c r="D15" s="207"/>
      <c r="E15" s="207"/>
      <c r="F15" s="207"/>
      <c r="G15" s="207"/>
      <c r="H15" s="208"/>
      <c r="I15" s="1">
        <v>5</v>
      </c>
      <c r="J15" s="125">
        <v>7338962</v>
      </c>
      <c r="K15" s="125">
        <v>7079072</v>
      </c>
    </row>
    <row r="16" spans="1:11" ht="12.75" customHeight="1">
      <c r="A16" s="206" t="s">
        <v>99</v>
      </c>
      <c r="B16" s="207"/>
      <c r="C16" s="207"/>
      <c r="D16" s="207"/>
      <c r="E16" s="207"/>
      <c r="F16" s="207"/>
      <c r="G16" s="207"/>
      <c r="H16" s="208"/>
      <c r="I16" s="1">
        <v>6</v>
      </c>
      <c r="J16" s="125"/>
      <c r="K16" s="125"/>
    </row>
    <row r="17" spans="1:11" ht="12.75" customHeight="1">
      <c r="A17" s="206" t="s">
        <v>173</v>
      </c>
      <c r="B17" s="207"/>
      <c r="C17" s="207"/>
      <c r="D17" s="207"/>
      <c r="E17" s="207"/>
      <c r="F17" s="207"/>
      <c r="G17" s="207"/>
      <c r="H17" s="208"/>
      <c r="I17" s="1">
        <v>7</v>
      </c>
      <c r="J17" s="125"/>
      <c r="K17" s="125"/>
    </row>
    <row r="18" spans="1:11" ht="12.75" customHeight="1">
      <c r="A18" s="206" t="s">
        <v>174</v>
      </c>
      <c r="B18" s="207"/>
      <c r="C18" s="207"/>
      <c r="D18" s="207"/>
      <c r="E18" s="207"/>
      <c r="F18" s="207"/>
      <c r="G18" s="207"/>
      <c r="H18" s="208"/>
      <c r="I18" s="1">
        <v>8</v>
      </c>
      <c r="J18" s="125"/>
      <c r="K18" s="125"/>
    </row>
    <row r="19" spans="1:11" ht="12.75" customHeight="1">
      <c r="A19" s="206" t="s">
        <v>175</v>
      </c>
      <c r="B19" s="207"/>
      <c r="C19" s="207"/>
      <c r="D19" s="207"/>
      <c r="E19" s="207"/>
      <c r="F19" s="207"/>
      <c r="G19" s="207"/>
      <c r="H19" s="208"/>
      <c r="I19" s="1">
        <v>9</v>
      </c>
      <c r="J19" s="125"/>
      <c r="K19" s="125"/>
    </row>
    <row r="20" spans="1:11" ht="12.75" customHeight="1">
      <c r="A20" s="206" t="s">
        <v>171</v>
      </c>
      <c r="B20" s="207"/>
      <c r="C20" s="207"/>
      <c r="D20" s="207"/>
      <c r="E20" s="207"/>
      <c r="F20" s="207"/>
      <c r="G20" s="207"/>
      <c r="H20" s="208"/>
      <c r="I20" s="1">
        <v>10</v>
      </c>
      <c r="J20" s="124">
        <v>233999183</v>
      </c>
      <c r="K20" s="124">
        <f>SUM(K21:K28)</f>
        <v>229843520</v>
      </c>
    </row>
    <row r="21" spans="1:11" ht="12.75" customHeight="1">
      <c r="A21" s="206" t="s">
        <v>176</v>
      </c>
      <c r="B21" s="207"/>
      <c r="C21" s="207"/>
      <c r="D21" s="207"/>
      <c r="E21" s="207"/>
      <c r="F21" s="207"/>
      <c r="G21" s="207"/>
      <c r="H21" s="208"/>
      <c r="I21" s="1">
        <v>11</v>
      </c>
      <c r="J21" s="125">
        <v>29952233</v>
      </c>
      <c r="K21" s="125">
        <v>29952233</v>
      </c>
    </row>
    <row r="22" spans="1:11" ht="12.75" customHeight="1">
      <c r="A22" s="206" t="s">
        <v>212</v>
      </c>
      <c r="B22" s="207"/>
      <c r="C22" s="207"/>
      <c r="D22" s="207"/>
      <c r="E22" s="207"/>
      <c r="F22" s="207"/>
      <c r="G22" s="207"/>
      <c r="H22" s="208"/>
      <c r="I22" s="1">
        <v>12</v>
      </c>
      <c r="J22" s="125">
        <v>201760357</v>
      </c>
      <c r="K22" s="125">
        <v>197542533</v>
      </c>
    </row>
    <row r="23" spans="1:11" ht="12.75" customHeight="1">
      <c r="A23" s="206" t="s">
        <v>177</v>
      </c>
      <c r="B23" s="207"/>
      <c r="C23" s="207"/>
      <c r="D23" s="207"/>
      <c r="E23" s="207"/>
      <c r="F23" s="207"/>
      <c r="G23" s="207"/>
      <c r="H23" s="208"/>
      <c r="I23" s="1">
        <v>13</v>
      </c>
      <c r="J23" s="125">
        <v>2151151</v>
      </c>
      <c r="K23" s="125">
        <v>2202505</v>
      </c>
    </row>
    <row r="24" spans="1:11" ht="12.75" customHeight="1">
      <c r="A24" s="206" t="s">
        <v>21</v>
      </c>
      <c r="B24" s="207"/>
      <c r="C24" s="207"/>
      <c r="D24" s="207"/>
      <c r="E24" s="207"/>
      <c r="F24" s="207"/>
      <c r="G24" s="207"/>
      <c r="H24" s="208"/>
      <c r="I24" s="1">
        <v>14</v>
      </c>
      <c r="J24" s="125">
        <v>32119</v>
      </c>
      <c r="K24" s="125">
        <v>12322</v>
      </c>
    </row>
    <row r="25" spans="1:11" ht="12.75" customHeight="1">
      <c r="A25" s="206" t="s">
        <v>22</v>
      </c>
      <c r="B25" s="207"/>
      <c r="C25" s="207"/>
      <c r="D25" s="207"/>
      <c r="E25" s="207"/>
      <c r="F25" s="207"/>
      <c r="G25" s="207"/>
      <c r="H25" s="208"/>
      <c r="I25" s="1">
        <v>15</v>
      </c>
      <c r="J25" s="125"/>
      <c r="K25" s="125"/>
    </row>
    <row r="26" spans="1:11" ht="12.75" customHeight="1">
      <c r="A26" s="206" t="s">
        <v>63</v>
      </c>
      <c r="B26" s="207"/>
      <c r="C26" s="207"/>
      <c r="D26" s="207"/>
      <c r="E26" s="207"/>
      <c r="F26" s="207"/>
      <c r="G26" s="207"/>
      <c r="H26" s="208"/>
      <c r="I26" s="1">
        <v>16</v>
      </c>
      <c r="J26" s="125"/>
      <c r="K26" s="125"/>
    </row>
    <row r="27" spans="1:11" ht="12.75" customHeight="1">
      <c r="A27" s="206" t="s">
        <v>64</v>
      </c>
      <c r="B27" s="207"/>
      <c r="C27" s="207"/>
      <c r="D27" s="207"/>
      <c r="E27" s="207"/>
      <c r="F27" s="207"/>
      <c r="G27" s="207"/>
      <c r="H27" s="208"/>
      <c r="I27" s="1">
        <v>17</v>
      </c>
      <c r="J27" s="125">
        <v>28108</v>
      </c>
      <c r="K27" s="125">
        <v>58908</v>
      </c>
    </row>
    <row r="28" spans="1:11" ht="12.75" customHeight="1">
      <c r="A28" s="206" t="s">
        <v>65</v>
      </c>
      <c r="B28" s="207"/>
      <c r="C28" s="207"/>
      <c r="D28" s="207"/>
      <c r="E28" s="207"/>
      <c r="F28" s="207"/>
      <c r="G28" s="207"/>
      <c r="H28" s="208"/>
      <c r="I28" s="1">
        <v>18</v>
      </c>
      <c r="J28" s="125">
        <v>75215</v>
      </c>
      <c r="K28" s="125">
        <v>75019</v>
      </c>
    </row>
    <row r="29" spans="1:11" ht="12.75" customHeight="1">
      <c r="A29" s="206" t="s">
        <v>66</v>
      </c>
      <c r="B29" s="207"/>
      <c r="C29" s="207"/>
      <c r="D29" s="207"/>
      <c r="E29" s="207"/>
      <c r="F29" s="207"/>
      <c r="G29" s="207"/>
      <c r="H29" s="208"/>
      <c r="I29" s="1">
        <v>19</v>
      </c>
      <c r="J29" s="125"/>
      <c r="K29" s="125"/>
    </row>
    <row r="30" spans="1:11" ht="12.75" customHeight="1">
      <c r="A30" s="206" t="s">
        <v>158</v>
      </c>
      <c r="B30" s="207"/>
      <c r="C30" s="207"/>
      <c r="D30" s="207"/>
      <c r="E30" s="207"/>
      <c r="F30" s="207"/>
      <c r="G30" s="207"/>
      <c r="H30" s="208"/>
      <c r="I30" s="1">
        <v>20</v>
      </c>
      <c r="J30" s="124">
        <v>141300</v>
      </c>
      <c r="K30" s="124">
        <v>141300</v>
      </c>
    </row>
    <row r="31" spans="1:11" ht="12.75" customHeight="1">
      <c r="A31" s="206" t="s">
        <v>67</v>
      </c>
      <c r="B31" s="207"/>
      <c r="C31" s="207"/>
      <c r="D31" s="207"/>
      <c r="E31" s="207"/>
      <c r="F31" s="207"/>
      <c r="G31" s="207"/>
      <c r="H31" s="208"/>
      <c r="I31" s="1">
        <v>21</v>
      </c>
      <c r="J31" s="125"/>
      <c r="K31" s="125"/>
    </row>
    <row r="32" spans="1:11" ht="12.75" customHeight="1">
      <c r="A32" s="206" t="s">
        <v>68</v>
      </c>
      <c r="B32" s="207"/>
      <c r="C32" s="207"/>
      <c r="D32" s="207"/>
      <c r="E32" s="207"/>
      <c r="F32" s="207"/>
      <c r="G32" s="207"/>
      <c r="H32" s="208"/>
      <c r="I32" s="1">
        <v>22</v>
      </c>
      <c r="J32" s="125"/>
      <c r="K32" s="125"/>
    </row>
    <row r="33" spans="1:11" ht="12.75" customHeight="1">
      <c r="A33" s="206" t="s">
        <v>81</v>
      </c>
      <c r="B33" s="207"/>
      <c r="C33" s="207"/>
      <c r="D33" s="207"/>
      <c r="E33" s="207"/>
      <c r="F33" s="207"/>
      <c r="G33" s="207"/>
      <c r="H33" s="208"/>
      <c r="I33" s="1">
        <v>23</v>
      </c>
      <c r="J33" s="125"/>
      <c r="K33" s="125"/>
    </row>
    <row r="34" spans="1:11" ht="12.75" customHeight="1">
      <c r="A34" s="206" t="s">
        <v>73</v>
      </c>
      <c r="B34" s="207"/>
      <c r="C34" s="207"/>
      <c r="D34" s="207"/>
      <c r="E34" s="207"/>
      <c r="F34" s="207"/>
      <c r="G34" s="207"/>
      <c r="H34" s="208"/>
      <c r="I34" s="1">
        <v>24</v>
      </c>
      <c r="J34" s="125"/>
      <c r="K34" s="125"/>
    </row>
    <row r="35" spans="1:11" ht="12.75" customHeight="1">
      <c r="A35" s="206" t="s">
        <v>74</v>
      </c>
      <c r="B35" s="207"/>
      <c r="C35" s="207"/>
      <c r="D35" s="207"/>
      <c r="E35" s="207"/>
      <c r="F35" s="207"/>
      <c r="G35" s="207"/>
      <c r="H35" s="208"/>
      <c r="I35" s="1">
        <v>25</v>
      </c>
      <c r="J35" s="125"/>
      <c r="K35" s="125"/>
    </row>
    <row r="36" spans="1:11" ht="12.75" customHeight="1">
      <c r="A36" s="206" t="s">
        <v>75</v>
      </c>
      <c r="B36" s="207"/>
      <c r="C36" s="207"/>
      <c r="D36" s="207"/>
      <c r="E36" s="207"/>
      <c r="F36" s="207"/>
      <c r="G36" s="207"/>
      <c r="H36" s="208"/>
      <c r="I36" s="1">
        <v>26</v>
      </c>
      <c r="J36" s="125"/>
      <c r="K36" s="125"/>
    </row>
    <row r="37" spans="1:11" ht="12.75" customHeight="1">
      <c r="A37" s="206" t="s">
        <v>69</v>
      </c>
      <c r="B37" s="207"/>
      <c r="C37" s="207"/>
      <c r="D37" s="207"/>
      <c r="E37" s="207"/>
      <c r="F37" s="207"/>
      <c r="G37" s="207"/>
      <c r="H37" s="208"/>
      <c r="I37" s="1">
        <v>27</v>
      </c>
      <c r="J37" s="125">
        <v>141300</v>
      </c>
      <c r="K37" s="125">
        <v>141300</v>
      </c>
    </row>
    <row r="38" spans="1:11" ht="12.75" customHeight="1">
      <c r="A38" s="206" t="s">
        <v>151</v>
      </c>
      <c r="B38" s="207"/>
      <c r="C38" s="207"/>
      <c r="D38" s="207"/>
      <c r="E38" s="207"/>
      <c r="F38" s="207"/>
      <c r="G38" s="207"/>
      <c r="H38" s="208"/>
      <c r="I38" s="1">
        <v>28</v>
      </c>
      <c r="J38" s="125"/>
      <c r="K38" s="125"/>
    </row>
    <row r="39" spans="1:11" ht="12.75" customHeight="1">
      <c r="A39" s="206" t="s">
        <v>152</v>
      </c>
      <c r="B39" s="207"/>
      <c r="C39" s="207"/>
      <c r="D39" s="207"/>
      <c r="E39" s="207"/>
      <c r="F39" s="207"/>
      <c r="G39" s="207"/>
      <c r="H39" s="208"/>
      <c r="I39" s="1">
        <v>29</v>
      </c>
      <c r="J39" s="124"/>
      <c r="K39" s="124"/>
    </row>
    <row r="40" spans="1:11" ht="12.75" customHeight="1">
      <c r="A40" s="206" t="s">
        <v>70</v>
      </c>
      <c r="B40" s="207"/>
      <c r="C40" s="207"/>
      <c r="D40" s="207"/>
      <c r="E40" s="207"/>
      <c r="F40" s="207"/>
      <c r="G40" s="207"/>
      <c r="H40" s="208"/>
      <c r="I40" s="1">
        <v>30</v>
      </c>
      <c r="J40" s="125"/>
      <c r="K40" s="125"/>
    </row>
    <row r="41" spans="1:11" ht="12.75" customHeight="1">
      <c r="A41" s="206" t="s">
        <v>71</v>
      </c>
      <c r="B41" s="207"/>
      <c r="C41" s="207"/>
      <c r="D41" s="207"/>
      <c r="E41" s="207"/>
      <c r="F41" s="207"/>
      <c r="G41" s="207"/>
      <c r="H41" s="208"/>
      <c r="I41" s="1">
        <v>31</v>
      </c>
      <c r="J41" s="125"/>
      <c r="K41" s="125"/>
    </row>
    <row r="42" spans="1:11" ht="12.75" customHeight="1">
      <c r="A42" s="206" t="s">
        <v>72</v>
      </c>
      <c r="B42" s="207"/>
      <c r="C42" s="207"/>
      <c r="D42" s="207"/>
      <c r="E42" s="207"/>
      <c r="F42" s="207"/>
      <c r="G42" s="207"/>
      <c r="H42" s="208"/>
      <c r="I42" s="1">
        <v>32</v>
      </c>
      <c r="J42" s="125"/>
      <c r="K42" s="125"/>
    </row>
    <row r="43" spans="1:11" ht="12.75" customHeight="1">
      <c r="A43" s="206" t="s">
        <v>153</v>
      </c>
      <c r="B43" s="207"/>
      <c r="C43" s="207"/>
      <c r="D43" s="207"/>
      <c r="E43" s="207"/>
      <c r="F43" s="207"/>
      <c r="G43" s="207"/>
      <c r="H43" s="208"/>
      <c r="I43" s="1">
        <v>33</v>
      </c>
      <c r="J43" s="125"/>
      <c r="K43" s="125"/>
    </row>
    <row r="44" spans="1:11" ht="12.75" customHeight="1">
      <c r="A44" s="213" t="s">
        <v>205</v>
      </c>
      <c r="B44" s="214"/>
      <c r="C44" s="214"/>
      <c r="D44" s="214"/>
      <c r="E44" s="214"/>
      <c r="F44" s="214"/>
      <c r="G44" s="214"/>
      <c r="H44" s="215"/>
      <c r="I44" s="1">
        <v>34</v>
      </c>
      <c r="J44" s="124">
        <v>9727860</v>
      </c>
      <c r="K44" s="124">
        <f>SUM(K45,K53,K60,K68)</f>
        <v>7551388</v>
      </c>
    </row>
    <row r="45" spans="1:11" ht="12.75" customHeight="1">
      <c r="A45" s="206" t="s">
        <v>90</v>
      </c>
      <c r="B45" s="207"/>
      <c r="C45" s="207"/>
      <c r="D45" s="207"/>
      <c r="E45" s="207"/>
      <c r="F45" s="207"/>
      <c r="G45" s="207"/>
      <c r="H45" s="208"/>
      <c r="I45" s="1">
        <v>35</v>
      </c>
      <c r="J45" s="126">
        <v>1102727</v>
      </c>
      <c r="K45" s="126">
        <v>941954</v>
      </c>
    </row>
    <row r="46" spans="1:11" ht="12.75" customHeight="1">
      <c r="A46" s="206" t="s">
        <v>102</v>
      </c>
      <c r="B46" s="207"/>
      <c r="C46" s="207"/>
      <c r="D46" s="207"/>
      <c r="E46" s="207"/>
      <c r="F46" s="207"/>
      <c r="G46" s="207"/>
      <c r="H46" s="208"/>
      <c r="I46" s="1">
        <v>36</v>
      </c>
      <c r="J46" s="125">
        <v>1102727</v>
      </c>
      <c r="K46" s="125">
        <v>941954</v>
      </c>
    </row>
    <row r="47" spans="1:11" ht="12.75" customHeight="1">
      <c r="A47" s="206" t="s">
        <v>103</v>
      </c>
      <c r="B47" s="207"/>
      <c r="C47" s="207"/>
      <c r="D47" s="207"/>
      <c r="E47" s="207"/>
      <c r="F47" s="207"/>
      <c r="G47" s="207"/>
      <c r="H47" s="208"/>
      <c r="I47" s="1">
        <v>37</v>
      </c>
      <c r="J47" s="125"/>
      <c r="K47" s="125"/>
    </row>
    <row r="48" spans="1:11" ht="12.75" customHeight="1">
      <c r="A48" s="206" t="s">
        <v>76</v>
      </c>
      <c r="B48" s="207"/>
      <c r="C48" s="207"/>
      <c r="D48" s="207"/>
      <c r="E48" s="207"/>
      <c r="F48" s="207"/>
      <c r="G48" s="207"/>
      <c r="H48" s="208"/>
      <c r="I48" s="1">
        <v>38</v>
      </c>
      <c r="J48" s="125"/>
      <c r="K48" s="125"/>
    </row>
    <row r="49" spans="1:11" ht="12.75" customHeight="1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39</v>
      </c>
      <c r="J49" s="125"/>
      <c r="K49" s="125"/>
    </row>
    <row r="50" spans="1:11" ht="12.75" customHeight="1">
      <c r="A50" s="206" t="s">
        <v>78</v>
      </c>
      <c r="B50" s="207"/>
      <c r="C50" s="207"/>
      <c r="D50" s="207"/>
      <c r="E50" s="207"/>
      <c r="F50" s="207"/>
      <c r="G50" s="207"/>
      <c r="H50" s="208"/>
      <c r="I50" s="1">
        <v>40</v>
      </c>
      <c r="J50" s="125"/>
      <c r="K50" s="125"/>
    </row>
    <row r="51" spans="1:11" ht="12.75" customHeight="1">
      <c r="A51" s="206" t="s">
        <v>79</v>
      </c>
      <c r="B51" s="207"/>
      <c r="C51" s="207"/>
      <c r="D51" s="207"/>
      <c r="E51" s="207"/>
      <c r="F51" s="207"/>
      <c r="G51" s="207"/>
      <c r="H51" s="208"/>
      <c r="I51" s="1">
        <v>41</v>
      </c>
      <c r="J51" s="125"/>
      <c r="K51" s="125"/>
    </row>
    <row r="52" spans="1:11" ht="12.75" customHeight="1">
      <c r="A52" s="206" t="s">
        <v>80</v>
      </c>
      <c r="B52" s="207"/>
      <c r="C52" s="207"/>
      <c r="D52" s="207"/>
      <c r="E52" s="207"/>
      <c r="F52" s="207"/>
      <c r="G52" s="207"/>
      <c r="H52" s="208"/>
      <c r="I52" s="1">
        <v>42</v>
      </c>
      <c r="J52" s="125"/>
      <c r="K52" s="125"/>
    </row>
    <row r="53" spans="1:11" ht="12.75" customHeight="1">
      <c r="A53" s="206" t="s">
        <v>91</v>
      </c>
      <c r="B53" s="207"/>
      <c r="C53" s="207"/>
      <c r="D53" s="207"/>
      <c r="E53" s="207"/>
      <c r="F53" s="207"/>
      <c r="G53" s="207"/>
      <c r="H53" s="208"/>
      <c r="I53" s="1">
        <v>43</v>
      </c>
      <c r="J53" s="124">
        <v>8625133</v>
      </c>
      <c r="K53" s="124">
        <f>SUM(K54:K59)</f>
        <v>6589583</v>
      </c>
    </row>
    <row r="54" spans="1:11" ht="12.75" customHeight="1">
      <c r="A54" s="206" t="s">
        <v>165</v>
      </c>
      <c r="B54" s="207"/>
      <c r="C54" s="207"/>
      <c r="D54" s="207"/>
      <c r="E54" s="207"/>
      <c r="F54" s="207"/>
      <c r="G54" s="207"/>
      <c r="H54" s="208"/>
      <c r="I54" s="1">
        <v>44</v>
      </c>
      <c r="J54" s="125"/>
      <c r="K54" s="125"/>
    </row>
    <row r="55" spans="1:11" ht="12.75" customHeight="1">
      <c r="A55" s="206" t="s">
        <v>166</v>
      </c>
      <c r="B55" s="207"/>
      <c r="C55" s="207"/>
      <c r="D55" s="207"/>
      <c r="E55" s="207"/>
      <c r="F55" s="207"/>
      <c r="G55" s="207"/>
      <c r="H55" s="208"/>
      <c r="I55" s="1">
        <v>45</v>
      </c>
      <c r="J55" s="125">
        <v>4987238</v>
      </c>
      <c r="K55" s="125">
        <v>4889088</v>
      </c>
    </row>
    <row r="56" spans="1:11" ht="12.75" customHeight="1">
      <c r="A56" s="206" t="s">
        <v>167</v>
      </c>
      <c r="B56" s="207"/>
      <c r="C56" s="207"/>
      <c r="D56" s="207"/>
      <c r="E56" s="207"/>
      <c r="F56" s="207"/>
      <c r="G56" s="207"/>
      <c r="H56" s="208"/>
      <c r="I56" s="1">
        <v>46</v>
      </c>
      <c r="J56" s="125"/>
      <c r="K56" s="125"/>
    </row>
    <row r="57" spans="1:11" ht="12.75" customHeight="1">
      <c r="A57" s="206" t="s">
        <v>168</v>
      </c>
      <c r="B57" s="207"/>
      <c r="C57" s="207"/>
      <c r="D57" s="207"/>
      <c r="E57" s="207"/>
      <c r="F57" s="207"/>
      <c r="G57" s="207"/>
      <c r="H57" s="208"/>
      <c r="I57" s="1">
        <v>47</v>
      </c>
      <c r="J57" s="125"/>
      <c r="K57" s="125"/>
    </row>
    <row r="58" spans="1:11" ht="12.75" customHeight="1">
      <c r="A58" s="206" t="s">
        <v>5</v>
      </c>
      <c r="B58" s="207"/>
      <c r="C58" s="207"/>
      <c r="D58" s="207"/>
      <c r="E58" s="207"/>
      <c r="F58" s="207"/>
      <c r="G58" s="207"/>
      <c r="H58" s="208"/>
      <c r="I58" s="1">
        <v>48</v>
      </c>
      <c r="J58" s="125">
        <v>1961830</v>
      </c>
      <c r="K58" s="125">
        <v>839</v>
      </c>
    </row>
    <row r="59" spans="1:11" ht="12.75" customHeight="1">
      <c r="A59" s="206" t="s">
        <v>6</v>
      </c>
      <c r="B59" s="207"/>
      <c r="C59" s="207"/>
      <c r="D59" s="207"/>
      <c r="E59" s="207"/>
      <c r="F59" s="207"/>
      <c r="G59" s="207"/>
      <c r="H59" s="208"/>
      <c r="I59" s="1">
        <v>49</v>
      </c>
      <c r="J59" s="125">
        <v>1676065</v>
      </c>
      <c r="K59" s="125">
        <v>1699656</v>
      </c>
    </row>
    <row r="60" spans="1:11" ht="12.75" customHeight="1">
      <c r="A60" s="206" t="s">
        <v>92</v>
      </c>
      <c r="B60" s="207"/>
      <c r="C60" s="207"/>
      <c r="D60" s="207"/>
      <c r="E60" s="207"/>
      <c r="F60" s="207"/>
      <c r="G60" s="207"/>
      <c r="H60" s="208"/>
      <c r="I60" s="1">
        <v>50</v>
      </c>
      <c r="J60" s="124"/>
      <c r="K60" s="124">
        <f>SUM(K61:K67)</f>
        <v>0</v>
      </c>
    </row>
    <row r="61" spans="1:11" ht="12.75" customHeight="1">
      <c r="A61" s="206" t="s">
        <v>67</v>
      </c>
      <c r="B61" s="207"/>
      <c r="C61" s="207"/>
      <c r="D61" s="207"/>
      <c r="E61" s="207"/>
      <c r="F61" s="207"/>
      <c r="G61" s="207"/>
      <c r="H61" s="208"/>
      <c r="I61" s="1">
        <v>51</v>
      </c>
      <c r="J61" s="125"/>
      <c r="K61" s="125"/>
    </row>
    <row r="62" spans="1:11" ht="12.75" customHeight="1">
      <c r="A62" s="206" t="s">
        <v>68</v>
      </c>
      <c r="B62" s="207"/>
      <c r="C62" s="207"/>
      <c r="D62" s="207"/>
      <c r="E62" s="207"/>
      <c r="F62" s="207"/>
      <c r="G62" s="207"/>
      <c r="H62" s="208"/>
      <c r="I62" s="1">
        <v>52</v>
      </c>
      <c r="J62" s="125"/>
      <c r="K62" s="125"/>
    </row>
    <row r="63" spans="1:11" ht="12.75" customHeight="1">
      <c r="A63" s="206" t="s">
        <v>207</v>
      </c>
      <c r="B63" s="207"/>
      <c r="C63" s="207"/>
      <c r="D63" s="207"/>
      <c r="E63" s="207"/>
      <c r="F63" s="207"/>
      <c r="G63" s="207"/>
      <c r="H63" s="208"/>
      <c r="I63" s="1">
        <v>53</v>
      </c>
      <c r="J63" s="125"/>
      <c r="K63" s="125"/>
    </row>
    <row r="64" spans="1:11" ht="12.75" customHeight="1">
      <c r="A64" s="206" t="s">
        <v>73</v>
      </c>
      <c r="B64" s="207"/>
      <c r="C64" s="207"/>
      <c r="D64" s="207"/>
      <c r="E64" s="207"/>
      <c r="F64" s="207"/>
      <c r="G64" s="207"/>
      <c r="H64" s="208"/>
      <c r="I64" s="1">
        <v>54</v>
      </c>
      <c r="J64" s="125"/>
      <c r="K64" s="125"/>
    </row>
    <row r="65" spans="1:11" ht="12.75" customHeight="1">
      <c r="A65" s="206" t="s">
        <v>74</v>
      </c>
      <c r="B65" s="207"/>
      <c r="C65" s="207"/>
      <c r="D65" s="207"/>
      <c r="E65" s="207"/>
      <c r="F65" s="207"/>
      <c r="G65" s="207"/>
      <c r="H65" s="208"/>
      <c r="I65" s="1">
        <v>55</v>
      </c>
      <c r="J65" s="125"/>
      <c r="K65" s="125"/>
    </row>
    <row r="66" spans="1:11" ht="12.75" customHeight="1">
      <c r="A66" s="206" t="s">
        <v>75</v>
      </c>
      <c r="B66" s="207"/>
      <c r="C66" s="207"/>
      <c r="D66" s="207"/>
      <c r="E66" s="207"/>
      <c r="F66" s="207"/>
      <c r="G66" s="207"/>
      <c r="H66" s="208"/>
      <c r="I66" s="1">
        <v>56</v>
      </c>
      <c r="J66" s="125"/>
      <c r="K66" s="125"/>
    </row>
    <row r="67" spans="1:11" ht="12.75" customHeight="1">
      <c r="A67" s="206" t="s">
        <v>40</v>
      </c>
      <c r="B67" s="207"/>
      <c r="C67" s="207"/>
      <c r="D67" s="207"/>
      <c r="E67" s="207"/>
      <c r="F67" s="207"/>
      <c r="G67" s="207"/>
      <c r="H67" s="208"/>
      <c r="I67" s="1">
        <v>57</v>
      </c>
      <c r="J67" s="125"/>
      <c r="K67" s="125"/>
    </row>
    <row r="68" spans="1:11" ht="12.75" customHeight="1">
      <c r="A68" s="206" t="s">
        <v>172</v>
      </c>
      <c r="B68" s="207"/>
      <c r="C68" s="207"/>
      <c r="D68" s="207"/>
      <c r="E68" s="207"/>
      <c r="F68" s="207"/>
      <c r="G68" s="207"/>
      <c r="H68" s="208"/>
      <c r="I68" s="1">
        <v>58</v>
      </c>
      <c r="J68" s="125">
        <v>12857</v>
      </c>
      <c r="K68" s="125">
        <v>19851</v>
      </c>
    </row>
    <row r="69" spans="1:11" ht="12.75" customHeight="1">
      <c r="A69" s="213" t="s">
        <v>47</v>
      </c>
      <c r="B69" s="214"/>
      <c r="C69" s="214"/>
      <c r="D69" s="214"/>
      <c r="E69" s="214"/>
      <c r="F69" s="214"/>
      <c r="G69" s="214"/>
      <c r="H69" s="215"/>
      <c r="I69" s="1">
        <v>59</v>
      </c>
      <c r="J69" s="125">
        <v>1920638</v>
      </c>
      <c r="K69" s="125">
        <v>1646538</v>
      </c>
    </row>
    <row r="70" spans="1:11" ht="12.75" customHeight="1">
      <c r="A70" s="213" t="s">
        <v>206</v>
      </c>
      <c r="B70" s="214"/>
      <c r="C70" s="214"/>
      <c r="D70" s="214"/>
      <c r="E70" s="214"/>
      <c r="F70" s="214"/>
      <c r="G70" s="214"/>
      <c r="H70" s="215"/>
      <c r="I70" s="1">
        <v>60</v>
      </c>
      <c r="J70" s="124">
        <v>253127943</v>
      </c>
      <c r="K70" s="124">
        <f>SUM(K69,K44,K12)</f>
        <v>246261818</v>
      </c>
    </row>
    <row r="71" spans="1:11" ht="12.75" customHeight="1">
      <c r="A71" s="227" t="s">
        <v>81</v>
      </c>
      <c r="B71" s="228"/>
      <c r="C71" s="228"/>
      <c r="D71" s="228"/>
      <c r="E71" s="228"/>
      <c r="F71" s="228"/>
      <c r="G71" s="228"/>
      <c r="H71" s="229"/>
      <c r="I71" s="4">
        <v>61</v>
      </c>
      <c r="J71" s="127"/>
      <c r="K71" s="127"/>
    </row>
    <row r="72" spans="1:11" ht="12.75" customHeight="1">
      <c r="A72" s="117"/>
      <c r="B72" s="121"/>
      <c r="C72" s="121"/>
      <c r="D72" s="121"/>
      <c r="E72" s="121"/>
      <c r="F72" s="121"/>
      <c r="G72" s="121"/>
      <c r="H72" s="121"/>
      <c r="I72" s="122"/>
      <c r="J72" s="123"/>
      <c r="K72" s="129"/>
    </row>
    <row r="73" spans="1:11" ht="12.75" customHeight="1">
      <c r="A73" s="121"/>
      <c r="B73" s="121"/>
      <c r="C73" s="121"/>
      <c r="D73" s="121"/>
      <c r="E73" s="121"/>
      <c r="F73" s="121"/>
      <c r="G73" s="121"/>
      <c r="H73" s="121"/>
      <c r="I73" s="122"/>
      <c r="J73" s="123"/>
      <c r="K73" s="123"/>
    </row>
    <row r="74" spans="1:11" ht="12.75" customHeight="1">
      <c r="A74" s="121"/>
      <c r="B74" s="121"/>
      <c r="C74" s="121"/>
      <c r="D74" s="121"/>
      <c r="E74" s="121"/>
      <c r="F74" s="121"/>
      <c r="G74" s="121"/>
      <c r="H74" s="121"/>
      <c r="I74" s="122"/>
      <c r="J74" s="123"/>
      <c r="K74" s="123"/>
    </row>
    <row r="75" spans="1:11" ht="12.75" customHeight="1">
      <c r="A75" s="121"/>
      <c r="B75" s="121"/>
      <c r="C75" s="121"/>
      <c r="D75" s="121"/>
      <c r="E75" s="121"/>
      <c r="F75" s="121"/>
      <c r="G75" s="121"/>
      <c r="H75" s="121"/>
      <c r="I75" s="122"/>
      <c r="J75" s="123"/>
      <c r="K75" s="123"/>
    </row>
    <row r="76" spans="1:11" ht="12.75" customHeight="1">
      <c r="A76" s="121"/>
      <c r="B76" s="121"/>
      <c r="C76" s="121"/>
      <c r="D76" s="121"/>
      <c r="E76" s="121"/>
      <c r="F76" s="121"/>
      <c r="G76" s="121"/>
      <c r="H76" s="121"/>
      <c r="I76" s="122"/>
      <c r="J76" s="123"/>
      <c r="K76" s="123"/>
    </row>
    <row r="77" spans="1:11" ht="12.75" customHeight="1">
      <c r="A77" s="121"/>
      <c r="B77" s="121"/>
      <c r="C77" s="121"/>
      <c r="D77" s="121"/>
      <c r="E77" s="121"/>
      <c r="F77" s="121"/>
      <c r="G77" s="121"/>
      <c r="H77" s="121"/>
      <c r="I77" s="122"/>
      <c r="J77" s="123"/>
      <c r="K77" s="123"/>
    </row>
    <row r="78" spans="1:11" ht="12.75" customHeight="1">
      <c r="A78" s="118"/>
      <c r="B78" s="118"/>
      <c r="C78" s="118"/>
      <c r="D78" s="118"/>
      <c r="E78" s="118"/>
      <c r="F78" s="118"/>
      <c r="G78" s="118"/>
      <c r="H78" s="118"/>
      <c r="I78" s="119"/>
      <c r="J78" s="120"/>
      <c r="K78" s="120"/>
    </row>
    <row r="79" spans="1:11" ht="12.75" customHeight="1">
      <c r="A79" s="230" t="s">
        <v>49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2"/>
    </row>
    <row r="80" spans="1:11" ht="12.75" customHeight="1">
      <c r="A80" s="210" t="s">
        <v>159</v>
      </c>
      <c r="B80" s="211"/>
      <c r="C80" s="211"/>
      <c r="D80" s="211"/>
      <c r="E80" s="211"/>
      <c r="F80" s="211"/>
      <c r="G80" s="211"/>
      <c r="H80" s="212"/>
      <c r="I80" s="3">
        <v>62</v>
      </c>
      <c r="J80" s="128">
        <v>105898433</v>
      </c>
      <c r="K80" s="128">
        <f>SUM(K81,K82,K83,K89,K90,K93,K96)</f>
        <v>-8421474</v>
      </c>
    </row>
    <row r="81" spans="1:11" ht="12.75" customHeight="1">
      <c r="A81" s="206" t="s">
        <v>116</v>
      </c>
      <c r="B81" s="207"/>
      <c r="C81" s="207"/>
      <c r="D81" s="207"/>
      <c r="E81" s="207"/>
      <c r="F81" s="207"/>
      <c r="G81" s="207"/>
      <c r="H81" s="208"/>
      <c r="I81" s="1">
        <v>63</v>
      </c>
      <c r="J81" s="125">
        <v>135512500</v>
      </c>
      <c r="K81" s="125">
        <v>135512500</v>
      </c>
    </row>
    <row r="82" spans="1:11" ht="12.75" customHeight="1">
      <c r="A82" s="206" t="s">
        <v>117</v>
      </c>
      <c r="B82" s="207"/>
      <c r="C82" s="207"/>
      <c r="D82" s="207"/>
      <c r="E82" s="207"/>
      <c r="F82" s="207"/>
      <c r="G82" s="207"/>
      <c r="H82" s="208"/>
      <c r="I82" s="1">
        <v>64</v>
      </c>
      <c r="J82" s="125"/>
      <c r="K82" s="125"/>
    </row>
    <row r="83" spans="1:11" ht="12.75" customHeight="1">
      <c r="A83" s="206" t="s">
        <v>118</v>
      </c>
      <c r="B83" s="207"/>
      <c r="C83" s="207"/>
      <c r="D83" s="207"/>
      <c r="E83" s="207"/>
      <c r="F83" s="207"/>
      <c r="G83" s="207"/>
      <c r="H83" s="208"/>
      <c r="I83" s="1">
        <v>65</v>
      </c>
      <c r="J83" s="126">
        <v>8285100</v>
      </c>
      <c r="K83" s="126">
        <v>8285100</v>
      </c>
    </row>
    <row r="84" spans="1:11" ht="12.75" customHeight="1">
      <c r="A84" s="206" t="s">
        <v>119</v>
      </c>
      <c r="B84" s="207"/>
      <c r="C84" s="207"/>
      <c r="D84" s="207"/>
      <c r="E84" s="207"/>
      <c r="F84" s="207"/>
      <c r="G84" s="207"/>
      <c r="H84" s="208"/>
      <c r="I84" s="1">
        <v>66</v>
      </c>
      <c r="J84" s="125"/>
      <c r="K84" s="125"/>
    </row>
    <row r="85" spans="1:11" ht="12.75" customHeight="1">
      <c r="A85" s="206" t="s">
        <v>120</v>
      </c>
      <c r="B85" s="207"/>
      <c r="C85" s="207"/>
      <c r="D85" s="207"/>
      <c r="E85" s="207"/>
      <c r="F85" s="207"/>
      <c r="G85" s="207"/>
      <c r="H85" s="208"/>
      <c r="I85" s="1">
        <v>67</v>
      </c>
      <c r="J85" s="125"/>
      <c r="K85" s="125"/>
    </row>
    <row r="86" spans="1:11" ht="12.75" customHeight="1">
      <c r="A86" s="206" t="s">
        <v>108</v>
      </c>
      <c r="B86" s="207"/>
      <c r="C86" s="207"/>
      <c r="D86" s="207"/>
      <c r="E86" s="207"/>
      <c r="F86" s="207"/>
      <c r="G86" s="207"/>
      <c r="H86" s="208"/>
      <c r="I86" s="1">
        <v>68</v>
      </c>
      <c r="J86" s="125"/>
      <c r="K86" s="125"/>
    </row>
    <row r="87" spans="1:11" ht="12.75" customHeight="1">
      <c r="A87" s="206" t="s">
        <v>109</v>
      </c>
      <c r="B87" s="207"/>
      <c r="C87" s="207"/>
      <c r="D87" s="207"/>
      <c r="E87" s="207"/>
      <c r="F87" s="207"/>
      <c r="G87" s="207"/>
      <c r="H87" s="208"/>
      <c r="I87" s="1">
        <v>69</v>
      </c>
      <c r="J87" s="125"/>
      <c r="K87" s="125"/>
    </row>
    <row r="88" spans="1:11" ht="12.75" customHeight="1">
      <c r="A88" s="206" t="s">
        <v>110</v>
      </c>
      <c r="B88" s="207"/>
      <c r="C88" s="207"/>
      <c r="D88" s="207"/>
      <c r="E88" s="207"/>
      <c r="F88" s="207"/>
      <c r="G88" s="207"/>
      <c r="H88" s="208"/>
      <c r="I88" s="1">
        <v>70</v>
      </c>
      <c r="J88" s="125">
        <v>8285100</v>
      </c>
      <c r="K88" s="125">
        <v>8285100</v>
      </c>
    </row>
    <row r="89" spans="1:11" ht="12.75" customHeight="1">
      <c r="A89" s="206" t="s">
        <v>111</v>
      </c>
      <c r="B89" s="207"/>
      <c r="C89" s="207"/>
      <c r="D89" s="207"/>
      <c r="E89" s="207"/>
      <c r="F89" s="207"/>
      <c r="G89" s="207"/>
      <c r="H89" s="208"/>
      <c r="I89" s="1">
        <v>71</v>
      </c>
      <c r="J89" s="125">
        <v>137014017</v>
      </c>
      <c r="K89" s="125">
        <v>134035452</v>
      </c>
    </row>
    <row r="90" spans="1:11" ht="12.75" customHeight="1">
      <c r="A90" s="206" t="s">
        <v>203</v>
      </c>
      <c r="B90" s="207"/>
      <c r="C90" s="207"/>
      <c r="D90" s="207"/>
      <c r="E90" s="207"/>
      <c r="F90" s="207"/>
      <c r="G90" s="207"/>
      <c r="H90" s="208"/>
      <c r="I90" s="1">
        <v>72</v>
      </c>
      <c r="J90" s="124">
        <f>J91-J92</f>
        <v>-165588871</v>
      </c>
      <c r="K90" s="124">
        <f>K91-K92</f>
        <v>-172159094</v>
      </c>
    </row>
    <row r="91" spans="1:11" ht="12.75" customHeight="1">
      <c r="A91" s="224" t="s">
        <v>137</v>
      </c>
      <c r="B91" s="225"/>
      <c r="C91" s="225"/>
      <c r="D91" s="225"/>
      <c r="E91" s="225"/>
      <c r="F91" s="225"/>
      <c r="G91" s="225"/>
      <c r="H91" s="226"/>
      <c r="I91" s="1">
        <v>73</v>
      </c>
      <c r="J91" s="125">
        <v>11914262</v>
      </c>
      <c r="K91" s="124">
        <v>14892828</v>
      </c>
    </row>
    <row r="92" spans="1:11" ht="12.75" customHeight="1">
      <c r="A92" s="224" t="s">
        <v>138</v>
      </c>
      <c r="B92" s="225"/>
      <c r="C92" s="225"/>
      <c r="D92" s="225"/>
      <c r="E92" s="225"/>
      <c r="F92" s="225"/>
      <c r="G92" s="225"/>
      <c r="H92" s="226"/>
      <c r="I92" s="1">
        <v>74</v>
      </c>
      <c r="J92" s="125">
        <v>177503133</v>
      </c>
      <c r="K92" s="124">
        <v>187051922</v>
      </c>
    </row>
    <row r="93" spans="1:11" ht="12.75" customHeight="1">
      <c r="A93" s="206" t="s">
        <v>204</v>
      </c>
      <c r="B93" s="207"/>
      <c r="C93" s="207"/>
      <c r="D93" s="207"/>
      <c r="E93" s="207"/>
      <c r="F93" s="207"/>
      <c r="G93" s="207"/>
      <c r="H93" s="208"/>
      <c r="I93" s="1">
        <v>75</v>
      </c>
      <c r="J93" s="124">
        <f>SUM(J94:J95)</f>
        <v>9324313</v>
      </c>
      <c r="K93" s="124">
        <f>K94-K95</f>
        <v>-114095432</v>
      </c>
    </row>
    <row r="94" spans="1:11" ht="12.75" customHeight="1">
      <c r="A94" s="224" t="s">
        <v>139</v>
      </c>
      <c r="B94" s="225"/>
      <c r="C94" s="225"/>
      <c r="D94" s="225"/>
      <c r="E94" s="225"/>
      <c r="F94" s="225"/>
      <c r="G94" s="225"/>
      <c r="H94" s="226"/>
      <c r="I94" s="1">
        <v>76</v>
      </c>
      <c r="J94" s="125"/>
      <c r="K94" s="125"/>
    </row>
    <row r="95" spans="1:11" ht="12.75" customHeight="1">
      <c r="A95" s="224" t="s">
        <v>140</v>
      </c>
      <c r="B95" s="225"/>
      <c r="C95" s="225"/>
      <c r="D95" s="225"/>
      <c r="E95" s="225"/>
      <c r="F95" s="225"/>
      <c r="G95" s="225"/>
      <c r="H95" s="226"/>
      <c r="I95" s="1">
        <v>77</v>
      </c>
      <c r="J95" s="125">
        <v>9324313</v>
      </c>
      <c r="K95" s="125">
        <v>114095432</v>
      </c>
    </row>
    <row r="96" spans="1:11" ht="12.75" customHeight="1">
      <c r="A96" s="206" t="s">
        <v>141</v>
      </c>
      <c r="B96" s="207"/>
      <c r="C96" s="207"/>
      <c r="D96" s="207"/>
      <c r="E96" s="207"/>
      <c r="F96" s="207"/>
      <c r="G96" s="207"/>
      <c r="H96" s="208"/>
      <c r="I96" s="1">
        <v>78</v>
      </c>
      <c r="J96" s="125"/>
      <c r="K96" s="125"/>
    </row>
    <row r="97" spans="1:11" ht="12.75" customHeight="1">
      <c r="A97" s="213" t="s">
        <v>13</v>
      </c>
      <c r="B97" s="214"/>
      <c r="C97" s="214"/>
      <c r="D97" s="214"/>
      <c r="E97" s="214"/>
      <c r="F97" s="214"/>
      <c r="G97" s="214"/>
      <c r="H97" s="215"/>
      <c r="I97" s="1">
        <v>79</v>
      </c>
      <c r="J97" s="124"/>
      <c r="K97" s="124"/>
    </row>
    <row r="98" spans="1:11" ht="12.75" customHeight="1">
      <c r="A98" s="206" t="s">
        <v>104</v>
      </c>
      <c r="B98" s="207"/>
      <c r="C98" s="207"/>
      <c r="D98" s="207"/>
      <c r="E98" s="207"/>
      <c r="F98" s="207"/>
      <c r="G98" s="207"/>
      <c r="H98" s="208"/>
      <c r="I98" s="1">
        <v>80</v>
      </c>
      <c r="J98" s="125"/>
      <c r="K98" s="125"/>
    </row>
    <row r="99" spans="1:11" ht="12.75" customHeight="1">
      <c r="A99" s="206" t="s">
        <v>105</v>
      </c>
      <c r="B99" s="207"/>
      <c r="C99" s="207"/>
      <c r="D99" s="207"/>
      <c r="E99" s="207"/>
      <c r="F99" s="207"/>
      <c r="G99" s="207"/>
      <c r="H99" s="208"/>
      <c r="I99" s="1">
        <v>81</v>
      </c>
      <c r="J99" s="125"/>
      <c r="K99" s="125"/>
    </row>
    <row r="100" spans="1:11" ht="12.75" customHeight="1">
      <c r="A100" s="206" t="s">
        <v>106</v>
      </c>
      <c r="B100" s="207"/>
      <c r="C100" s="207"/>
      <c r="D100" s="207"/>
      <c r="E100" s="207"/>
      <c r="F100" s="207"/>
      <c r="G100" s="207"/>
      <c r="H100" s="208"/>
      <c r="I100" s="1">
        <v>82</v>
      </c>
      <c r="J100" s="125"/>
      <c r="K100" s="125"/>
    </row>
    <row r="101" spans="1:11" ht="12.75" customHeight="1">
      <c r="A101" s="213" t="s">
        <v>14</v>
      </c>
      <c r="B101" s="214"/>
      <c r="C101" s="214"/>
      <c r="D101" s="214"/>
      <c r="E101" s="214"/>
      <c r="F101" s="214"/>
      <c r="G101" s="214"/>
      <c r="H101" s="215"/>
      <c r="I101" s="1">
        <v>83</v>
      </c>
      <c r="J101" s="124">
        <f>SUM(J102:J110)</f>
        <v>97102845</v>
      </c>
      <c r="K101" s="124">
        <f>SUM(K102:K110)</f>
        <v>200803519</v>
      </c>
    </row>
    <row r="102" spans="1:11" ht="12.75" customHeight="1">
      <c r="A102" s="206" t="s">
        <v>107</v>
      </c>
      <c r="B102" s="207"/>
      <c r="C102" s="207"/>
      <c r="D102" s="207"/>
      <c r="E102" s="207"/>
      <c r="F102" s="207"/>
      <c r="G102" s="207"/>
      <c r="H102" s="208"/>
      <c r="I102" s="1">
        <v>84</v>
      </c>
      <c r="J102" s="125"/>
      <c r="K102" s="125"/>
    </row>
    <row r="103" spans="1:11" ht="12.75" customHeight="1">
      <c r="A103" s="206" t="s">
        <v>208</v>
      </c>
      <c r="B103" s="207"/>
      <c r="C103" s="207"/>
      <c r="D103" s="207"/>
      <c r="E103" s="207"/>
      <c r="F103" s="207"/>
      <c r="G103" s="207"/>
      <c r="H103" s="208"/>
      <c r="I103" s="1">
        <v>85</v>
      </c>
      <c r="J103" s="125"/>
      <c r="K103" s="125"/>
    </row>
    <row r="104" spans="1:11" ht="12.75" customHeight="1">
      <c r="A104" s="206" t="s">
        <v>0</v>
      </c>
      <c r="B104" s="207"/>
      <c r="C104" s="207"/>
      <c r="D104" s="207"/>
      <c r="E104" s="207"/>
      <c r="F104" s="207"/>
      <c r="G104" s="207"/>
      <c r="H104" s="208"/>
      <c r="I104" s="1">
        <v>86</v>
      </c>
      <c r="J104" s="125">
        <v>3000638</v>
      </c>
      <c r="K104" s="125">
        <v>946</v>
      </c>
    </row>
    <row r="105" spans="1:11" ht="12.75" customHeight="1">
      <c r="A105" s="206" t="s">
        <v>209</v>
      </c>
      <c r="B105" s="207"/>
      <c r="C105" s="207"/>
      <c r="D105" s="207"/>
      <c r="E105" s="207"/>
      <c r="F105" s="207"/>
      <c r="G105" s="207"/>
      <c r="H105" s="208"/>
      <c r="I105" s="1">
        <v>87</v>
      </c>
      <c r="J105" s="125"/>
      <c r="K105" s="125"/>
    </row>
    <row r="106" spans="1:11" ht="12.75" customHeight="1">
      <c r="A106" s="206" t="s">
        <v>210</v>
      </c>
      <c r="B106" s="207"/>
      <c r="C106" s="207"/>
      <c r="D106" s="207"/>
      <c r="E106" s="207"/>
      <c r="F106" s="207"/>
      <c r="G106" s="207"/>
      <c r="H106" s="208"/>
      <c r="I106" s="1">
        <v>88</v>
      </c>
      <c r="J106" s="125"/>
      <c r="K106" s="125"/>
    </row>
    <row r="107" spans="1:11" ht="12.75" customHeight="1">
      <c r="A107" s="206" t="s">
        <v>211</v>
      </c>
      <c r="B107" s="207"/>
      <c r="C107" s="207"/>
      <c r="D107" s="207"/>
      <c r="E107" s="207"/>
      <c r="F107" s="207"/>
      <c r="G107" s="207"/>
      <c r="H107" s="208"/>
      <c r="I107" s="1">
        <v>89</v>
      </c>
      <c r="J107" s="125"/>
      <c r="K107" s="125"/>
    </row>
    <row r="108" spans="1:11" ht="12.75" customHeight="1">
      <c r="A108" s="206" t="s">
        <v>84</v>
      </c>
      <c r="B108" s="207"/>
      <c r="C108" s="207"/>
      <c r="D108" s="207"/>
      <c r="E108" s="207"/>
      <c r="F108" s="207"/>
      <c r="G108" s="207"/>
      <c r="H108" s="208"/>
      <c r="I108" s="1">
        <v>90</v>
      </c>
      <c r="J108" s="125">
        <v>94102207</v>
      </c>
      <c r="K108" s="125">
        <v>200802573</v>
      </c>
    </row>
    <row r="109" spans="1:11" ht="12.75" customHeight="1">
      <c r="A109" s="206" t="s">
        <v>82</v>
      </c>
      <c r="B109" s="207"/>
      <c r="C109" s="207"/>
      <c r="D109" s="207"/>
      <c r="E109" s="207"/>
      <c r="F109" s="207"/>
      <c r="G109" s="207"/>
      <c r="H109" s="208"/>
      <c r="I109" s="1">
        <v>91</v>
      </c>
      <c r="J109" s="125"/>
      <c r="K109" s="125"/>
    </row>
    <row r="110" spans="1:11" ht="12.75" customHeight="1">
      <c r="A110" s="206" t="s">
        <v>83</v>
      </c>
      <c r="B110" s="207"/>
      <c r="C110" s="207"/>
      <c r="D110" s="207"/>
      <c r="E110" s="207"/>
      <c r="F110" s="207"/>
      <c r="G110" s="207"/>
      <c r="H110" s="208"/>
      <c r="I110" s="1">
        <v>92</v>
      </c>
      <c r="J110" s="125"/>
      <c r="K110" s="125"/>
    </row>
    <row r="111" spans="1:11" ht="12.75" customHeight="1">
      <c r="A111" s="213" t="s">
        <v>15</v>
      </c>
      <c r="B111" s="214"/>
      <c r="C111" s="214"/>
      <c r="D111" s="214"/>
      <c r="E111" s="214"/>
      <c r="F111" s="214"/>
      <c r="G111" s="214"/>
      <c r="H111" s="215"/>
      <c r="I111" s="1">
        <v>93</v>
      </c>
      <c r="J111" s="124">
        <f>SUM(J112:J123)</f>
        <v>48537799</v>
      </c>
      <c r="K111" s="124">
        <f>SUM(K112:K123)</f>
        <v>52382920</v>
      </c>
    </row>
    <row r="112" spans="1:11" ht="12.75" customHeight="1">
      <c r="A112" s="206" t="s">
        <v>107</v>
      </c>
      <c r="B112" s="207"/>
      <c r="C112" s="207"/>
      <c r="D112" s="207"/>
      <c r="E112" s="207"/>
      <c r="F112" s="207"/>
      <c r="G112" s="207"/>
      <c r="H112" s="208"/>
      <c r="I112" s="1">
        <v>94</v>
      </c>
      <c r="J112" s="125"/>
      <c r="K112" s="125"/>
    </row>
    <row r="113" spans="1:11" ht="12.75" customHeight="1">
      <c r="A113" s="206" t="s">
        <v>208</v>
      </c>
      <c r="B113" s="207"/>
      <c r="C113" s="207"/>
      <c r="D113" s="207"/>
      <c r="E113" s="207"/>
      <c r="F113" s="207"/>
      <c r="G113" s="207"/>
      <c r="H113" s="208"/>
      <c r="I113" s="1">
        <v>95</v>
      </c>
      <c r="J113" s="125">
        <v>1068534</v>
      </c>
      <c r="K113" s="125">
        <v>536159</v>
      </c>
    </row>
    <row r="114" spans="1:11" ht="12.75" customHeight="1">
      <c r="A114" s="206" t="s">
        <v>0</v>
      </c>
      <c r="B114" s="207"/>
      <c r="C114" s="207"/>
      <c r="D114" s="207"/>
      <c r="E114" s="207"/>
      <c r="F114" s="207"/>
      <c r="G114" s="207"/>
      <c r="H114" s="208"/>
      <c r="I114" s="1">
        <v>96</v>
      </c>
      <c r="J114" s="125">
        <v>2196</v>
      </c>
      <c r="K114" s="125"/>
    </row>
    <row r="115" spans="1:11" ht="12.75" customHeight="1">
      <c r="A115" s="206" t="s">
        <v>209</v>
      </c>
      <c r="B115" s="207"/>
      <c r="C115" s="207"/>
      <c r="D115" s="207"/>
      <c r="E115" s="207"/>
      <c r="F115" s="207"/>
      <c r="G115" s="207"/>
      <c r="H115" s="208"/>
      <c r="I115" s="1">
        <v>97</v>
      </c>
      <c r="J115" s="125">
        <v>1920638</v>
      </c>
      <c r="K115" s="125">
        <v>1646538</v>
      </c>
    </row>
    <row r="116" spans="1:11" ht="12.75" customHeight="1">
      <c r="A116" s="206" t="s">
        <v>210</v>
      </c>
      <c r="B116" s="207"/>
      <c r="C116" s="207"/>
      <c r="D116" s="207"/>
      <c r="E116" s="207"/>
      <c r="F116" s="207"/>
      <c r="G116" s="207"/>
      <c r="H116" s="208"/>
      <c r="I116" s="1">
        <v>98</v>
      </c>
      <c r="J116" s="125">
        <v>7651753</v>
      </c>
      <c r="K116" s="125">
        <v>6495253</v>
      </c>
    </row>
    <row r="117" spans="1:11" ht="12.75" customHeight="1">
      <c r="A117" s="206" t="s">
        <v>211</v>
      </c>
      <c r="B117" s="207"/>
      <c r="C117" s="207"/>
      <c r="D117" s="207"/>
      <c r="E117" s="207"/>
      <c r="F117" s="207"/>
      <c r="G117" s="207"/>
      <c r="H117" s="208"/>
      <c r="I117" s="1">
        <v>99</v>
      </c>
      <c r="J117" s="125"/>
      <c r="K117" s="125"/>
    </row>
    <row r="118" spans="1:11" ht="12.75" customHeight="1">
      <c r="A118" s="206" t="s">
        <v>84</v>
      </c>
      <c r="B118" s="207"/>
      <c r="C118" s="207"/>
      <c r="D118" s="207"/>
      <c r="E118" s="207"/>
      <c r="F118" s="207"/>
      <c r="G118" s="207"/>
      <c r="H118" s="208"/>
      <c r="I118" s="1">
        <v>100</v>
      </c>
      <c r="J118" s="125"/>
      <c r="K118" s="125"/>
    </row>
    <row r="119" spans="1:11" ht="12.75" customHeight="1">
      <c r="A119" s="206" t="s">
        <v>85</v>
      </c>
      <c r="B119" s="207"/>
      <c r="C119" s="207"/>
      <c r="D119" s="207"/>
      <c r="E119" s="207"/>
      <c r="F119" s="207"/>
      <c r="G119" s="207"/>
      <c r="H119" s="208"/>
      <c r="I119" s="1">
        <v>101</v>
      </c>
      <c r="J119" s="125">
        <v>922739</v>
      </c>
      <c r="K119" s="125">
        <v>936044</v>
      </c>
    </row>
    <row r="120" spans="1:11" ht="12.75" customHeight="1">
      <c r="A120" s="206" t="s">
        <v>86</v>
      </c>
      <c r="B120" s="207"/>
      <c r="C120" s="207"/>
      <c r="D120" s="207"/>
      <c r="E120" s="207"/>
      <c r="F120" s="207"/>
      <c r="G120" s="207"/>
      <c r="H120" s="208"/>
      <c r="I120" s="1">
        <v>102</v>
      </c>
      <c r="J120" s="125">
        <v>36971939</v>
      </c>
      <c r="K120" s="125">
        <v>42753599</v>
      </c>
    </row>
    <row r="121" spans="1:11" ht="12.75" customHeight="1">
      <c r="A121" s="206" t="s">
        <v>89</v>
      </c>
      <c r="B121" s="207"/>
      <c r="C121" s="207"/>
      <c r="D121" s="207"/>
      <c r="E121" s="207"/>
      <c r="F121" s="207"/>
      <c r="G121" s="207"/>
      <c r="H121" s="208"/>
      <c r="I121" s="1">
        <v>103</v>
      </c>
      <c r="J121" s="125"/>
      <c r="K121" s="125"/>
    </row>
    <row r="122" spans="1:11" ht="12.75" customHeight="1">
      <c r="A122" s="206" t="s">
        <v>87</v>
      </c>
      <c r="B122" s="207"/>
      <c r="C122" s="207"/>
      <c r="D122" s="207"/>
      <c r="E122" s="207"/>
      <c r="F122" s="207"/>
      <c r="G122" s="207"/>
      <c r="H122" s="208"/>
      <c r="I122" s="1">
        <v>104</v>
      </c>
      <c r="J122" s="125"/>
      <c r="K122" s="125"/>
    </row>
    <row r="123" spans="1:11" ht="12.75" customHeight="1">
      <c r="A123" s="206" t="s">
        <v>88</v>
      </c>
      <c r="B123" s="207"/>
      <c r="C123" s="207"/>
      <c r="D123" s="207"/>
      <c r="E123" s="207"/>
      <c r="F123" s="207"/>
      <c r="G123" s="207"/>
      <c r="H123" s="208"/>
      <c r="I123" s="1">
        <v>105</v>
      </c>
      <c r="J123" s="125"/>
      <c r="K123" s="125">
        <v>15327</v>
      </c>
    </row>
    <row r="124" spans="1:11" ht="12.75" customHeight="1">
      <c r="A124" s="213" t="s">
        <v>1</v>
      </c>
      <c r="B124" s="214"/>
      <c r="C124" s="214"/>
      <c r="D124" s="214"/>
      <c r="E124" s="214"/>
      <c r="F124" s="214"/>
      <c r="G124" s="214"/>
      <c r="H124" s="215"/>
      <c r="I124" s="1">
        <v>106</v>
      </c>
      <c r="J124" s="125">
        <v>1588866</v>
      </c>
      <c r="K124" s="125">
        <v>1496853</v>
      </c>
    </row>
    <row r="125" spans="1:11" ht="12.75" customHeight="1">
      <c r="A125" s="213" t="s">
        <v>19</v>
      </c>
      <c r="B125" s="214"/>
      <c r="C125" s="214"/>
      <c r="D125" s="214"/>
      <c r="E125" s="214"/>
      <c r="F125" s="214"/>
      <c r="G125" s="214"/>
      <c r="H125" s="215"/>
      <c r="I125" s="1">
        <v>107</v>
      </c>
      <c r="J125" s="124">
        <v>253127943</v>
      </c>
      <c r="K125" s="124">
        <f>SUM(K124,K111,K101,K97,K80)</f>
        <v>246261818</v>
      </c>
    </row>
    <row r="126" spans="1:11" ht="12.75" customHeight="1">
      <c r="A126" s="240" t="s">
        <v>48</v>
      </c>
      <c r="B126" s="241"/>
      <c r="C126" s="241"/>
      <c r="D126" s="241"/>
      <c r="E126" s="241"/>
      <c r="F126" s="241"/>
      <c r="G126" s="241"/>
      <c r="H126" s="242"/>
      <c r="I126" s="2">
        <v>108</v>
      </c>
      <c r="J126" s="127"/>
      <c r="K126" s="127"/>
    </row>
    <row r="127" spans="1:11" ht="12.75" customHeight="1">
      <c r="A127" s="230" t="s">
        <v>273</v>
      </c>
      <c r="B127" s="243"/>
      <c r="C127" s="243"/>
      <c r="D127" s="243"/>
      <c r="E127" s="243"/>
      <c r="F127" s="243"/>
      <c r="G127" s="243"/>
      <c r="H127" s="243"/>
      <c r="I127" s="244"/>
      <c r="J127" s="244"/>
      <c r="K127" s="245"/>
    </row>
    <row r="128" spans="1:11" ht="12.75" customHeight="1">
      <c r="A128" s="210" t="s">
        <v>154</v>
      </c>
      <c r="B128" s="211"/>
      <c r="C128" s="211"/>
      <c r="D128" s="211"/>
      <c r="E128" s="211"/>
      <c r="F128" s="211"/>
      <c r="G128" s="211"/>
      <c r="H128" s="211"/>
      <c r="I128" s="246"/>
      <c r="J128" s="246"/>
      <c r="K128" s="247"/>
    </row>
    <row r="129" spans="1:11" ht="12.75" customHeight="1">
      <c r="A129" s="206" t="s">
        <v>3</v>
      </c>
      <c r="B129" s="207"/>
      <c r="C129" s="207"/>
      <c r="D129" s="207"/>
      <c r="E129" s="207"/>
      <c r="F129" s="207"/>
      <c r="G129" s="207"/>
      <c r="H129" s="208"/>
      <c r="I129" s="1">
        <v>109</v>
      </c>
      <c r="J129" s="5"/>
      <c r="K129" s="5"/>
    </row>
    <row r="130" spans="1:11" ht="12.75" customHeight="1">
      <c r="A130" s="233" t="s">
        <v>4</v>
      </c>
      <c r="B130" s="234"/>
      <c r="C130" s="234"/>
      <c r="D130" s="234"/>
      <c r="E130" s="234"/>
      <c r="F130" s="234"/>
      <c r="G130" s="234"/>
      <c r="H130" s="235"/>
      <c r="I130" s="4">
        <v>110</v>
      </c>
      <c r="J130" s="6"/>
      <c r="K130" s="6"/>
    </row>
    <row r="131" spans="1:11" ht="12.75" customHeight="1">
      <c r="A131" s="236" t="s">
        <v>274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</row>
    <row r="132" spans="1:11" ht="12.75" customHeight="1">
      <c r="A132" s="238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</row>
    <row r="133" spans="10:11" ht="12.75" customHeight="1">
      <c r="J133" s="135"/>
      <c r="K133" s="135"/>
    </row>
  </sheetData>
  <sheetProtection/>
  <mergeCells count="121">
    <mergeCell ref="A130:H130"/>
    <mergeCell ref="A131:K131"/>
    <mergeCell ref="A132:K132"/>
    <mergeCell ref="A126:H126"/>
    <mergeCell ref="A127:K127"/>
    <mergeCell ref="A128:K128"/>
    <mergeCell ref="A129:H129"/>
    <mergeCell ref="A120:H120"/>
    <mergeCell ref="A121:H121"/>
    <mergeCell ref="A124:H124"/>
    <mergeCell ref="A125:H125"/>
    <mergeCell ref="A122:H122"/>
    <mergeCell ref="A123:H123"/>
    <mergeCell ref="A116:H116"/>
    <mergeCell ref="A117:H117"/>
    <mergeCell ref="A118:H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88:H88"/>
    <mergeCell ref="A89:H89"/>
    <mergeCell ref="A106:H106"/>
    <mergeCell ref="A107:H107"/>
    <mergeCell ref="A92:H92"/>
    <mergeCell ref="A93:H93"/>
    <mergeCell ref="A94:H94"/>
    <mergeCell ref="A95:H95"/>
    <mergeCell ref="A96:H96"/>
    <mergeCell ref="A97:H97"/>
    <mergeCell ref="A84:H84"/>
    <mergeCell ref="A85:H85"/>
    <mergeCell ref="A86:H86"/>
    <mergeCell ref="A87:H87"/>
    <mergeCell ref="A90:H90"/>
    <mergeCell ref="A91:H91"/>
    <mergeCell ref="A69:H69"/>
    <mergeCell ref="A70:H70"/>
    <mergeCell ref="A71:H71"/>
    <mergeCell ref="A79:K79"/>
    <mergeCell ref="A80:H80"/>
    <mergeCell ref="A81:H81"/>
    <mergeCell ref="A82:H82"/>
    <mergeCell ref="A83:H83"/>
    <mergeCell ref="A63:H63"/>
    <mergeCell ref="A64:H64"/>
    <mergeCell ref="A65:H65"/>
    <mergeCell ref="A66:H66"/>
    <mergeCell ref="A59:H59"/>
    <mergeCell ref="A60:H60"/>
    <mergeCell ref="A61:H61"/>
    <mergeCell ref="A62:H62"/>
    <mergeCell ref="A49:H49"/>
    <mergeCell ref="A50:H50"/>
    <mergeCell ref="A67:H67"/>
    <mergeCell ref="A68:H68"/>
    <mergeCell ref="A53:H53"/>
    <mergeCell ref="A54:H54"/>
    <mergeCell ref="A55:H55"/>
    <mergeCell ref="A56:H56"/>
    <mergeCell ref="A57:H57"/>
    <mergeCell ref="A58:H58"/>
    <mergeCell ref="A45:H45"/>
    <mergeCell ref="A46:H46"/>
    <mergeCell ref="A47:H47"/>
    <mergeCell ref="A48:H48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31:H31"/>
    <mergeCell ref="A32:H32"/>
    <mergeCell ref="A33:H33"/>
    <mergeCell ref="A34:H34"/>
    <mergeCell ref="A27:H27"/>
    <mergeCell ref="A28:H28"/>
    <mergeCell ref="A29:H29"/>
    <mergeCell ref="A30:H30"/>
    <mergeCell ref="A17:H17"/>
    <mergeCell ref="A18:H18"/>
    <mergeCell ref="A35:H35"/>
    <mergeCell ref="A36:H36"/>
    <mergeCell ref="A21:H21"/>
    <mergeCell ref="A22:H22"/>
    <mergeCell ref="A23:H23"/>
    <mergeCell ref="A24:H24"/>
    <mergeCell ref="A25:H25"/>
    <mergeCell ref="A26:H26"/>
    <mergeCell ref="A5:K5"/>
    <mergeCell ref="A6:K6"/>
    <mergeCell ref="A7:K7"/>
    <mergeCell ref="A8:H8"/>
    <mergeCell ref="A19:H19"/>
    <mergeCell ref="A20:H20"/>
    <mergeCell ref="A9:H9"/>
    <mergeCell ref="A11:H11"/>
    <mergeCell ref="A12:H12"/>
    <mergeCell ref="A10:H10"/>
    <mergeCell ref="A13:H13"/>
    <mergeCell ref="A14:H14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129:K130 J96:K9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80:K8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82:K8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9:K8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3:K88 J97:K126 J81:K81 J11:K78 J90:K9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:N79"/>
  <sheetViews>
    <sheetView zoomScaleSheetLayoutView="110" zoomScalePageLayoutView="0" workbookViewId="0" topLeftCell="A1">
      <selection activeCell="A49" sqref="A49:H49"/>
    </sheetView>
  </sheetViews>
  <sheetFormatPr defaultColWidth="9.140625" defaultRowHeight="12.75"/>
  <cols>
    <col min="1" max="9" width="9.140625" style="46" customWidth="1"/>
    <col min="10" max="13" width="11.7109375" style="46" customWidth="1"/>
    <col min="14" max="16384" width="9.140625" style="46" customWidth="1"/>
  </cols>
  <sheetData>
    <row r="8" spans="1:13" ht="12.75" customHeight="1">
      <c r="A8" s="216" t="s">
        <v>127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1:13" ht="12.75" customHeight="1">
      <c r="A9" s="257" t="s">
        <v>321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13" ht="12.75" customHeight="1">
      <c r="A10" s="250" t="s">
        <v>299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</row>
    <row r="11" spans="1:13" ht="23.25">
      <c r="A11" s="249" t="s">
        <v>50</v>
      </c>
      <c r="B11" s="249"/>
      <c r="C11" s="249"/>
      <c r="D11" s="249"/>
      <c r="E11" s="249"/>
      <c r="F11" s="249"/>
      <c r="G11" s="249"/>
      <c r="H11" s="249"/>
      <c r="I11" s="50" t="s">
        <v>244</v>
      </c>
      <c r="J11" s="248" t="s">
        <v>281</v>
      </c>
      <c r="K11" s="248"/>
      <c r="L11" s="248" t="s">
        <v>282</v>
      </c>
      <c r="M11" s="248"/>
    </row>
    <row r="12" spans="1:13" ht="12.75">
      <c r="A12" s="249"/>
      <c r="B12" s="249"/>
      <c r="C12" s="249"/>
      <c r="D12" s="249"/>
      <c r="E12" s="249"/>
      <c r="F12" s="249"/>
      <c r="G12" s="249"/>
      <c r="H12" s="249"/>
      <c r="I12" s="50"/>
      <c r="J12" s="52" t="s">
        <v>277</v>
      </c>
      <c r="K12" s="52" t="s">
        <v>278</v>
      </c>
      <c r="L12" s="52" t="s">
        <v>277</v>
      </c>
      <c r="M12" s="52" t="s">
        <v>278</v>
      </c>
    </row>
    <row r="13" spans="1:13" ht="22.5">
      <c r="A13" s="112"/>
      <c r="B13" s="113"/>
      <c r="C13" s="113"/>
      <c r="D13" s="113"/>
      <c r="E13" s="113"/>
      <c r="F13" s="113"/>
      <c r="G13" s="113"/>
      <c r="H13" s="114"/>
      <c r="I13" s="50"/>
      <c r="J13" s="52" t="s">
        <v>322</v>
      </c>
      <c r="K13" s="52" t="s">
        <v>323</v>
      </c>
      <c r="L13" s="52" t="s">
        <v>328</v>
      </c>
      <c r="M13" s="52" t="s">
        <v>329</v>
      </c>
    </row>
    <row r="14" spans="1:13" ht="12.75">
      <c r="A14" s="248">
        <v>1</v>
      </c>
      <c r="B14" s="248"/>
      <c r="C14" s="248"/>
      <c r="D14" s="248"/>
      <c r="E14" s="248"/>
      <c r="F14" s="248"/>
      <c r="G14" s="248"/>
      <c r="H14" s="248"/>
      <c r="I14" s="54">
        <v>2</v>
      </c>
      <c r="J14" s="52">
        <v>3</v>
      </c>
      <c r="K14" s="52">
        <v>4</v>
      </c>
      <c r="L14" s="52">
        <v>5</v>
      </c>
      <c r="M14" s="52">
        <v>6</v>
      </c>
    </row>
    <row r="15" spans="1:13" ht="13.5" customHeight="1">
      <c r="A15" s="210" t="s">
        <v>20</v>
      </c>
      <c r="B15" s="211"/>
      <c r="C15" s="211"/>
      <c r="D15" s="211"/>
      <c r="E15" s="211"/>
      <c r="F15" s="211"/>
      <c r="G15" s="211"/>
      <c r="H15" s="212"/>
      <c r="I15" s="3">
        <v>111</v>
      </c>
      <c r="J15" s="128">
        <f>SUM(J16:J17)</f>
        <v>26560247</v>
      </c>
      <c r="K15" s="128">
        <f>SUM(K16:K17)</f>
        <v>298049</v>
      </c>
      <c r="L15" s="128">
        <f>SUM(L16:L17)</f>
        <v>27708095</v>
      </c>
      <c r="M15" s="128">
        <v>883675</v>
      </c>
    </row>
    <row r="16" spans="1:13" ht="13.5" customHeight="1">
      <c r="A16" s="213" t="s">
        <v>125</v>
      </c>
      <c r="B16" s="214"/>
      <c r="C16" s="214"/>
      <c r="D16" s="214"/>
      <c r="E16" s="214"/>
      <c r="F16" s="214"/>
      <c r="G16" s="214"/>
      <c r="H16" s="215"/>
      <c r="I16" s="1">
        <v>112</v>
      </c>
      <c r="J16" s="125">
        <v>25272061</v>
      </c>
      <c r="K16" s="125">
        <v>226152</v>
      </c>
      <c r="L16" s="125">
        <v>26179285</v>
      </c>
      <c r="M16" s="125">
        <v>582363</v>
      </c>
    </row>
    <row r="17" spans="1:13" ht="13.5" customHeight="1">
      <c r="A17" s="213" t="s">
        <v>93</v>
      </c>
      <c r="B17" s="214"/>
      <c r="C17" s="214"/>
      <c r="D17" s="214"/>
      <c r="E17" s="214"/>
      <c r="F17" s="214"/>
      <c r="G17" s="214"/>
      <c r="H17" s="215"/>
      <c r="I17" s="1">
        <v>113</v>
      </c>
      <c r="J17" s="125">
        <v>1288186</v>
      </c>
      <c r="K17" s="125">
        <v>71897</v>
      </c>
      <c r="L17" s="125">
        <v>1528810</v>
      </c>
      <c r="M17" s="125">
        <v>301312</v>
      </c>
    </row>
    <row r="18" spans="1:13" ht="13.5" customHeight="1">
      <c r="A18" s="213" t="s">
        <v>7</v>
      </c>
      <c r="B18" s="214"/>
      <c r="C18" s="214"/>
      <c r="D18" s="214"/>
      <c r="E18" s="214"/>
      <c r="F18" s="214"/>
      <c r="G18" s="214"/>
      <c r="H18" s="215"/>
      <c r="I18" s="1">
        <v>114</v>
      </c>
      <c r="J18" s="124">
        <f>SUM(J19,J20,J24,J29,J30,J33,J34,J28)</f>
        <v>32154137</v>
      </c>
      <c r="K18" s="124">
        <f>SUM(K19,K20,K24,K29,K30,K33,K34,K28)</f>
        <v>5750220</v>
      </c>
      <c r="L18" s="124">
        <f>SUM(L19,L20,L24,L29,L30,L33,L34,L28)</f>
        <v>35110002</v>
      </c>
      <c r="M18" s="124">
        <v>8718796</v>
      </c>
    </row>
    <row r="19" spans="1:13" ht="13.5" customHeight="1">
      <c r="A19" s="213" t="s">
        <v>94</v>
      </c>
      <c r="B19" s="214"/>
      <c r="C19" s="214"/>
      <c r="D19" s="214"/>
      <c r="E19" s="214"/>
      <c r="F19" s="214"/>
      <c r="G19" s="214"/>
      <c r="H19" s="215"/>
      <c r="I19" s="1">
        <v>115</v>
      </c>
      <c r="J19" s="125"/>
      <c r="K19" s="125">
        <v>0</v>
      </c>
      <c r="L19" s="125"/>
      <c r="M19" s="125"/>
    </row>
    <row r="20" spans="1:13" ht="13.5" customHeight="1">
      <c r="A20" s="213" t="s">
        <v>16</v>
      </c>
      <c r="B20" s="214"/>
      <c r="C20" s="214"/>
      <c r="D20" s="214"/>
      <c r="E20" s="214"/>
      <c r="F20" s="214"/>
      <c r="G20" s="214"/>
      <c r="H20" s="215"/>
      <c r="I20" s="1">
        <v>116</v>
      </c>
      <c r="J20" s="126">
        <f>SUM(J21:J23)</f>
        <v>11203477</v>
      </c>
      <c r="K20" s="126">
        <f>SUM(K21:K23)</f>
        <v>1007643</v>
      </c>
      <c r="L20" s="126">
        <f>SUM(L21:L23)</f>
        <v>12140781</v>
      </c>
      <c r="M20" s="126">
        <v>1807618</v>
      </c>
    </row>
    <row r="21" spans="1:13" ht="13.5" customHeight="1">
      <c r="A21" s="206" t="s">
        <v>121</v>
      </c>
      <c r="B21" s="207"/>
      <c r="C21" s="207"/>
      <c r="D21" s="207"/>
      <c r="E21" s="207"/>
      <c r="F21" s="207"/>
      <c r="G21" s="207"/>
      <c r="H21" s="208"/>
      <c r="I21" s="1">
        <v>117</v>
      </c>
      <c r="J21" s="125">
        <v>7196414</v>
      </c>
      <c r="K21" s="125">
        <v>705350</v>
      </c>
      <c r="L21" s="125">
        <v>7887209</v>
      </c>
      <c r="M21" s="125">
        <v>714027</v>
      </c>
    </row>
    <row r="22" spans="1:13" ht="13.5" customHeight="1">
      <c r="A22" s="206" t="s">
        <v>122</v>
      </c>
      <c r="B22" s="207"/>
      <c r="C22" s="207"/>
      <c r="D22" s="207"/>
      <c r="E22" s="207"/>
      <c r="F22" s="207"/>
      <c r="G22" s="207"/>
      <c r="H22" s="208"/>
      <c r="I22" s="1">
        <v>118</v>
      </c>
      <c r="J22" s="125"/>
      <c r="K22" s="125"/>
      <c r="L22" s="125"/>
      <c r="M22" s="125"/>
    </row>
    <row r="23" spans="1:13" ht="13.5" customHeight="1">
      <c r="A23" s="206" t="s">
        <v>52</v>
      </c>
      <c r="B23" s="207"/>
      <c r="C23" s="207"/>
      <c r="D23" s="207"/>
      <c r="E23" s="207"/>
      <c r="F23" s="207"/>
      <c r="G23" s="207"/>
      <c r="H23" s="208"/>
      <c r="I23" s="1">
        <v>119</v>
      </c>
      <c r="J23" s="125">
        <v>4007063</v>
      </c>
      <c r="K23" s="125">
        <v>302293</v>
      </c>
      <c r="L23" s="125">
        <v>4253572</v>
      </c>
      <c r="M23" s="125">
        <v>1093591</v>
      </c>
    </row>
    <row r="24" spans="1:13" ht="13.5" customHeight="1">
      <c r="A24" s="213" t="s">
        <v>17</v>
      </c>
      <c r="B24" s="214"/>
      <c r="C24" s="214"/>
      <c r="D24" s="214"/>
      <c r="E24" s="214"/>
      <c r="F24" s="214"/>
      <c r="G24" s="214"/>
      <c r="H24" s="215"/>
      <c r="I24" s="1">
        <v>120</v>
      </c>
      <c r="J24" s="124">
        <f>SUM(J25:J27)</f>
        <v>11997027</v>
      </c>
      <c r="K24" s="124">
        <v>2866837</v>
      </c>
      <c r="L24" s="124">
        <f>SUM(L25:L27)</f>
        <v>11572102</v>
      </c>
      <c r="M24" s="124">
        <v>2918646</v>
      </c>
    </row>
    <row r="25" spans="1:13" ht="13.5" customHeight="1">
      <c r="A25" s="206" t="s">
        <v>53</v>
      </c>
      <c r="B25" s="207"/>
      <c r="C25" s="207"/>
      <c r="D25" s="207"/>
      <c r="E25" s="207"/>
      <c r="F25" s="207"/>
      <c r="G25" s="207"/>
      <c r="H25" s="208"/>
      <c r="I25" s="1">
        <v>121</v>
      </c>
      <c r="J25" s="125">
        <v>7472095</v>
      </c>
      <c r="K25" s="125">
        <v>1791094</v>
      </c>
      <c r="L25" s="125">
        <v>7369168</v>
      </c>
      <c r="M25" s="125">
        <v>1865038</v>
      </c>
    </row>
    <row r="26" spans="1:13" ht="13.5" customHeight="1">
      <c r="A26" s="206" t="s">
        <v>54</v>
      </c>
      <c r="B26" s="207"/>
      <c r="C26" s="207"/>
      <c r="D26" s="207"/>
      <c r="E26" s="207"/>
      <c r="F26" s="207"/>
      <c r="G26" s="207"/>
      <c r="H26" s="208"/>
      <c r="I26" s="1">
        <v>122</v>
      </c>
      <c r="J26" s="125">
        <v>2755558</v>
      </c>
      <c r="K26" s="125">
        <v>652936</v>
      </c>
      <c r="L26" s="125">
        <v>2637645</v>
      </c>
      <c r="M26" s="125">
        <v>666341</v>
      </c>
    </row>
    <row r="27" spans="1:13" ht="13.5" customHeight="1">
      <c r="A27" s="206" t="s">
        <v>55</v>
      </c>
      <c r="B27" s="207"/>
      <c r="C27" s="207"/>
      <c r="D27" s="207"/>
      <c r="E27" s="207"/>
      <c r="F27" s="207"/>
      <c r="G27" s="207"/>
      <c r="H27" s="208"/>
      <c r="I27" s="1">
        <v>123</v>
      </c>
      <c r="J27" s="125">
        <v>1769374</v>
      </c>
      <c r="K27" s="125">
        <v>422807</v>
      </c>
      <c r="L27" s="125">
        <v>1565289</v>
      </c>
      <c r="M27" s="125">
        <v>387267</v>
      </c>
    </row>
    <row r="28" spans="1:13" ht="13.5" customHeight="1">
      <c r="A28" s="213" t="s">
        <v>95</v>
      </c>
      <c r="B28" s="214"/>
      <c r="C28" s="214"/>
      <c r="D28" s="214"/>
      <c r="E28" s="214"/>
      <c r="F28" s="214"/>
      <c r="G28" s="214"/>
      <c r="H28" s="215"/>
      <c r="I28" s="1">
        <v>124</v>
      </c>
      <c r="J28" s="125">
        <v>5665612</v>
      </c>
      <c r="K28" s="125">
        <v>1437097</v>
      </c>
      <c r="L28" s="125">
        <v>5618180</v>
      </c>
      <c r="M28" s="125">
        <v>1467266</v>
      </c>
    </row>
    <row r="29" spans="1:13" ht="13.5" customHeight="1">
      <c r="A29" s="213" t="s">
        <v>96</v>
      </c>
      <c r="B29" s="214"/>
      <c r="C29" s="214"/>
      <c r="D29" s="214"/>
      <c r="E29" s="214"/>
      <c r="F29" s="214"/>
      <c r="G29" s="214"/>
      <c r="H29" s="215"/>
      <c r="I29" s="1">
        <v>125</v>
      </c>
      <c r="J29" s="125">
        <v>2628465</v>
      </c>
      <c r="K29" s="125">
        <v>326801</v>
      </c>
      <c r="L29" s="125">
        <v>2552905</v>
      </c>
      <c r="M29" s="125">
        <v>517799</v>
      </c>
    </row>
    <row r="30" spans="1:13" ht="13.5" customHeight="1">
      <c r="A30" s="213" t="s">
        <v>18</v>
      </c>
      <c r="B30" s="214"/>
      <c r="C30" s="214"/>
      <c r="D30" s="214"/>
      <c r="E30" s="214"/>
      <c r="F30" s="214"/>
      <c r="G30" s="214"/>
      <c r="H30" s="215"/>
      <c r="I30" s="1">
        <v>126</v>
      </c>
      <c r="J30" s="126"/>
      <c r="K30" s="126">
        <v>0</v>
      </c>
      <c r="L30" s="126"/>
      <c r="M30" s="126"/>
    </row>
    <row r="31" spans="1:13" ht="13.5" customHeight="1">
      <c r="A31" s="206" t="s">
        <v>112</v>
      </c>
      <c r="B31" s="207"/>
      <c r="C31" s="207"/>
      <c r="D31" s="207"/>
      <c r="E31" s="207"/>
      <c r="F31" s="207"/>
      <c r="G31" s="207"/>
      <c r="H31" s="208"/>
      <c r="I31" s="1">
        <v>127</v>
      </c>
      <c r="J31" s="125"/>
      <c r="K31" s="125">
        <v>0</v>
      </c>
      <c r="L31" s="125"/>
      <c r="M31" s="125"/>
    </row>
    <row r="32" spans="1:13" ht="13.5" customHeight="1">
      <c r="A32" s="206" t="s">
        <v>113</v>
      </c>
      <c r="B32" s="207"/>
      <c r="C32" s="207"/>
      <c r="D32" s="207"/>
      <c r="E32" s="207"/>
      <c r="F32" s="207"/>
      <c r="G32" s="207"/>
      <c r="H32" s="208"/>
      <c r="I32" s="1">
        <v>128</v>
      </c>
      <c r="J32" s="125"/>
      <c r="K32" s="125">
        <v>0</v>
      </c>
      <c r="L32" s="125"/>
      <c r="M32" s="125"/>
    </row>
    <row r="33" spans="1:13" ht="13.5" customHeight="1">
      <c r="A33" s="213" t="s">
        <v>97</v>
      </c>
      <c r="B33" s="214"/>
      <c r="C33" s="214"/>
      <c r="D33" s="214"/>
      <c r="E33" s="214"/>
      <c r="F33" s="214"/>
      <c r="G33" s="214"/>
      <c r="H33" s="215"/>
      <c r="I33" s="1">
        <v>129</v>
      </c>
      <c r="J33" s="125"/>
      <c r="K33" s="125"/>
      <c r="L33" s="125"/>
      <c r="M33" s="125"/>
    </row>
    <row r="34" spans="1:13" ht="13.5" customHeight="1">
      <c r="A34" s="213" t="s">
        <v>41</v>
      </c>
      <c r="B34" s="214"/>
      <c r="C34" s="214"/>
      <c r="D34" s="214"/>
      <c r="E34" s="214"/>
      <c r="F34" s="214"/>
      <c r="G34" s="214"/>
      <c r="H34" s="215"/>
      <c r="I34" s="1">
        <v>130</v>
      </c>
      <c r="J34" s="125">
        <v>659556</v>
      </c>
      <c r="K34" s="125">
        <v>111842</v>
      </c>
      <c r="L34" s="125">
        <v>3226034</v>
      </c>
      <c r="M34" s="125">
        <v>2009467</v>
      </c>
    </row>
    <row r="35" spans="1:13" ht="16.5" customHeight="1">
      <c r="A35" s="213" t="s">
        <v>178</v>
      </c>
      <c r="B35" s="214"/>
      <c r="C35" s="214"/>
      <c r="D35" s="214"/>
      <c r="E35" s="214"/>
      <c r="F35" s="214"/>
      <c r="G35" s="214"/>
      <c r="H35" s="215"/>
      <c r="I35" s="1">
        <v>131</v>
      </c>
      <c r="J35" s="124">
        <f>SUM(J36:J40)</f>
        <v>11558</v>
      </c>
      <c r="K35" s="124">
        <f>SUM(K36:K40)</f>
        <v>0</v>
      </c>
      <c r="L35" s="124">
        <f>SUM(L36:L40)</f>
        <v>174469</v>
      </c>
      <c r="M35" s="124">
        <v>0</v>
      </c>
    </row>
    <row r="36" spans="1:13" ht="24.75" customHeight="1">
      <c r="A36" s="213" t="s">
        <v>192</v>
      </c>
      <c r="B36" s="214"/>
      <c r="C36" s="214"/>
      <c r="D36" s="214"/>
      <c r="E36" s="214"/>
      <c r="F36" s="214"/>
      <c r="G36" s="214"/>
      <c r="H36" s="215"/>
      <c r="I36" s="1">
        <v>132</v>
      </c>
      <c r="J36" s="125">
        <v>11558</v>
      </c>
      <c r="K36" s="125">
        <v>0</v>
      </c>
      <c r="L36" s="125"/>
      <c r="M36" s="125"/>
    </row>
    <row r="37" spans="1:13" ht="23.25" customHeight="1">
      <c r="A37" s="213" t="s">
        <v>128</v>
      </c>
      <c r="B37" s="214"/>
      <c r="C37" s="214"/>
      <c r="D37" s="214"/>
      <c r="E37" s="214"/>
      <c r="F37" s="214"/>
      <c r="G37" s="214"/>
      <c r="H37" s="215"/>
      <c r="I37" s="1">
        <v>133</v>
      </c>
      <c r="J37" s="125"/>
      <c r="K37" s="125"/>
      <c r="L37" s="125">
        <v>300</v>
      </c>
      <c r="M37" s="125"/>
    </row>
    <row r="38" spans="1:13" ht="15.75" customHeight="1">
      <c r="A38" s="213" t="s">
        <v>114</v>
      </c>
      <c r="B38" s="214"/>
      <c r="C38" s="214"/>
      <c r="D38" s="214"/>
      <c r="E38" s="214"/>
      <c r="F38" s="214"/>
      <c r="G38" s="214"/>
      <c r="H38" s="215"/>
      <c r="I38" s="1">
        <v>134</v>
      </c>
      <c r="J38" s="125"/>
      <c r="K38" s="125">
        <v>0</v>
      </c>
      <c r="L38" s="125"/>
      <c r="M38" s="125"/>
    </row>
    <row r="39" spans="1:13" ht="13.5" customHeight="1">
      <c r="A39" s="213" t="s">
        <v>188</v>
      </c>
      <c r="B39" s="214"/>
      <c r="C39" s="214"/>
      <c r="D39" s="214"/>
      <c r="E39" s="214"/>
      <c r="F39" s="214"/>
      <c r="G39" s="214"/>
      <c r="H39" s="215"/>
      <c r="I39" s="1">
        <v>135</v>
      </c>
      <c r="J39" s="125"/>
      <c r="K39" s="125">
        <v>0</v>
      </c>
      <c r="L39" s="125"/>
      <c r="M39" s="125"/>
    </row>
    <row r="40" spans="1:13" ht="13.5" customHeight="1">
      <c r="A40" s="213" t="s">
        <v>115</v>
      </c>
      <c r="B40" s="214"/>
      <c r="C40" s="214"/>
      <c r="D40" s="214"/>
      <c r="E40" s="214"/>
      <c r="F40" s="214"/>
      <c r="G40" s="214"/>
      <c r="H40" s="215"/>
      <c r="I40" s="1">
        <v>136</v>
      </c>
      <c r="J40" s="125"/>
      <c r="K40" s="125">
        <v>0</v>
      </c>
      <c r="L40" s="125">
        <v>174169</v>
      </c>
      <c r="M40" s="125"/>
    </row>
    <row r="41" spans="1:13" ht="13.5" customHeight="1">
      <c r="A41" s="213" t="s">
        <v>179</v>
      </c>
      <c r="B41" s="214"/>
      <c r="C41" s="214"/>
      <c r="D41" s="214"/>
      <c r="E41" s="214"/>
      <c r="F41" s="214"/>
      <c r="G41" s="214"/>
      <c r="H41" s="215"/>
      <c r="I41" s="1">
        <v>137</v>
      </c>
      <c r="J41" s="124">
        <f>SUM(J42:J45)</f>
        <v>3966456</v>
      </c>
      <c r="K41" s="124">
        <f>SUM(K42:K45)</f>
        <v>683689</v>
      </c>
      <c r="L41" s="124">
        <f>SUM(L42:L45)</f>
        <v>106867994</v>
      </c>
      <c r="M41" s="124">
        <v>103821517</v>
      </c>
    </row>
    <row r="42" spans="1:13" ht="21" customHeight="1">
      <c r="A42" s="213" t="s">
        <v>57</v>
      </c>
      <c r="B42" s="214"/>
      <c r="C42" s="214"/>
      <c r="D42" s="214"/>
      <c r="E42" s="214"/>
      <c r="F42" s="214"/>
      <c r="G42" s="214"/>
      <c r="H42" s="215"/>
      <c r="I42" s="1">
        <v>138</v>
      </c>
      <c r="J42" s="125"/>
      <c r="K42" s="125"/>
      <c r="L42" s="125"/>
      <c r="M42" s="125"/>
    </row>
    <row r="43" spans="1:13" ht="24" customHeight="1">
      <c r="A43" s="213" t="s">
        <v>56</v>
      </c>
      <c r="B43" s="214"/>
      <c r="C43" s="214"/>
      <c r="D43" s="214"/>
      <c r="E43" s="214"/>
      <c r="F43" s="214"/>
      <c r="G43" s="214"/>
      <c r="H43" s="215"/>
      <c r="I43" s="1">
        <v>139</v>
      </c>
      <c r="J43" s="125">
        <v>3966456</v>
      </c>
      <c r="K43" s="125">
        <v>683689</v>
      </c>
      <c r="L43" s="125">
        <v>106867994</v>
      </c>
      <c r="M43" s="125">
        <v>103821517</v>
      </c>
    </row>
    <row r="44" spans="1:13" ht="13.5" customHeight="1">
      <c r="A44" s="213" t="s">
        <v>189</v>
      </c>
      <c r="B44" s="214"/>
      <c r="C44" s="214"/>
      <c r="D44" s="214"/>
      <c r="E44" s="214"/>
      <c r="F44" s="214"/>
      <c r="G44" s="214"/>
      <c r="H44" s="215"/>
      <c r="I44" s="1">
        <v>140</v>
      </c>
      <c r="J44" s="125"/>
      <c r="K44" s="125">
        <v>0</v>
      </c>
      <c r="L44" s="125"/>
      <c r="M44" s="125"/>
    </row>
    <row r="45" spans="1:13" ht="13.5" customHeight="1">
      <c r="A45" s="213" t="s">
        <v>58</v>
      </c>
      <c r="B45" s="214"/>
      <c r="C45" s="214"/>
      <c r="D45" s="214"/>
      <c r="E45" s="214"/>
      <c r="F45" s="214"/>
      <c r="G45" s="214"/>
      <c r="H45" s="215"/>
      <c r="I45" s="1">
        <v>141</v>
      </c>
      <c r="J45" s="125"/>
      <c r="K45" s="125">
        <v>0</v>
      </c>
      <c r="L45" s="125"/>
      <c r="M45" s="125"/>
    </row>
    <row r="46" spans="1:13" ht="13.5" customHeight="1">
      <c r="A46" s="213" t="s">
        <v>163</v>
      </c>
      <c r="B46" s="214"/>
      <c r="C46" s="214"/>
      <c r="D46" s="214"/>
      <c r="E46" s="214"/>
      <c r="F46" s="214"/>
      <c r="G46" s="214"/>
      <c r="H46" s="215"/>
      <c r="I46" s="1">
        <v>142</v>
      </c>
      <c r="J46" s="125"/>
      <c r="K46" s="125">
        <v>0</v>
      </c>
      <c r="L46" s="124">
        <f>L44-L45</f>
        <v>0</v>
      </c>
      <c r="M46" s="125"/>
    </row>
    <row r="47" spans="1:13" ht="13.5" customHeight="1">
      <c r="A47" s="213" t="s">
        <v>164</v>
      </c>
      <c r="B47" s="214"/>
      <c r="C47" s="214"/>
      <c r="D47" s="214"/>
      <c r="E47" s="214"/>
      <c r="F47" s="214"/>
      <c r="G47" s="214"/>
      <c r="H47" s="215"/>
      <c r="I47" s="1">
        <v>143</v>
      </c>
      <c r="J47" s="125"/>
      <c r="K47" s="125">
        <v>0</v>
      </c>
      <c r="L47" s="125"/>
      <c r="M47" s="125"/>
    </row>
    <row r="48" spans="1:13" ht="13.5" customHeight="1">
      <c r="A48" s="213" t="s">
        <v>190</v>
      </c>
      <c r="B48" s="214"/>
      <c r="C48" s="214"/>
      <c r="D48" s="214"/>
      <c r="E48" s="214"/>
      <c r="F48" s="214"/>
      <c r="G48" s="214"/>
      <c r="H48" s="215"/>
      <c r="I48" s="1">
        <v>144</v>
      </c>
      <c r="J48" s="125"/>
      <c r="K48" s="125">
        <v>0</v>
      </c>
      <c r="L48" s="125"/>
      <c r="M48" s="124"/>
    </row>
    <row r="49" spans="1:13" ht="13.5" customHeight="1">
      <c r="A49" s="213" t="s">
        <v>191</v>
      </c>
      <c r="B49" s="214"/>
      <c r="C49" s="214"/>
      <c r="D49" s="214"/>
      <c r="E49" s="214"/>
      <c r="F49" s="214"/>
      <c r="G49" s="214"/>
      <c r="H49" s="215"/>
      <c r="I49" s="1">
        <v>145</v>
      </c>
      <c r="J49" s="125"/>
      <c r="K49" s="125">
        <v>0</v>
      </c>
      <c r="L49" s="125"/>
      <c r="M49" s="125"/>
    </row>
    <row r="50" spans="1:13" ht="13.5" customHeight="1">
      <c r="A50" s="213" t="s">
        <v>180</v>
      </c>
      <c r="B50" s="214"/>
      <c r="C50" s="214"/>
      <c r="D50" s="214"/>
      <c r="E50" s="214"/>
      <c r="F50" s="214"/>
      <c r="G50" s="214"/>
      <c r="H50" s="215"/>
      <c r="I50" s="1">
        <v>146</v>
      </c>
      <c r="J50" s="124">
        <f>J15+J35+J46+J48</f>
        <v>26571805</v>
      </c>
      <c r="K50" s="124">
        <f>K15+K35+K46+K48</f>
        <v>298049</v>
      </c>
      <c r="L50" s="124">
        <f>SUM(L15,L35,L46,L49)</f>
        <v>27882564</v>
      </c>
      <c r="M50" s="124">
        <v>883675</v>
      </c>
    </row>
    <row r="51" spans="1:13" ht="13.5" customHeight="1">
      <c r="A51" s="213" t="s">
        <v>181</v>
      </c>
      <c r="B51" s="214"/>
      <c r="C51" s="214"/>
      <c r="D51" s="214"/>
      <c r="E51" s="214"/>
      <c r="F51" s="214"/>
      <c r="G51" s="214"/>
      <c r="H51" s="215"/>
      <c r="I51" s="1">
        <v>147</v>
      </c>
      <c r="J51" s="124">
        <f>J18+J41+J47+J49</f>
        <v>36120593</v>
      </c>
      <c r="K51" s="124">
        <f>K18+K41+K47+K49</f>
        <v>6433909</v>
      </c>
      <c r="L51" s="124">
        <f>SUM(L49,L47,L41,L18)</f>
        <v>141977996</v>
      </c>
      <c r="M51" s="124">
        <v>112540313</v>
      </c>
    </row>
    <row r="52" spans="1:14" ht="13.5" customHeight="1">
      <c r="A52" s="213" t="s">
        <v>201</v>
      </c>
      <c r="B52" s="214"/>
      <c r="C52" s="214"/>
      <c r="D52" s="214"/>
      <c r="E52" s="214"/>
      <c r="F52" s="214"/>
      <c r="G52" s="214"/>
      <c r="H52" s="215"/>
      <c r="I52" s="1">
        <v>148</v>
      </c>
      <c r="J52" s="124">
        <f>J50-J51</f>
        <v>-9548788</v>
      </c>
      <c r="K52" s="124">
        <f>K50-K51</f>
        <v>-6135860</v>
      </c>
      <c r="L52" s="124">
        <f>L50-L51</f>
        <v>-114095432</v>
      </c>
      <c r="M52" s="124">
        <f>M50-M51</f>
        <v>-111656638</v>
      </c>
      <c r="N52" s="116"/>
    </row>
    <row r="53" spans="1:14" ht="13.5" customHeight="1">
      <c r="A53" s="224" t="s">
        <v>183</v>
      </c>
      <c r="B53" s="225"/>
      <c r="C53" s="225"/>
      <c r="D53" s="225"/>
      <c r="E53" s="225"/>
      <c r="F53" s="225"/>
      <c r="G53" s="225"/>
      <c r="H53" s="226"/>
      <c r="I53" s="1">
        <v>149</v>
      </c>
      <c r="J53" s="124">
        <f>IF(J50&gt;J51,J50-J51,0)</f>
        <v>0</v>
      </c>
      <c r="K53" s="124">
        <f>IF(K50&gt;K51,K50-K51,0)</f>
        <v>0</v>
      </c>
      <c r="L53" s="124"/>
      <c r="M53" s="124"/>
      <c r="N53" s="116"/>
    </row>
    <row r="54" spans="1:14" ht="13.5" customHeight="1">
      <c r="A54" s="224" t="s">
        <v>184</v>
      </c>
      <c r="B54" s="225"/>
      <c r="C54" s="225"/>
      <c r="D54" s="225"/>
      <c r="E54" s="225"/>
      <c r="F54" s="225"/>
      <c r="G54" s="225"/>
      <c r="H54" s="226"/>
      <c r="I54" s="1">
        <v>150</v>
      </c>
      <c r="J54" s="124">
        <f>IF(J51&gt;J50,J51-J50,0)</f>
        <v>9548788</v>
      </c>
      <c r="K54" s="124">
        <f>IF(K51&gt;K50,K51-K50,0)</f>
        <v>6135860</v>
      </c>
      <c r="L54" s="124">
        <f>IF(L51&gt;L50,L51-L50,0)</f>
        <v>114095432</v>
      </c>
      <c r="M54" s="124">
        <v>111656638</v>
      </c>
      <c r="N54" s="116"/>
    </row>
    <row r="55" spans="1:14" ht="13.5" customHeight="1">
      <c r="A55" s="213" t="s">
        <v>182</v>
      </c>
      <c r="B55" s="214"/>
      <c r="C55" s="214"/>
      <c r="D55" s="214"/>
      <c r="E55" s="214"/>
      <c r="F55" s="214"/>
      <c r="G55" s="214"/>
      <c r="H55" s="215"/>
      <c r="I55" s="1">
        <v>151</v>
      </c>
      <c r="J55" s="130"/>
      <c r="K55" s="130">
        <v>0</v>
      </c>
      <c r="L55" s="130"/>
      <c r="M55" s="130"/>
      <c r="N55" s="116"/>
    </row>
    <row r="56" spans="1:14" ht="13.5" customHeight="1">
      <c r="A56" s="213" t="s">
        <v>202</v>
      </c>
      <c r="B56" s="214"/>
      <c r="C56" s="214"/>
      <c r="D56" s="214"/>
      <c r="E56" s="214"/>
      <c r="F56" s="214"/>
      <c r="G56" s="214"/>
      <c r="H56" s="215"/>
      <c r="I56" s="1">
        <v>152</v>
      </c>
      <c r="J56" s="124">
        <f>J52-J55</f>
        <v>-9548788</v>
      </c>
      <c r="K56" s="124">
        <f>K52-K55</f>
        <v>-6135860</v>
      </c>
      <c r="L56" s="124">
        <f>L52-L55</f>
        <v>-114095432</v>
      </c>
      <c r="M56" s="124">
        <f>M52-M55</f>
        <v>-111656638</v>
      </c>
      <c r="N56" s="116"/>
    </row>
    <row r="57" spans="1:14" ht="13.5" customHeight="1">
      <c r="A57" s="224" t="s">
        <v>160</v>
      </c>
      <c r="B57" s="225"/>
      <c r="C57" s="225"/>
      <c r="D57" s="225"/>
      <c r="E57" s="225"/>
      <c r="F57" s="225"/>
      <c r="G57" s="225"/>
      <c r="H57" s="226"/>
      <c r="I57" s="1">
        <v>153</v>
      </c>
      <c r="J57" s="124">
        <f>IF(J56&gt;0,J56,0)</f>
        <v>0</v>
      </c>
      <c r="K57" s="124">
        <f>IF(K56&gt;0,K56,0)</f>
        <v>0</v>
      </c>
      <c r="L57" s="124"/>
      <c r="M57" s="124"/>
      <c r="N57" s="116"/>
    </row>
    <row r="58" spans="1:14" ht="13.5" customHeight="1">
      <c r="A58" s="251" t="s">
        <v>185</v>
      </c>
      <c r="B58" s="252"/>
      <c r="C58" s="252"/>
      <c r="D58" s="252"/>
      <c r="E58" s="252"/>
      <c r="F58" s="252"/>
      <c r="G58" s="252"/>
      <c r="H58" s="253"/>
      <c r="I58" s="2">
        <v>154</v>
      </c>
      <c r="J58" s="131">
        <f>IF(J56&lt;0,-J56,0)</f>
        <v>9548788</v>
      </c>
      <c r="K58" s="131">
        <f>IF(K56&lt;0,-K56,0)</f>
        <v>6135860</v>
      </c>
      <c r="L58" s="131">
        <f>IF(L56&lt;0,-L56,0)</f>
        <v>114095432</v>
      </c>
      <c r="M58" s="124">
        <v>111656638</v>
      </c>
      <c r="N58" s="116"/>
    </row>
    <row r="59" spans="1:13" ht="13.5" customHeight="1">
      <c r="A59" s="230" t="s">
        <v>275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ht="13.5" customHeight="1">
      <c r="A60" s="210" t="s">
        <v>155</v>
      </c>
      <c r="B60" s="211"/>
      <c r="C60" s="211"/>
      <c r="D60" s="211"/>
      <c r="E60" s="211"/>
      <c r="F60" s="211"/>
      <c r="G60" s="211"/>
      <c r="H60" s="211"/>
      <c r="I60" s="47"/>
      <c r="J60" s="47"/>
      <c r="K60" s="47"/>
      <c r="L60" s="47"/>
      <c r="M60" s="53"/>
    </row>
    <row r="61" spans="1:13" ht="13.5" customHeight="1">
      <c r="A61" s="254" t="s">
        <v>199</v>
      </c>
      <c r="B61" s="255"/>
      <c r="C61" s="255"/>
      <c r="D61" s="255"/>
      <c r="E61" s="255"/>
      <c r="F61" s="255"/>
      <c r="G61" s="255"/>
      <c r="H61" s="256"/>
      <c r="I61" s="1">
        <v>155</v>
      </c>
      <c r="J61" s="5"/>
      <c r="K61" s="5"/>
      <c r="L61" s="5"/>
      <c r="M61" s="5"/>
    </row>
    <row r="62" spans="1:13" ht="13.5" customHeight="1">
      <c r="A62" s="254" t="s">
        <v>200</v>
      </c>
      <c r="B62" s="255"/>
      <c r="C62" s="255"/>
      <c r="D62" s="255"/>
      <c r="E62" s="255"/>
      <c r="F62" s="255"/>
      <c r="G62" s="255"/>
      <c r="H62" s="256"/>
      <c r="I62" s="1">
        <v>156</v>
      </c>
      <c r="J62" s="6"/>
      <c r="K62" s="6"/>
      <c r="L62" s="6"/>
      <c r="M62" s="6"/>
    </row>
    <row r="63" spans="1:13" ht="13.5" customHeight="1">
      <c r="A63" s="230" t="s">
        <v>157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</row>
    <row r="64" spans="1:13" ht="13.5" customHeight="1">
      <c r="A64" s="210" t="s">
        <v>169</v>
      </c>
      <c r="B64" s="211"/>
      <c r="C64" s="211"/>
      <c r="D64" s="211"/>
      <c r="E64" s="211"/>
      <c r="F64" s="211"/>
      <c r="G64" s="211"/>
      <c r="H64" s="212"/>
      <c r="I64" s="7">
        <v>157</v>
      </c>
      <c r="J64" s="132">
        <f>J56</f>
        <v>-9548788</v>
      </c>
      <c r="K64" s="132">
        <f>K56</f>
        <v>-6135860</v>
      </c>
      <c r="L64" s="132">
        <f>L56</f>
        <v>-114095432</v>
      </c>
      <c r="M64" s="132">
        <f>M56</f>
        <v>-111656638</v>
      </c>
    </row>
    <row r="65" spans="1:13" ht="13.5" customHeight="1">
      <c r="A65" s="213" t="s">
        <v>186</v>
      </c>
      <c r="B65" s="214"/>
      <c r="C65" s="214"/>
      <c r="D65" s="214"/>
      <c r="E65" s="214"/>
      <c r="F65" s="214"/>
      <c r="G65" s="214"/>
      <c r="H65" s="215"/>
      <c r="I65" s="1">
        <v>158</v>
      </c>
      <c r="J65" s="124">
        <f>SUM(J66:J72)</f>
        <v>0</v>
      </c>
      <c r="K65" s="124">
        <f>SUM(K66:K72)</f>
        <v>0</v>
      </c>
      <c r="L65" s="124">
        <f>SUM(L66:L72)</f>
        <v>0</v>
      </c>
      <c r="M65" s="124">
        <f>SUM(M66:M72)</f>
        <v>0</v>
      </c>
    </row>
    <row r="66" spans="1:13" ht="19.5" customHeight="1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159</v>
      </c>
      <c r="J66" s="125"/>
      <c r="K66" s="125"/>
      <c r="L66" s="125"/>
      <c r="M66" s="125"/>
    </row>
    <row r="67" spans="1:13" ht="24.75" customHeight="1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160</v>
      </c>
      <c r="J67" s="125"/>
      <c r="K67" s="125"/>
      <c r="L67" s="125"/>
      <c r="M67" s="125"/>
    </row>
    <row r="68" spans="1:13" ht="24" customHeight="1">
      <c r="A68" s="213" t="s">
        <v>39</v>
      </c>
      <c r="B68" s="214"/>
      <c r="C68" s="214"/>
      <c r="D68" s="214"/>
      <c r="E68" s="214"/>
      <c r="F68" s="214"/>
      <c r="G68" s="214"/>
      <c r="H68" s="215"/>
      <c r="I68" s="1">
        <v>161</v>
      </c>
      <c r="J68" s="125"/>
      <c r="K68" s="125"/>
      <c r="L68" s="125"/>
      <c r="M68" s="125"/>
    </row>
    <row r="69" spans="1:13" ht="13.5" customHeight="1">
      <c r="A69" s="213" t="s">
        <v>195</v>
      </c>
      <c r="B69" s="214"/>
      <c r="C69" s="214"/>
      <c r="D69" s="214"/>
      <c r="E69" s="214"/>
      <c r="F69" s="214"/>
      <c r="G69" s="214"/>
      <c r="H69" s="215"/>
      <c r="I69" s="1">
        <v>162</v>
      </c>
      <c r="J69" s="125"/>
      <c r="K69" s="125"/>
      <c r="L69" s="125"/>
      <c r="M69" s="125"/>
    </row>
    <row r="70" spans="1:13" ht="13.5" customHeight="1">
      <c r="A70" s="213" t="s">
        <v>196</v>
      </c>
      <c r="B70" s="214"/>
      <c r="C70" s="214"/>
      <c r="D70" s="214"/>
      <c r="E70" s="214"/>
      <c r="F70" s="214"/>
      <c r="G70" s="214"/>
      <c r="H70" s="215"/>
      <c r="I70" s="1">
        <v>163</v>
      </c>
      <c r="J70" s="125"/>
      <c r="K70" s="125"/>
      <c r="L70" s="125"/>
      <c r="M70" s="125"/>
    </row>
    <row r="71" spans="1:13" ht="13.5" customHeight="1">
      <c r="A71" s="213" t="s">
        <v>197</v>
      </c>
      <c r="B71" s="214"/>
      <c r="C71" s="214"/>
      <c r="D71" s="214"/>
      <c r="E71" s="214"/>
      <c r="F71" s="214"/>
      <c r="G71" s="214"/>
      <c r="H71" s="215"/>
      <c r="I71" s="1">
        <v>164</v>
      </c>
      <c r="J71" s="125"/>
      <c r="K71" s="125"/>
      <c r="L71" s="125"/>
      <c r="M71" s="125"/>
    </row>
    <row r="72" spans="1:13" ht="13.5" customHeight="1">
      <c r="A72" s="213" t="s">
        <v>198</v>
      </c>
      <c r="B72" s="214"/>
      <c r="C72" s="214"/>
      <c r="D72" s="214"/>
      <c r="E72" s="214"/>
      <c r="F72" s="214"/>
      <c r="G72" s="214"/>
      <c r="H72" s="215"/>
      <c r="I72" s="1">
        <v>165</v>
      </c>
      <c r="J72" s="125"/>
      <c r="K72" s="125"/>
      <c r="L72" s="125"/>
      <c r="M72" s="125"/>
    </row>
    <row r="73" spans="1:13" ht="22.5" customHeight="1">
      <c r="A73" s="213" t="s">
        <v>187</v>
      </c>
      <c r="B73" s="214"/>
      <c r="C73" s="214"/>
      <c r="D73" s="214"/>
      <c r="E73" s="214"/>
      <c r="F73" s="214"/>
      <c r="G73" s="214"/>
      <c r="H73" s="215"/>
      <c r="I73" s="1">
        <v>166</v>
      </c>
      <c r="J73" s="125"/>
      <c r="K73" s="125"/>
      <c r="L73" s="125"/>
      <c r="M73" s="125"/>
    </row>
    <row r="74" spans="1:13" ht="24.75" customHeight="1">
      <c r="A74" s="213" t="s">
        <v>161</v>
      </c>
      <c r="B74" s="214"/>
      <c r="C74" s="214"/>
      <c r="D74" s="214"/>
      <c r="E74" s="214"/>
      <c r="F74" s="214"/>
      <c r="G74" s="214"/>
      <c r="H74" s="215"/>
      <c r="I74" s="1">
        <v>167</v>
      </c>
      <c r="J74" s="124">
        <f>J65-J73</f>
        <v>0</v>
      </c>
      <c r="K74" s="124">
        <f>K65-K73</f>
        <v>0</v>
      </c>
      <c r="L74" s="124">
        <f>L65-L73</f>
        <v>0</v>
      </c>
      <c r="M74" s="124">
        <f>M65-M73</f>
        <v>0</v>
      </c>
    </row>
    <row r="75" spans="1:13" ht="13.5" customHeight="1">
      <c r="A75" s="213" t="s">
        <v>162</v>
      </c>
      <c r="B75" s="214"/>
      <c r="C75" s="214"/>
      <c r="D75" s="214"/>
      <c r="E75" s="214"/>
      <c r="F75" s="214"/>
      <c r="G75" s="214"/>
      <c r="H75" s="215"/>
      <c r="I75" s="1">
        <v>168</v>
      </c>
      <c r="J75" s="131">
        <f>J64+J74</f>
        <v>-9548788</v>
      </c>
      <c r="K75" s="131">
        <f>K64+K74</f>
        <v>-6135860</v>
      </c>
      <c r="L75" s="131">
        <f>L64+L74</f>
        <v>-114095432</v>
      </c>
      <c r="M75" s="131">
        <f>M64+M74</f>
        <v>-111656638</v>
      </c>
    </row>
    <row r="76" spans="1:13" ht="13.5" customHeight="1">
      <c r="A76" s="261" t="s">
        <v>276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</row>
    <row r="77" spans="1:13" ht="13.5" customHeight="1">
      <c r="A77" s="263" t="s">
        <v>156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3" ht="13.5" customHeight="1">
      <c r="A78" s="254" t="s">
        <v>199</v>
      </c>
      <c r="B78" s="255"/>
      <c r="C78" s="255"/>
      <c r="D78" s="255"/>
      <c r="E78" s="255"/>
      <c r="F78" s="255"/>
      <c r="G78" s="255"/>
      <c r="H78" s="256"/>
      <c r="I78" s="1">
        <v>169</v>
      </c>
      <c r="J78" s="5"/>
      <c r="K78" s="5"/>
      <c r="L78" s="5"/>
      <c r="M78" s="5"/>
    </row>
    <row r="79" spans="1:13" ht="13.5" customHeight="1">
      <c r="A79" s="258" t="s">
        <v>200</v>
      </c>
      <c r="B79" s="259"/>
      <c r="C79" s="259"/>
      <c r="D79" s="259"/>
      <c r="E79" s="259"/>
      <c r="F79" s="259"/>
      <c r="G79" s="259"/>
      <c r="H79" s="260"/>
      <c r="I79" s="4">
        <v>170</v>
      </c>
      <c r="J79" s="6"/>
      <c r="K79" s="6"/>
      <c r="L79" s="6"/>
      <c r="M79" s="6"/>
    </row>
  </sheetData>
  <sheetProtection/>
  <mergeCells count="73">
    <mergeCell ref="A65:H65"/>
    <mergeCell ref="A9:M9"/>
    <mergeCell ref="A8:M8"/>
    <mergeCell ref="A79:H79"/>
    <mergeCell ref="A73:H73"/>
    <mergeCell ref="A74:H74"/>
    <mergeCell ref="A75:H75"/>
    <mergeCell ref="A76:M76"/>
    <mergeCell ref="A77:M77"/>
    <mergeCell ref="A70:H70"/>
    <mergeCell ref="A72:H72"/>
    <mergeCell ref="A78:H78"/>
    <mergeCell ref="A66:H66"/>
    <mergeCell ref="A67:H67"/>
    <mergeCell ref="A68:H68"/>
    <mergeCell ref="A69:H69"/>
    <mergeCell ref="A71:H71"/>
    <mergeCell ref="A60:H60"/>
    <mergeCell ref="A61:H61"/>
    <mergeCell ref="A62:H62"/>
    <mergeCell ref="A64:H64"/>
    <mergeCell ref="A63:M63"/>
    <mergeCell ref="A51:H51"/>
    <mergeCell ref="A52:H52"/>
    <mergeCell ref="A53:H53"/>
    <mergeCell ref="A59:M59"/>
    <mergeCell ref="A58:H58"/>
    <mergeCell ref="A44:H44"/>
    <mergeCell ref="A45:H45"/>
    <mergeCell ref="A46:H46"/>
    <mergeCell ref="A47:H47"/>
    <mergeCell ref="A54:H54"/>
    <mergeCell ref="A55:H55"/>
    <mergeCell ref="A56:H56"/>
    <mergeCell ref="A57:H57"/>
    <mergeCell ref="A50:H50"/>
    <mergeCell ref="A40:H40"/>
    <mergeCell ref="A41:H41"/>
    <mergeCell ref="A42:H42"/>
    <mergeCell ref="A43:H43"/>
    <mergeCell ref="A30:H30"/>
    <mergeCell ref="A31:H31"/>
    <mergeCell ref="A48:H48"/>
    <mergeCell ref="A49:H49"/>
    <mergeCell ref="A34:H34"/>
    <mergeCell ref="A35:H35"/>
    <mergeCell ref="A36:H36"/>
    <mergeCell ref="A37:H37"/>
    <mergeCell ref="A38:H38"/>
    <mergeCell ref="A39:H39"/>
    <mergeCell ref="A26:H26"/>
    <mergeCell ref="A27:H27"/>
    <mergeCell ref="A28:H28"/>
    <mergeCell ref="A29:H29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M10"/>
    <mergeCell ref="A11:H11"/>
    <mergeCell ref="A14:H14"/>
    <mergeCell ref="A15:H15"/>
    <mergeCell ref="A16:H16"/>
    <mergeCell ref="A17:H17"/>
    <mergeCell ref="J11:K11"/>
    <mergeCell ref="L11:M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K74:M75 J78:L79 J61:L62 J64:J75 K64:L64 K65:M65 K66:L73 L55 J5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9 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5:M15 J56:M58 K35:M35 L16:L17 M48 L21:L23 K20:M20 L25:L29 K41:M41 L31:L34 J30:M30 L36:L40 J24:M24 K18:M18 J15:J18 J20:J23 J25:J29 J31:J49 J50:M54 L42:L49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60"/>
  <sheetViews>
    <sheetView zoomScaleSheetLayoutView="110" zoomScalePageLayoutView="0" workbookViewId="0" topLeftCell="A41">
      <selection activeCell="K62" sqref="K62"/>
    </sheetView>
  </sheetViews>
  <sheetFormatPr defaultColWidth="9.140625" defaultRowHeight="12.75"/>
  <cols>
    <col min="1" max="7" width="9.140625" style="46" customWidth="1"/>
    <col min="8" max="8" width="3.140625" style="46" customWidth="1"/>
    <col min="9" max="9" width="9.140625" style="46" customWidth="1"/>
    <col min="10" max="10" width="10.421875" style="46" bestFit="1" customWidth="1"/>
    <col min="11" max="11" width="11.421875" style="46" bestFit="1" customWidth="1"/>
    <col min="12" max="16384" width="9.140625" style="46" customWidth="1"/>
  </cols>
  <sheetData>
    <row r="8" spans="1:11" ht="12.75" customHeight="1">
      <c r="A8" s="271" t="s">
        <v>135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2.75" customHeight="1">
      <c r="A9" s="272" t="s">
        <v>330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11" ht="12.75">
      <c r="A10" s="265" t="s">
        <v>299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7"/>
    </row>
    <row r="11" spans="1:11" ht="23.25">
      <c r="A11" s="273" t="s">
        <v>50</v>
      </c>
      <c r="B11" s="273"/>
      <c r="C11" s="273"/>
      <c r="D11" s="273"/>
      <c r="E11" s="273"/>
      <c r="F11" s="273"/>
      <c r="G11" s="273"/>
      <c r="H11" s="273"/>
      <c r="I11" s="55" t="s">
        <v>244</v>
      </c>
      <c r="J11" s="56" t="s">
        <v>281</v>
      </c>
      <c r="K11" s="56" t="s">
        <v>282</v>
      </c>
    </row>
    <row r="12" spans="1:11" ht="12.75">
      <c r="A12" s="270">
        <v>1</v>
      </c>
      <c r="B12" s="270"/>
      <c r="C12" s="270"/>
      <c r="D12" s="270"/>
      <c r="E12" s="270"/>
      <c r="F12" s="270"/>
      <c r="G12" s="270"/>
      <c r="H12" s="270"/>
      <c r="I12" s="57">
        <v>2</v>
      </c>
      <c r="J12" s="58" t="s">
        <v>247</v>
      </c>
      <c r="K12" s="58" t="s">
        <v>248</v>
      </c>
    </row>
    <row r="13" spans="1:11" ht="22.5">
      <c r="A13" s="270"/>
      <c r="B13" s="270"/>
      <c r="C13" s="270"/>
      <c r="D13" s="270"/>
      <c r="E13" s="270"/>
      <c r="F13" s="270"/>
      <c r="G13" s="270"/>
      <c r="H13" s="270"/>
      <c r="I13" s="57"/>
      <c r="J13" s="58" t="s">
        <v>326</v>
      </c>
      <c r="K13" s="58" t="s">
        <v>326</v>
      </c>
    </row>
    <row r="14" spans="1:11" ht="13.5" customHeight="1">
      <c r="A14" s="230" t="s">
        <v>129</v>
      </c>
      <c r="B14" s="243"/>
      <c r="C14" s="243"/>
      <c r="D14" s="243"/>
      <c r="E14" s="243"/>
      <c r="F14" s="243"/>
      <c r="G14" s="243"/>
      <c r="H14" s="243"/>
      <c r="I14" s="268"/>
      <c r="J14" s="268"/>
      <c r="K14" s="269"/>
    </row>
    <row r="15" spans="1:11" ht="13.5" customHeight="1">
      <c r="A15" s="206" t="s">
        <v>34</v>
      </c>
      <c r="B15" s="207"/>
      <c r="C15" s="207"/>
      <c r="D15" s="207"/>
      <c r="E15" s="207"/>
      <c r="F15" s="207"/>
      <c r="G15" s="207"/>
      <c r="H15" s="207"/>
      <c r="I15" s="1">
        <v>1</v>
      </c>
      <c r="J15" s="125">
        <v>-9324313</v>
      </c>
      <c r="K15" s="125">
        <v>-114095432</v>
      </c>
    </row>
    <row r="16" spans="1:11" ht="13.5" customHeight="1">
      <c r="A16" s="206" t="s">
        <v>35</v>
      </c>
      <c r="B16" s="207"/>
      <c r="C16" s="207"/>
      <c r="D16" s="207"/>
      <c r="E16" s="207"/>
      <c r="F16" s="207"/>
      <c r="G16" s="207"/>
      <c r="H16" s="207"/>
      <c r="I16" s="1">
        <v>2</v>
      </c>
      <c r="J16" s="125">
        <v>5665611</v>
      </c>
      <c r="K16" s="125">
        <v>5618180</v>
      </c>
    </row>
    <row r="17" spans="1:11" ht="13.5" customHeight="1">
      <c r="A17" s="206" t="s">
        <v>36</v>
      </c>
      <c r="B17" s="207"/>
      <c r="C17" s="207"/>
      <c r="D17" s="207"/>
      <c r="E17" s="207"/>
      <c r="F17" s="207"/>
      <c r="G17" s="207"/>
      <c r="H17" s="207"/>
      <c r="I17" s="1">
        <v>3</v>
      </c>
      <c r="J17" s="125">
        <v>3646835</v>
      </c>
      <c r="K17" s="125">
        <v>107474387</v>
      </c>
    </row>
    <row r="18" spans="1:11" ht="13.5" customHeight="1">
      <c r="A18" s="206" t="s">
        <v>37</v>
      </c>
      <c r="B18" s="207"/>
      <c r="C18" s="207"/>
      <c r="D18" s="207"/>
      <c r="E18" s="207"/>
      <c r="F18" s="207"/>
      <c r="G18" s="207"/>
      <c r="H18" s="207"/>
      <c r="I18" s="1">
        <v>4</v>
      </c>
      <c r="J18" s="125"/>
      <c r="K18" s="125"/>
    </row>
    <row r="19" spans="1:11" ht="13.5" customHeight="1">
      <c r="A19" s="206" t="s">
        <v>38</v>
      </c>
      <c r="B19" s="207"/>
      <c r="C19" s="207"/>
      <c r="D19" s="207"/>
      <c r="E19" s="207"/>
      <c r="F19" s="207"/>
      <c r="G19" s="207"/>
      <c r="H19" s="207"/>
      <c r="I19" s="1">
        <v>5</v>
      </c>
      <c r="J19" s="125"/>
      <c r="K19" s="125"/>
    </row>
    <row r="20" spans="1:11" ht="13.5" customHeight="1">
      <c r="A20" s="206" t="s">
        <v>42</v>
      </c>
      <c r="B20" s="207"/>
      <c r="C20" s="207"/>
      <c r="D20" s="207"/>
      <c r="E20" s="207"/>
      <c r="F20" s="207"/>
      <c r="G20" s="207"/>
      <c r="H20" s="207"/>
      <c r="I20" s="1">
        <v>6</v>
      </c>
      <c r="J20" s="125">
        <v>1102430</v>
      </c>
      <c r="K20" s="125">
        <v>381156</v>
      </c>
    </row>
    <row r="21" spans="1:11" ht="13.5" customHeight="1">
      <c r="A21" s="213" t="s">
        <v>130</v>
      </c>
      <c r="B21" s="214"/>
      <c r="C21" s="214"/>
      <c r="D21" s="214"/>
      <c r="E21" s="214"/>
      <c r="F21" s="214"/>
      <c r="G21" s="214"/>
      <c r="H21" s="214"/>
      <c r="I21" s="1">
        <v>7</v>
      </c>
      <c r="J21" s="124">
        <v>1090563</v>
      </c>
      <c r="K21" s="124">
        <v>1719418</v>
      </c>
    </row>
    <row r="22" spans="1:11" ht="13.5" customHeight="1">
      <c r="A22" s="206" t="s">
        <v>43</v>
      </c>
      <c r="B22" s="207"/>
      <c r="C22" s="207"/>
      <c r="D22" s="207"/>
      <c r="E22" s="207"/>
      <c r="F22" s="207"/>
      <c r="G22" s="207"/>
      <c r="H22" s="207"/>
      <c r="I22" s="1">
        <v>8</v>
      </c>
      <c r="J22" s="125"/>
      <c r="K22" s="125"/>
    </row>
    <row r="23" spans="1:11" ht="13.5" customHeight="1">
      <c r="A23" s="206" t="s">
        <v>44</v>
      </c>
      <c r="B23" s="207"/>
      <c r="C23" s="207"/>
      <c r="D23" s="207"/>
      <c r="E23" s="207"/>
      <c r="F23" s="207"/>
      <c r="G23" s="207"/>
      <c r="H23" s="207"/>
      <c r="I23" s="1">
        <v>9</v>
      </c>
      <c r="J23" s="125">
        <v>687483</v>
      </c>
      <c r="K23" s="125"/>
    </row>
    <row r="24" spans="1:11" ht="13.5" customHeight="1">
      <c r="A24" s="206" t="s">
        <v>45</v>
      </c>
      <c r="B24" s="207"/>
      <c r="C24" s="207"/>
      <c r="D24" s="207"/>
      <c r="E24" s="207"/>
      <c r="F24" s="207"/>
      <c r="G24" s="207"/>
      <c r="H24" s="207"/>
      <c r="I24" s="1">
        <v>10</v>
      </c>
      <c r="J24" s="125">
        <v>261505</v>
      </c>
      <c r="K24" s="125"/>
    </row>
    <row r="25" spans="1:11" ht="13.5" customHeight="1">
      <c r="A25" s="206" t="s">
        <v>46</v>
      </c>
      <c r="B25" s="207"/>
      <c r="C25" s="207"/>
      <c r="D25" s="207"/>
      <c r="E25" s="207"/>
      <c r="F25" s="207"/>
      <c r="G25" s="207"/>
      <c r="H25" s="207"/>
      <c r="I25" s="1">
        <v>11</v>
      </c>
      <c r="J25" s="125"/>
      <c r="K25" s="125">
        <v>345627</v>
      </c>
    </row>
    <row r="26" spans="1:11" ht="20.25" customHeight="1">
      <c r="A26" s="213" t="s">
        <v>131</v>
      </c>
      <c r="B26" s="214"/>
      <c r="C26" s="214"/>
      <c r="D26" s="214"/>
      <c r="E26" s="214"/>
      <c r="F26" s="214"/>
      <c r="G26" s="214"/>
      <c r="H26" s="214"/>
      <c r="I26" s="1">
        <v>12</v>
      </c>
      <c r="J26" s="124">
        <v>948988</v>
      </c>
      <c r="K26" s="124"/>
    </row>
    <row r="27" spans="1:11" ht="23.25" customHeight="1">
      <c r="A27" s="213" t="s">
        <v>30</v>
      </c>
      <c r="B27" s="214"/>
      <c r="C27" s="214"/>
      <c r="D27" s="214"/>
      <c r="E27" s="214"/>
      <c r="F27" s="214"/>
      <c r="G27" s="214"/>
      <c r="H27" s="214"/>
      <c r="I27" s="1">
        <v>13</v>
      </c>
      <c r="J27" s="124">
        <f>IF(J21&gt;J26,J21-J26,0)</f>
        <v>141575</v>
      </c>
      <c r="K27" s="124">
        <v>1373800</v>
      </c>
    </row>
    <row r="28" spans="1:11" ht="24" customHeight="1">
      <c r="A28" s="213" t="s">
        <v>31</v>
      </c>
      <c r="B28" s="214"/>
      <c r="C28" s="214"/>
      <c r="D28" s="214"/>
      <c r="E28" s="214"/>
      <c r="F28" s="214"/>
      <c r="G28" s="214"/>
      <c r="H28" s="214"/>
      <c r="I28" s="1">
        <v>14</v>
      </c>
      <c r="J28" s="124">
        <f>IF(J26&gt;J21,J26-J21,0)</f>
        <v>0</v>
      </c>
      <c r="K28" s="124"/>
    </row>
    <row r="29" spans="1:11" ht="13.5" customHeight="1">
      <c r="A29" s="230" t="s">
        <v>132</v>
      </c>
      <c r="B29" s="243"/>
      <c r="C29" s="243"/>
      <c r="D29" s="243"/>
      <c r="E29" s="243"/>
      <c r="F29" s="243"/>
      <c r="G29" s="243"/>
      <c r="H29" s="243"/>
      <c r="I29" s="268"/>
      <c r="J29" s="268"/>
      <c r="K29" s="269"/>
    </row>
    <row r="30" spans="1:11" ht="13.5" customHeight="1">
      <c r="A30" s="206" t="s">
        <v>146</v>
      </c>
      <c r="B30" s="207"/>
      <c r="C30" s="207"/>
      <c r="D30" s="207"/>
      <c r="E30" s="207"/>
      <c r="F30" s="207"/>
      <c r="G30" s="207"/>
      <c r="H30" s="207"/>
      <c r="I30" s="1">
        <v>15</v>
      </c>
      <c r="J30" s="125"/>
      <c r="K30" s="125"/>
    </row>
    <row r="31" spans="1:11" ht="13.5" customHeight="1">
      <c r="A31" s="206" t="s">
        <v>147</v>
      </c>
      <c r="B31" s="207"/>
      <c r="C31" s="207"/>
      <c r="D31" s="207"/>
      <c r="E31" s="207"/>
      <c r="F31" s="207"/>
      <c r="G31" s="207"/>
      <c r="H31" s="207"/>
      <c r="I31" s="1">
        <v>16</v>
      </c>
      <c r="J31" s="125"/>
      <c r="K31" s="125"/>
    </row>
    <row r="32" spans="1:11" ht="13.5" customHeight="1">
      <c r="A32" s="206" t="s">
        <v>148</v>
      </c>
      <c r="B32" s="207"/>
      <c r="C32" s="207"/>
      <c r="D32" s="207"/>
      <c r="E32" s="207"/>
      <c r="F32" s="207"/>
      <c r="G32" s="207"/>
      <c r="H32" s="207"/>
      <c r="I32" s="1">
        <v>17</v>
      </c>
      <c r="J32" s="125"/>
      <c r="K32" s="125"/>
    </row>
    <row r="33" spans="1:11" ht="13.5" customHeight="1">
      <c r="A33" s="206" t="s">
        <v>149</v>
      </c>
      <c r="B33" s="207"/>
      <c r="C33" s="207"/>
      <c r="D33" s="207"/>
      <c r="E33" s="207"/>
      <c r="F33" s="207"/>
      <c r="G33" s="207"/>
      <c r="H33" s="207"/>
      <c r="I33" s="1">
        <v>18</v>
      </c>
      <c r="J33" s="125"/>
      <c r="K33" s="125"/>
    </row>
    <row r="34" spans="1:11" ht="13.5" customHeight="1">
      <c r="A34" s="206" t="s">
        <v>150</v>
      </c>
      <c r="B34" s="207"/>
      <c r="C34" s="207"/>
      <c r="D34" s="207"/>
      <c r="E34" s="207"/>
      <c r="F34" s="207"/>
      <c r="G34" s="207"/>
      <c r="H34" s="207"/>
      <c r="I34" s="1">
        <v>19</v>
      </c>
      <c r="J34" s="125"/>
      <c r="K34" s="125"/>
    </row>
    <row r="35" spans="1:11" ht="13.5" customHeight="1">
      <c r="A35" s="213" t="s">
        <v>136</v>
      </c>
      <c r="B35" s="214"/>
      <c r="C35" s="214"/>
      <c r="D35" s="214"/>
      <c r="E35" s="214"/>
      <c r="F35" s="214"/>
      <c r="G35" s="214"/>
      <c r="H35" s="214"/>
      <c r="I35" s="1">
        <v>20</v>
      </c>
      <c r="J35" s="124"/>
      <c r="K35" s="124"/>
    </row>
    <row r="36" spans="1:11" ht="13.5" customHeight="1">
      <c r="A36" s="206" t="s">
        <v>100</v>
      </c>
      <c r="B36" s="207"/>
      <c r="C36" s="207"/>
      <c r="D36" s="207"/>
      <c r="E36" s="207"/>
      <c r="F36" s="207"/>
      <c r="G36" s="207"/>
      <c r="H36" s="207"/>
      <c r="I36" s="1">
        <v>21</v>
      </c>
      <c r="J36" s="125">
        <v>812116</v>
      </c>
      <c r="K36" s="125">
        <v>605273</v>
      </c>
    </row>
    <row r="37" spans="1:11" ht="13.5" customHeight="1">
      <c r="A37" s="206" t="s">
        <v>101</v>
      </c>
      <c r="B37" s="207"/>
      <c r="C37" s="207"/>
      <c r="D37" s="207"/>
      <c r="E37" s="207"/>
      <c r="F37" s="207"/>
      <c r="G37" s="207"/>
      <c r="H37" s="207"/>
      <c r="I37" s="1">
        <v>22</v>
      </c>
      <c r="J37" s="125"/>
      <c r="K37" s="125"/>
    </row>
    <row r="38" spans="1:11" ht="13.5" customHeight="1">
      <c r="A38" s="206" t="s">
        <v>10</v>
      </c>
      <c r="B38" s="207"/>
      <c r="C38" s="207"/>
      <c r="D38" s="207"/>
      <c r="E38" s="207"/>
      <c r="F38" s="207"/>
      <c r="G38" s="207"/>
      <c r="H38" s="207"/>
      <c r="I38" s="1">
        <v>23</v>
      </c>
      <c r="J38" s="125"/>
      <c r="K38" s="125"/>
    </row>
    <row r="39" spans="1:11" ht="23.25" customHeight="1">
      <c r="A39" s="213" t="s">
        <v>2</v>
      </c>
      <c r="B39" s="214"/>
      <c r="C39" s="214"/>
      <c r="D39" s="214"/>
      <c r="E39" s="214"/>
      <c r="F39" s="214"/>
      <c r="G39" s="214"/>
      <c r="H39" s="214"/>
      <c r="I39" s="1">
        <v>24</v>
      </c>
      <c r="J39" s="124">
        <v>812116</v>
      </c>
      <c r="K39" s="124">
        <v>605273</v>
      </c>
    </row>
    <row r="40" spans="1:11" ht="23.25" customHeight="1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25</v>
      </c>
      <c r="J40" s="124">
        <f>IF(J35&gt;J39,J35-J39,0)</f>
        <v>0</v>
      </c>
      <c r="K40" s="124"/>
    </row>
    <row r="41" spans="1:11" ht="24.75" customHeight="1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26</v>
      </c>
      <c r="J41" s="124">
        <f>IF(J39&gt;J35,J39-J35,0)</f>
        <v>812116</v>
      </c>
      <c r="K41" s="124">
        <v>605273</v>
      </c>
    </row>
    <row r="42" spans="1:11" ht="13.5" customHeight="1">
      <c r="A42" s="230" t="s">
        <v>133</v>
      </c>
      <c r="B42" s="243"/>
      <c r="C42" s="243"/>
      <c r="D42" s="243"/>
      <c r="E42" s="243"/>
      <c r="F42" s="243"/>
      <c r="G42" s="243"/>
      <c r="H42" s="243"/>
      <c r="I42" s="268"/>
      <c r="J42" s="268"/>
      <c r="K42" s="269"/>
    </row>
    <row r="43" spans="1:11" ht="13.5" customHeight="1">
      <c r="A43" s="206" t="s">
        <v>142</v>
      </c>
      <c r="B43" s="207"/>
      <c r="C43" s="207"/>
      <c r="D43" s="207"/>
      <c r="E43" s="207"/>
      <c r="F43" s="207"/>
      <c r="G43" s="207"/>
      <c r="H43" s="207"/>
      <c r="I43" s="1">
        <v>27</v>
      </c>
      <c r="J43" s="5"/>
      <c r="K43" s="5"/>
    </row>
    <row r="44" spans="1:11" ht="13.5" customHeight="1">
      <c r="A44" s="206" t="s">
        <v>23</v>
      </c>
      <c r="B44" s="207"/>
      <c r="C44" s="207"/>
      <c r="D44" s="207"/>
      <c r="E44" s="207"/>
      <c r="F44" s="207"/>
      <c r="G44" s="207"/>
      <c r="H44" s="207"/>
      <c r="I44" s="1">
        <v>28</v>
      </c>
      <c r="J44" s="125">
        <v>1602910</v>
      </c>
      <c r="K44" s="125"/>
    </row>
    <row r="45" spans="1:11" ht="13.5" customHeight="1">
      <c r="A45" s="206" t="s">
        <v>24</v>
      </c>
      <c r="B45" s="207"/>
      <c r="C45" s="207"/>
      <c r="D45" s="207"/>
      <c r="E45" s="207"/>
      <c r="F45" s="207"/>
      <c r="G45" s="207"/>
      <c r="H45" s="207"/>
      <c r="I45" s="1">
        <v>29</v>
      </c>
      <c r="J45" s="125"/>
      <c r="K45" s="125"/>
    </row>
    <row r="46" spans="1:11" ht="13.5" customHeight="1">
      <c r="A46" s="213" t="s">
        <v>59</v>
      </c>
      <c r="B46" s="214"/>
      <c r="C46" s="214"/>
      <c r="D46" s="214"/>
      <c r="E46" s="214"/>
      <c r="F46" s="214"/>
      <c r="G46" s="214"/>
      <c r="H46" s="214"/>
      <c r="I46" s="1">
        <v>30</v>
      </c>
      <c r="J46" s="124">
        <f>SUM(J43:J45)</f>
        <v>1602910</v>
      </c>
      <c r="K46" s="124"/>
    </row>
    <row r="47" spans="1:11" ht="13.5" customHeight="1">
      <c r="A47" s="206" t="s">
        <v>25</v>
      </c>
      <c r="B47" s="207"/>
      <c r="C47" s="207"/>
      <c r="D47" s="207"/>
      <c r="E47" s="207"/>
      <c r="F47" s="207"/>
      <c r="G47" s="207"/>
      <c r="H47" s="207"/>
      <c r="I47" s="1">
        <v>31</v>
      </c>
      <c r="J47" s="125">
        <v>948562</v>
      </c>
      <c r="K47" s="125">
        <v>761524</v>
      </c>
    </row>
    <row r="48" spans="1:11" ht="13.5" customHeight="1">
      <c r="A48" s="206" t="s">
        <v>26</v>
      </c>
      <c r="B48" s="207"/>
      <c r="C48" s="207"/>
      <c r="D48" s="207"/>
      <c r="E48" s="207"/>
      <c r="F48" s="207"/>
      <c r="G48" s="207"/>
      <c r="H48" s="207"/>
      <c r="I48" s="1">
        <v>32</v>
      </c>
      <c r="J48" s="125"/>
      <c r="K48" s="125"/>
    </row>
    <row r="49" spans="1:11" ht="13.5" customHeight="1">
      <c r="A49" s="206" t="s">
        <v>27</v>
      </c>
      <c r="B49" s="207"/>
      <c r="C49" s="207"/>
      <c r="D49" s="207"/>
      <c r="E49" s="207"/>
      <c r="F49" s="207"/>
      <c r="G49" s="207"/>
      <c r="H49" s="207"/>
      <c r="I49" s="1">
        <v>33</v>
      </c>
      <c r="J49" s="125"/>
      <c r="K49" s="125"/>
    </row>
    <row r="50" spans="1:11" ht="13.5" customHeight="1">
      <c r="A50" s="206" t="s">
        <v>28</v>
      </c>
      <c r="B50" s="207"/>
      <c r="C50" s="207"/>
      <c r="D50" s="207"/>
      <c r="E50" s="207"/>
      <c r="F50" s="207"/>
      <c r="G50" s="207"/>
      <c r="H50" s="207"/>
      <c r="I50" s="1">
        <v>34</v>
      </c>
      <c r="J50" s="125"/>
      <c r="K50" s="125"/>
    </row>
    <row r="51" spans="1:11" ht="13.5" customHeight="1">
      <c r="A51" s="206" t="s">
        <v>29</v>
      </c>
      <c r="B51" s="207"/>
      <c r="C51" s="207"/>
      <c r="D51" s="207"/>
      <c r="E51" s="207"/>
      <c r="F51" s="207"/>
      <c r="G51" s="207"/>
      <c r="H51" s="207"/>
      <c r="I51" s="1">
        <v>35</v>
      </c>
      <c r="J51" s="125"/>
      <c r="K51" s="125"/>
    </row>
    <row r="52" spans="1:11" ht="13.5" customHeight="1">
      <c r="A52" s="213" t="s">
        <v>60</v>
      </c>
      <c r="B52" s="214"/>
      <c r="C52" s="214"/>
      <c r="D52" s="214"/>
      <c r="E52" s="214"/>
      <c r="F52" s="214"/>
      <c r="G52" s="214"/>
      <c r="H52" s="214"/>
      <c r="I52" s="1">
        <v>36</v>
      </c>
      <c r="J52" s="124">
        <f>SUM(J47:J51)</f>
        <v>948562</v>
      </c>
      <c r="K52" s="124"/>
    </row>
    <row r="53" spans="1:11" ht="21.75" customHeight="1">
      <c r="A53" s="213" t="s">
        <v>11</v>
      </c>
      <c r="B53" s="214"/>
      <c r="C53" s="214"/>
      <c r="D53" s="214"/>
      <c r="E53" s="214"/>
      <c r="F53" s="214"/>
      <c r="G53" s="214"/>
      <c r="H53" s="214"/>
      <c r="I53" s="1">
        <v>37</v>
      </c>
      <c r="J53" s="124">
        <f>IF(J46&gt;J52,J46-J52,0)</f>
        <v>654348</v>
      </c>
      <c r="K53" s="124"/>
    </row>
    <row r="54" spans="1:11" ht="22.5" customHeight="1">
      <c r="A54" s="213" t="s">
        <v>12</v>
      </c>
      <c r="B54" s="214"/>
      <c r="C54" s="214"/>
      <c r="D54" s="214"/>
      <c r="E54" s="214"/>
      <c r="F54" s="214"/>
      <c r="G54" s="214"/>
      <c r="H54" s="214"/>
      <c r="I54" s="1">
        <v>38</v>
      </c>
      <c r="J54" s="124">
        <f>IF(J52&gt;J46,J52-J46,0)</f>
        <v>0</v>
      </c>
      <c r="K54" s="124">
        <v>761524</v>
      </c>
    </row>
    <row r="55" spans="1:11" ht="13.5" customHeight="1">
      <c r="A55" s="206" t="s">
        <v>61</v>
      </c>
      <c r="B55" s="207"/>
      <c r="C55" s="207"/>
      <c r="D55" s="207"/>
      <c r="E55" s="207"/>
      <c r="F55" s="207"/>
      <c r="G55" s="207"/>
      <c r="H55" s="207"/>
      <c r="I55" s="1">
        <v>39</v>
      </c>
      <c r="J55" s="124">
        <f>IF(J27-J28+J40-J41+J53-J54&gt;0,J27-J28+J40-J41+J53-J54,0)</f>
        <v>0</v>
      </c>
      <c r="K55" s="124"/>
    </row>
    <row r="56" spans="1:11" ht="13.5" customHeight="1">
      <c r="A56" s="206" t="s">
        <v>62</v>
      </c>
      <c r="B56" s="207"/>
      <c r="C56" s="207"/>
      <c r="D56" s="207"/>
      <c r="E56" s="207"/>
      <c r="F56" s="207"/>
      <c r="G56" s="207"/>
      <c r="H56" s="207"/>
      <c r="I56" s="1">
        <v>40</v>
      </c>
      <c r="J56" s="124">
        <f>IF(J28-J27+J41-J40+J54-J53&gt;0,J28-J27+J41-J40+J54-J53,0)</f>
        <v>16193</v>
      </c>
      <c r="K56" s="124">
        <v>6994</v>
      </c>
    </row>
    <row r="57" spans="1:11" ht="13.5" customHeight="1">
      <c r="A57" s="206" t="s">
        <v>134</v>
      </c>
      <c r="B57" s="207"/>
      <c r="C57" s="207"/>
      <c r="D57" s="207"/>
      <c r="E57" s="207"/>
      <c r="F57" s="207"/>
      <c r="G57" s="207"/>
      <c r="H57" s="207"/>
      <c r="I57" s="1">
        <v>41</v>
      </c>
      <c r="J57" s="125">
        <v>29050</v>
      </c>
      <c r="K57" s="125">
        <v>12857</v>
      </c>
    </row>
    <row r="58" spans="1:11" ht="13.5" customHeight="1">
      <c r="A58" s="206" t="s">
        <v>143</v>
      </c>
      <c r="B58" s="207"/>
      <c r="C58" s="207"/>
      <c r="D58" s="207"/>
      <c r="E58" s="207"/>
      <c r="F58" s="207"/>
      <c r="G58" s="207"/>
      <c r="H58" s="207"/>
      <c r="I58" s="1">
        <v>42</v>
      </c>
      <c r="J58" s="125">
        <f>J21+J35+J46</f>
        <v>2693473</v>
      </c>
      <c r="K58" s="125">
        <v>1719418</v>
      </c>
    </row>
    <row r="59" spans="1:11" ht="13.5" customHeight="1">
      <c r="A59" s="206" t="s">
        <v>144</v>
      </c>
      <c r="B59" s="207"/>
      <c r="C59" s="207"/>
      <c r="D59" s="207"/>
      <c r="E59" s="207"/>
      <c r="F59" s="207"/>
      <c r="G59" s="207"/>
      <c r="H59" s="207"/>
      <c r="I59" s="1">
        <v>43</v>
      </c>
      <c r="J59" s="125">
        <f>J26+J39+J52</f>
        <v>2709666</v>
      </c>
      <c r="K59" s="125">
        <v>1712424</v>
      </c>
    </row>
    <row r="60" spans="1:11" ht="13.5" customHeight="1">
      <c r="A60" s="233" t="s">
        <v>145</v>
      </c>
      <c r="B60" s="234"/>
      <c r="C60" s="234"/>
      <c r="D60" s="234"/>
      <c r="E60" s="234"/>
      <c r="F60" s="234"/>
      <c r="G60" s="234"/>
      <c r="H60" s="234"/>
      <c r="I60" s="4">
        <v>44</v>
      </c>
      <c r="J60" s="133">
        <v>12857</v>
      </c>
      <c r="K60" s="133">
        <v>19851</v>
      </c>
    </row>
  </sheetData>
  <sheetProtection/>
  <mergeCells count="53">
    <mergeCell ref="A53:H53"/>
    <mergeCell ref="A54:H54"/>
    <mergeCell ref="A55:H55"/>
    <mergeCell ref="A60:H60"/>
    <mergeCell ref="A56:H56"/>
    <mergeCell ref="A57:H57"/>
    <mergeCell ref="A58:H58"/>
    <mergeCell ref="A59:H59"/>
    <mergeCell ref="A47:H47"/>
    <mergeCell ref="A48:H48"/>
    <mergeCell ref="A49:H49"/>
    <mergeCell ref="A50:H50"/>
    <mergeCell ref="A43:H43"/>
    <mergeCell ref="A44:H44"/>
    <mergeCell ref="A45:H45"/>
    <mergeCell ref="A46:H46"/>
    <mergeCell ref="A33:H33"/>
    <mergeCell ref="A34:H34"/>
    <mergeCell ref="A51:H51"/>
    <mergeCell ref="A52:H52"/>
    <mergeCell ref="A37:H37"/>
    <mergeCell ref="A38:H38"/>
    <mergeCell ref="A39:H39"/>
    <mergeCell ref="A40:H40"/>
    <mergeCell ref="A41:H41"/>
    <mergeCell ref="A42:K42"/>
    <mergeCell ref="A29:K29"/>
    <mergeCell ref="A30:H30"/>
    <mergeCell ref="A31:H31"/>
    <mergeCell ref="A32:H32"/>
    <mergeCell ref="A35:H35"/>
    <mergeCell ref="A36:H36"/>
    <mergeCell ref="A21:H21"/>
    <mergeCell ref="A22:H22"/>
    <mergeCell ref="A23:H23"/>
    <mergeCell ref="A24:H24"/>
    <mergeCell ref="A25:H25"/>
    <mergeCell ref="A26:H26"/>
    <mergeCell ref="A27:H27"/>
    <mergeCell ref="A28:H28"/>
    <mergeCell ref="A8:K8"/>
    <mergeCell ref="A9:K9"/>
    <mergeCell ref="A11:H11"/>
    <mergeCell ref="A12:H12"/>
    <mergeCell ref="A18:H18"/>
    <mergeCell ref="A19:H19"/>
    <mergeCell ref="A20:H20"/>
    <mergeCell ref="A10:K10"/>
    <mergeCell ref="A14:K14"/>
    <mergeCell ref="A15:H15"/>
    <mergeCell ref="A16:H16"/>
    <mergeCell ref="A13:H13"/>
    <mergeCell ref="A17:H17"/>
  </mergeCells>
  <dataValidations count="2">
    <dataValidation type="whole" operator="notEqual" allowBlank="1" showInputMessage="1" showErrorMessage="1" errorTitle="Pogrešan unos" error="Mogu se unijeti samo cjelobrojne vrijednosti." sqref="J47:K51 J43:K45 J36:K38 J30:K34 J22:K25 J15:K20 J57:K5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5:K35 J52:K56 J46:K46 J39:K41 J21:K21 J26:K28 J60:K6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9"/>
  <sheetViews>
    <sheetView zoomScaleSheetLayoutView="125" zoomScalePageLayoutView="0" workbookViewId="0" topLeftCell="A2">
      <selection activeCell="K22" sqref="K22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7" width="9.140625" style="61" customWidth="1"/>
    <col min="8" max="8" width="6.28125" style="61" customWidth="1"/>
    <col min="9" max="9" width="9.140625" style="61" customWidth="1"/>
    <col min="10" max="11" width="11.421875" style="61" bestFit="1" customWidth="1"/>
    <col min="12" max="16384" width="9.140625" style="61" customWidth="1"/>
  </cols>
  <sheetData>
    <row r="4" spans="1:12" ht="12.75">
      <c r="A4" s="276" t="s">
        <v>245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60"/>
    </row>
    <row r="5" spans="1:12" ht="15.75">
      <c r="A5" s="37"/>
      <c r="B5" s="59"/>
      <c r="C5" s="291" t="s">
        <v>246</v>
      </c>
      <c r="D5" s="291"/>
      <c r="E5" s="62">
        <v>40909</v>
      </c>
      <c r="F5" s="38" t="s">
        <v>215</v>
      </c>
      <c r="G5" s="292">
        <v>41274</v>
      </c>
      <c r="H5" s="293"/>
      <c r="I5" s="59"/>
      <c r="J5" s="59"/>
      <c r="K5" s="59"/>
      <c r="L5" s="63"/>
    </row>
    <row r="6" spans="1:11" ht="23.25">
      <c r="A6" s="294" t="s">
        <v>50</v>
      </c>
      <c r="B6" s="294"/>
      <c r="C6" s="294"/>
      <c r="D6" s="294"/>
      <c r="E6" s="294"/>
      <c r="F6" s="294"/>
      <c r="G6" s="294"/>
      <c r="H6" s="294"/>
      <c r="I6" s="65" t="s">
        <v>268</v>
      </c>
      <c r="J6" s="66" t="s">
        <v>123</v>
      </c>
      <c r="K6" s="66" t="s">
        <v>124</v>
      </c>
    </row>
    <row r="7" spans="1:11" ht="12.75">
      <c r="A7" s="290">
        <v>1</v>
      </c>
      <c r="B7" s="290"/>
      <c r="C7" s="290"/>
      <c r="D7" s="290"/>
      <c r="E7" s="290"/>
      <c r="F7" s="290"/>
      <c r="G7" s="290"/>
      <c r="H7" s="290"/>
      <c r="I7" s="68">
        <v>2</v>
      </c>
      <c r="J7" s="67" t="s">
        <v>247</v>
      </c>
      <c r="K7" s="67" t="s">
        <v>248</v>
      </c>
    </row>
    <row r="8" spans="1:11" ht="12.75">
      <c r="A8" s="290"/>
      <c r="B8" s="290"/>
      <c r="C8" s="290"/>
      <c r="D8" s="290"/>
      <c r="E8" s="290"/>
      <c r="F8" s="290"/>
      <c r="G8" s="290"/>
      <c r="H8" s="290"/>
      <c r="I8" s="68"/>
      <c r="J8" s="58" t="s">
        <v>319</v>
      </c>
      <c r="K8" s="58" t="s">
        <v>325</v>
      </c>
    </row>
    <row r="9" spans="1:11" ht="12.75">
      <c r="A9" s="278" t="s">
        <v>249</v>
      </c>
      <c r="B9" s="279"/>
      <c r="C9" s="279"/>
      <c r="D9" s="279"/>
      <c r="E9" s="279"/>
      <c r="F9" s="279"/>
      <c r="G9" s="279"/>
      <c r="H9" s="279"/>
      <c r="I9" s="39">
        <v>1</v>
      </c>
      <c r="J9" s="134">
        <v>135512500</v>
      </c>
      <c r="K9" s="134">
        <v>135512500</v>
      </c>
    </row>
    <row r="10" spans="1:11" ht="12.75">
      <c r="A10" s="278" t="s">
        <v>250</v>
      </c>
      <c r="B10" s="279"/>
      <c r="C10" s="279"/>
      <c r="D10" s="279"/>
      <c r="E10" s="279"/>
      <c r="F10" s="279"/>
      <c r="G10" s="279"/>
      <c r="H10" s="279"/>
      <c r="I10" s="39">
        <v>2</v>
      </c>
      <c r="J10" s="125">
        <v>8285100</v>
      </c>
      <c r="K10" s="125">
        <v>8285100</v>
      </c>
    </row>
    <row r="11" spans="1:11" ht="12.75">
      <c r="A11" s="278" t="s">
        <v>251</v>
      </c>
      <c r="B11" s="279"/>
      <c r="C11" s="279"/>
      <c r="D11" s="279"/>
      <c r="E11" s="279"/>
      <c r="F11" s="279"/>
      <c r="G11" s="279"/>
      <c r="H11" s="279"/>
      <c r="I11" s="39">
        <v>3</v>
      </c>
      <c r="J11" s="125"/>
      <c r="K11" s="125"/>
    </row>
    <row r="12" spans="1:11" ht="12.75">
      <c r="A12" s="278" t="s">
        <v>252</v>
      </c>
      <c r="B12" s="279"/>
      <c r="C12" s="279"/>
      <c r="D12" s="279"/>
      <c r="E12" s="279"/>
      <c r="F12" s="279"/>
      <c r="G12" s="279"/>
      <c r="H12" s="279"/>
      <c r="I12" s="39">
        <v>4</v>
      </c>
      <c r="J12" s="125">
        <v>-165588871</v>
      </c>
      <c r="K12" s="125">
        <v>-172159094</v>
      </c>
    </row>
    <row r="13" spans="1:11" ht="12.75">
      <c r="A13" s="278" t="s">
        <v>253</v>
      </c>
      <c r="B13" s="279"/>
      <c r="C13" s="279"/>
      <c r="D13" s="279"/>
      <c r="E13" s="279"/>
      <c r="F13" s="279"/>
      <c r="G13" s="279"/>
      <c r="H13" s="279"/>
      <c r="I13" s="39">
        <v>5</v>
      </c>
      <c r="J13" s="125">
        <v>-9324313</v>
      </c>
      <c r="K13" s="125">
        <v>-114095432</v>
      </c>
    </row>
    <row r="14" spans="1:11" ht="12.75">
      <c r="A14" s="278" t="s">
        <v>254</v>
      </c>
      <c r="B14" s="279"/>
      <c r="C14" s="279"/>
      <c r="D14" s="279"/>
      <c r="E14" s="279"/>
      <c r="F14" s="279"/>
      <c r="G14" s="279"/>
      <c r="H14" s="279"/>
      <c r="I14" s="39">
        <v>6</v>
      </c>
      <c r="J14" s="125">
        <v>137014017</v>
      </c>
      <c r="K14" s="125">
        <v>134035452</v>
      </c>
    </row>
    <row r="15" spans="1:11" ht="12.75">
      <c r="A15" s="278" t="s">
        <v>255</v>
      </c>
      <c r="B15" s="279"/>
      <c r="C15" s="279"/>
      <c r="D15" s="279"/>
      <c r="E15" s="279"/>
      <c r="F15" s="279"/>
      <c r="G15" s="279"/>
      <c r="H15" s="279"/>
      <c r="I15" s="39">
        <v>7</v>
      </c>
      <c r="J15" s="125"/>
      <c r="K15" s="125"/>
    </row>
    <row r="16" spans="1:11" ht="12.75">
      <c r="A16" s="278" t="s">
        <v>256</v>
      </c>
      <c r="B16" s="279"/>
      <c r="C16" s="279"/>
      <c r="D16" s="279"/>
      <c r="E16" s="279"/>
      <c r="F16" s="279"/>
      <c r="G16" s="279"/>
      <c r="H16" s="279"/>
      <c r="I16" s="39">
        <v>8</v>
      </c>
      <c r="J16" s="125"/>
      <c r="K16" s="125"/>
    </row>
    <row r="17" spans="1:11" ht="12.75">
      <c r="A17" s="278" t="s">
        <v>257</v>
      </c>
      <c r="B17" s="279"/>
      <c r="C17" s="279"/>
      <c r="D17" s="279"/>
      <c r="E17" s="279"/>
      <c r="F17" s="279"/>
      <c r="G17" s="279"/>
      <c r="H17" s="279"/>
      <c r="I17" s="39">
        <v>9</v>
      </c>
      <c r="J17" s="125"/>
      <c r="K17" s="125"/>
    </row>
    <row r="18" spans="1:11" ht="12.75">
      <c r="A18" s="280" t="s">
        <v>258</v>
      </c>
      <c r="B18" s="281"/>
      <c r="C18" s="281"/>
      <c r="D18" s="281"/>
      <c r="E18" s="281"/>
      <c r="F18" s="281"/>
      <c r="G18" s="281"/>
      <c r="H18" s="281"/>
      <c r="I18" s="39">
        <v>10</v>
      </c>
      <c r="J18" s="124">
        <v>105898433</v>
      </c>
      <c r="K18" s="165">
        <v>8421474</v>
      </c>
    </row>
    <row r="19" spans="1:11" ht="12.75">
      <c r="A19" s="278" t="s">
        <v>259</v>
      </c>
      <c r="B19" s="279"/>
      <c r="C19" s="279"/>
      <c r="D19" s="279"/>
      <c r="E19" s="279"/>
      <c r="F19" s="279"/>
      <c r="G19" s="279"/>
      <c r="H19" s="279"/>
      <c r="I19" s="39">
        <v>11</v>
      </c>
      <c r="J19" s="125"/>
      <c r="K19" s="125"/>
    </row>
    <row r="20" spans="1:11" ht="12.75">
      <c r="A20" s="278" t="s">
        <v>260</v>
      </c>
      <c r="B20" s="279"/>
      <c r="C20" s="279"/>
      <c r="D20" s="279"/>
      <c r="E20" s="279"/>
      <c r="F20" s="279"/>
      <c r="G20" s="279"/>
      <c r="H20" s="279"/>
      <c r="I20" s="39">
        <v>12</v>
      </c>
      <c r="J20" s="125"/>
      <c r="K20" s="125"/>
    </row>
    <row r="21" spans="1:11" ht="12.75">
      <c r="A21" s="278" t="s">
        <v>261</v>
      </c>
      <c r="B21" s="279"/>
      <c r="C21" s="279"/>
      <c r="D21" s="279"/>
      <c r="E21" s="279"/>
      <c r="F21" s="279"/>
      <c r="G21" s="279"/>
      <c r="H21" s="279"/>
      <c r="I21" s="39">
        <v>13</v>
      </c>
      <c r="J21" s="125"/>
      <c r="K21" s="125"/>
    </row>
    <row r="22" spans="1:11" ht="12.75">
      <c r="A22" s="278" t="s">
        <v>262</v>
      </c>
      <c r="B22" s="279"/>
      <c r="C22" s="279"/>
      <c r="D22" s="279"/>
      <c r="E22" s="279"/>
      <c r="F22" s="279"/>
      <c r="G22" s="279"/>
      <c r="H22" s="279"/>
      <c r="I22" s="39">
        <v>14</v>
      </c>
      <c r="J22" s="125"/>
      <c r="K22" s="125"/>
    </row>
    <row r="23" spans="1:11" ht="12.75">
      <c r="A23" s="278" t="s">
        <v>263</v>
      </c>
      <c r="B23" s="279"/>
      <c r="C23" s="279"/>
      <c r="D23" s="279"/>
      <c r="E23" s="279"/>
      <c r="F23" s="279"/>
      <c r="G23" s="279"/>
      <c r="H23" s="279"/>
      <c r="I23" s="39">
        <v>15</v>
      </c>
      <c r="J23" s="125"/>
      <c r="K23" s="125"/>
    </row>
    <row r="24" spans="1:11" ht="12.75">
      <c r="A24" s="278" t="s">
        <v>264</v>
      </c>
      <c r="B24" s="279"/>
      <c r="C24" s="279"/>
      <c r="D24" s="279"/>
      <c r="E24" s="279"/>
      <c r="F24" s="279"/>
      <c r="G24" s="279"/>
      <c r="H24" s="279"/>
      <c r="I24" s="39">
        <v>16</v>
      </c>
      <c r="J24" s="125"/>
      <c r="K24" s="125"/>
    </row>
    <row r="25" spans="1:11" ht="12.75">
      <c r="A25" s="280" t="s">
        <v>265</v>
      </c>
      <c r="B25" s="281"/>
      <c r="C25" s="281"/>
      <c r="D25" s="281"/>
      <c r="E25" s="281"/>
      <c r="F25" s="281"/>
      <c r="G25" s="281"/>
      <c r="H25" s="281"/>
      <c r="I25" s="39">
        <v>17</v>
      </c>
      <c r="J25" s="131">
        <f>SUM(J19:J24)</f>
        <v>0</v>
      </c>
      <c r="K25" s="131">
        <v>0</v>
      </c>
    </row>
    <row r="26" spans="1:11" ht="12.75">
      <c r="A26" s="282"/>
      <c r="B26" s="283"/>
      <c r="C26" s="283"/>
      <c r="D26" s="283"/>
      <c r="E26" s="283"/>
      <c r="F26" s="283"/>
      <c r="G26" s="283"/>
      <c r="H26" s="283"/>
      <c r="I26" s="284"/>
      <c r="J26" s="284"/>
      <c r="K26" s="285"/>
    </row>
    <row r="27" spans="1:11" ht="12.75">
      <c r="A27" s="286" t="s">
        <v>266</v>
      </c>
      <c r="B27" s="287"/>
      <c r="C27" s="287"/>
      <c r="D27" s="287"/>
      <c r="E27" s="287"/>
      <c r="F27" s="287"/>
      <c r="G27" s="287"/>
      <c r="H27" s="287"/>
      <c r="I27" s="41">
        <v>18</v>
      </c>
      <c r="J27" s="40"/>
      <c r="K27" s="40"/>
    </row>
    <row r="28" spans="1:11" ht="17.25" customHeight="1">
      <c r="A28" s="288" t="s">
        <v>267</v>
      </c>
      <c r="B28" s="289"/>
      <c r="C28" s="289"/>
      <c r="D28" s="289"/>
      <c r="E28" s="289"/>
      <c r="F28" s="289"/>
      <c r="G28" s="289"/>
      <c r="H28" s="289"/>
      <c r="I28" s="42">
        <v>19</v>
      </c>
      <c r="J28" s="64"/>
      <c r="K28" s="64"/>
    </row>
    <row r="29" spans="1:11" ht="30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</sheetData>
  <sheetProtection/>
  <protectedRanges>
    <protectedRange sqref="E5" name="Range1_1"/>
    <protectedRange sqref="G5:H5" name="Range1"/>
  </protectedRanges>
  <mergeCells count="27">
    <mergeCell ref="A9:H9"/>
    <mergeCell ref="A10:H10"/>
    <mergeCell ref="A8:H8"/>
    <mergeCell ref="C5:D5"/>
    <mergeCell ref="G5:H5"/>
    <mergeCell ref="A6:H6"/>
    <mergeCell ref="A7:H7"/>
    <mergeCell ref="A13:H13"/>
    <mergeCell ref="A14:H14"/>
    <mergeCell ref="A27:H27"/>
    <mergeCell ref="A28:H28"/>
    <mergeCell ref="A21:H21"/>
    <mergeCell ref="A22:H22"/>
    <mergeCell ref="A15:H15"/>
    <mergeCell ref="A16:H16"/>
    <mergeCell ref="A17:H17"/>
    <mergeCell ref="A18:H18"/>
    <mergeCell ref="A29:K29"/>
    <mergeCell ref="A4:K4"/>
    <mergeCell ref="A23:H23"/>
    <mergeCell ref="A24:H24"/>
    <mergeCell ref="A25:H25"/>
    <mergeCell ref="A26:K26"/>
    <mergeCell ref="A19:H19"/>
    <mergeCell ref="A20:H20"/>
    <mergeCell ref="A11:H11"/>
    <mergeCell ref="A12:H12"/>
  </mergeCells>
  <conditionalFormatting sqref="G5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7:K28">
      <formula1>9999999999</formula1>
    </dataValidation>
    <dataValidation type="whole" operator="notEqual" allowBlank="1" showInputMessage="1" showErrorMessage="1" errorTitle="Pogrešan unos" error="Mogu se unijeti samo cjelobrojne vrijednosti." sqref="J19:K24 J9:K1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K26 J18:K1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5 G5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I38" sqref="I38"/>
    </sheetView>
  </sheetViews>
  <sheetFormatPr defaultColWidth="9.140625" defaultRowHeight="12.75"/>
  <sheetData>
    <row r="1" spans="1:10" ht="15.75">
      <c r="A1" s="295" t="s">
        <v>331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 customHeight="1">
      <c r="A3" s="296" t="s">
        <v>332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12.75">
      <c r="A4" s="297"/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3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hidden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 hidden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 hidden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2.75" hidden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hidden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 hidden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12.75" hidden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2.75" hidden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10" ht="12.75" hidden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 hidden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12.75">
      <c r="A20" s="137" t="s">
        <v>300</v>
      </c>
      <c r="B20" s="137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 t="s">
        <v>301</v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7" t="s">
        <v>302</v>
      </c>
      <c r="B22" s="137"/>
      <c r="C22" s="137"/>
      <c r="D22" s="138"/>
      <c r="E22" s="138"/>
      <c r="F22" s="138"/>
      <c r="G22" s="138"/>
      <c r="H22" s="138"/>
      <c r="I22" s="138"/>
      <c r="J22" s="138"/>
    </row>
    <row r="23" spans="1:10" ht="12.75">
      <c r="A23" s="138" t="s">
        <v>303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ht="12.75">
      <c r="A24" s="137" t="s">
        <v>304</v>
      </c>
      <c r="B24" s="139"/>
      <c r="C24" s="139"/>
      <c r="D24" s="136"/>
      <c r="E24" s="136"/>
      <c r="F24" s="136"/>
      <c r="G24" s="136"/>
      <c r="H24" s="136"/>
      <c r="I24" s="136"/>
      <c r="J24" s="136"/>
    </row>
    <row r="25" spans="1:10" ht="12.75">
      <c r="A25" s="138" t="s">
        <v>305</v>
      </c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ht="12.75">
      <c r="A26" s="140" t="s">
        <v>306</v>
      </c>
      <c r="B26" s="140"/>
      <c r="C26" s="140"/>
      <c r="D26" s="141"/>
      <c r="E26" s="141"/>
      <c r="F26" s="141"/>
      <c r="G26" s="141"/>
      <c r="H26" s="141"/>
      <c r="I26" s="141"/>
      <c r="J26" s="141"/>
    </row>
    <row r="27" spans="1:10" ht="12.75">
      <c r="A27" s="166" t="s">
        <v>333</v>
      </c>
      <c r="B27" s="140"/>
      <c r="C27" s="140"/>
      <c r="D27" s="141"/>
      <c r="E27" s="141"/>
      <c r="F27" s="141"/>
      <c r="G27" s="141"/>
      <c r="H27" s="141"/>
      <c r="I27" s="141"/>
      <c r="J27" s="141"/>
    </row>
    <row r="28" spans="1:10" ht="12.75">
      <c r="A28" s="141" t="s">
        <v>334</v>
      </c>
      <c r="B28" s="141"/>
      <c r="C28" s="141"/>
      <c r="D28" s="141"/>
      <c r="E28" s="141"/>
      <c r="F28" s="141"/>
      <c r="G28" s="141"/>
      <c r="H28" s="141"/>
      <c r="I28" s="141"/>
      <c r="J28" s="141"/>
    </row>
    <row r="29" ht="12.75">
      <c r="A29" t="s">
        <v>335</v>
      </c>
    </row>
    <row r="30" spans="1:10" ht="12.75">
      <c r="A30" s="141" t="s">
        <v>336</v>
      </c>
      <c r="B30" s="141"/>
      <c r="C30" s="141"/>
      <c r="D30" s="141"/>
      <c r="E30" s="141"/>
      <c r="F30" s="141"/>
      <c r="G30" s="141"/>
      <c r="H30" s="141"/>
      <c r="I30" s="141"/>
      <c r="J30" s="141"/>
    </row>
    <row r="31" spans="1:10" ht="12.75">
      <c r="A31" s="141" t="s">
        <v>337</v>
      </c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ht="12.75">
      <c r="A32" s="140" t="s">
        <v>307</v>
      </c>
      <c r="B32" s="140"/>
      <c r="C32" s="140"/>
      <c r="D32" s="140"/>
      <c r="E32" s="141"/>
      <c r="F32" s="141"/>
      <c r="G32" s="141"/>
      <c r="H32" s="141"/>
      <c r="I32" s="141"/>
      <c r="J32" s="141"/>
    </row>
    <row r="33" spans="1:10" ht="12.75">
      <c r="A33" s="141" t="s">
        <v>338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ht="12.75">
      <c r="A34" s="140" t="s">
        <v>308</v>
      </c>
      <c r="B34" s="140"/>
      <c r="C34" s="140"/>
      <c r="D34" s="141"/>
      <c r="E34" s="141"/>
      <c r="F34" s="141"/>
      <c r="G34" s="141"/>
      <c r="H34" s="141"/>
      <c r="I34" s="141"/>
      <c r="J34" s="141"/>
    </row>
    <row r="35" spans="1:10" ht="12.75">
      <c r="A35" s="141" t="s">
        <v>309</v>
      </c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ht="12.75">
      <c r="A36" s="140" t="s">
        <v>310</v>
      </c>
      <c r="B36" s="140"/>
      <c r="C36" s="140"/>
      <c r="D36" s="141"/>
      <c r="E36" s="141"/>
      <c r="F36" s="141"/>
      <c r="G36" s="141"/>
      <c r="H36" s="141"/>
      <c r="I36" s="141"/>
      <c r="J36" s="141"/>
    </row>
    <row r="37" spans="1:10" ht="12.75">
      <c r="A37" s="141" t="s">
        <v>339</v>
      </c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0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10" ht="12.75">
      <c r="A39" s="140" t="s">
        <v>311</v>
      </c>
      <c r="B39" s="140"/>
      <c r="C39" s="141"/>
      <c r="D39" s="141"/>
      <c r="E39" s="141"/>
      <c r="F39" s="141"/>
      <c r="G39" s="141"/>
      <c r="H39" s="141"/>
      <c r="I39" s="141"/>
      <c r="J39" s="141"/>
    </row>
    <row r="40" spans="1:10" ht="12.75">
      <c r="A40" s="141" t="s">
        <v>340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ht="12.75">
      <c r="A41" s="140" t="s">
        <v>312</v>
      </c>
      <c r="B41" s="139"/>
      <c r="C41" s="136"/>
      <c r="D41" s="136"/>
      <c r="E41" s="136"/>
      <c r="F41" s="136"/>
      <c r="G41" s="136"/>
      <c r="H41" s="136"/>
      <c r="I41" s="136"/>
      <c r="J41" s="136"/>
    </row>
    <row r="42" spans="1:10" ht="12.75">
      <c r="A42" s="141" t="s">
        <v>313</v>
      </c>
      <c r="B42" s="136"/>
      <c r="C42" s="136"/>
      <c r="D42" s="136"/>
      <c r="E42" s="136"/>
      <c r="F42" s="136"/>
      <c r="G42" s="136"/>
      <c r="H42" s="136"/>
      <c r="I42" s="136"/>
      <c r="J42" s="136"/>
    </row>
    <row r="43" spans="1:10" ht="12.75">
      <c r="A43" s="140" t="s">
        <v>314</v>
      </c>
      <c r="B43" s="139"/>
      <c r="C43" s="139"/>
      <c r="D43" s="139"/>
      <c r="E43" s="136"/>
      <c r="F43" s="136"/>
      <c r="G43" s="136"/>
      <c r="H43" s="136"/>
      <c r="I43" s="136"/>
      <c r="J43" s="136"/>
    </row>
    <row r="44" spans="1:10" ht="12.75">
      <c r="A44" s="141" t="s">
        <v>315</v>
      </c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10" ht="12.75">
      <c r="A45" s="140" t="s">
        <v>316</v>
      </c>
      <c r="B45" s="139"/>
      <c r="C45" s="136"/>
      <c r="D45" s="136"/>
      <c r="E45" s="136"/>
      <c r="F45" s="136"/>
      <c r="G45" s="136"/>
      <c r="H45" s="136"/>
      <c r="I45" s="136"/>
      <c r="J45" s="136"/>
    </row>
    <row r="46" spans="1:10" ht="12.75">
      <c r="A46" s="141" t="s">
        <v>317</v>
      </c>
      <c r="B46" s="136"/>
      <c r="C46" s="136"/>
      <c r="D46" s="136"/>
      <c r="E46" s="136"/>
      <c r="F46" s="136"/>
      <c r="G46" s="136"/>
      <c r="H46" s="136"/>
      <c r="I46" s="136"/>
      <c r="J46" s="136"/>
    </row>
    <row r="47" spans="1:10" ht="12.75">
      <c r="A47" s="141" t="s">
        <v>318</v>
      </c>
      <c r="B47" s="136"/>
      <c r="C47" s="136"/>
      <c r="D47" s="136"/>
      <c r="E47" s="136"/>
      <c r="F47" s="136"/>
      <c r="G47" s="136"/>
      <c r="H47" s="136"/>
      <c r="I47" s="136"/>
      <c r="J47" s="136"/>
    </row>
  </sheetData>
  <sheetProtection/>
  <mergeCells count="2">
    <mergeCell ref="A1:J1"/>
    <mergeCell ref="A3:J19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</cp:lastModifiedBy>
  <cp:lastPrinted>2013-04-10T09:37:06Z</cp:lastPrinted>
  <dcterms:created xsi:type="dcterms:W3CDTF">2008-10-17T11:51:54Z</dcterms:created>
  <dcterms:modified xsi:type="dcterms:W3CDTF">2013-04-10T09:37:47Z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