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UF_svi\TFI KI\GFI-KI\GFI-KI 2019\Engleske verzije izvještaja\Unconsolidated\"/>
    </mc:Choice>
  </mc:AlternateContent>
  <bookViews>
    <workbookView xWindow="0" yWindow="0" windowWidth="28800" windowHeight="12000" firstSheet="2" activeTab="5"/>
  </bookViews>
  <sheets>
    <sheet name="General data" sheetId="1" r:id="rId1"/>
    <sheet name="Balance sheet" sheetId="2" r:id="rId2"/>
    <sheet name="P&amp;L" sheetId="3" r:id="rId3"/>
    <sheet name="Cash flow" sheetId="4" r:id="rId4"/>
    <sheet name="Changes in equity" sheetId="5" r:id="rId5"/>
    <sheet name="Note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5" l="1"/>
  <c r="P25" i="5"/>
  <c r="P24" i="5"/>
  <c r="P23" i="5"/>
  <c r="P22" i="5"/>
  <c r="P21" i="5"/>
  <c r="P20" i="5"/>
  <c r="P19" i="5"/>
  <c r="P18" i="5"/>
  <c r="P17" i="5"/>
  <c r="P16" i="5"/>
  <c r="P15" i="5"/>
  <c r="P14" i="5"/>
  <c r="P13" i="5"/>
  <c r="P12" i="5"/>
  <c r="P11" i="5"/>
  <c r="O10" i="5"/>
  <c r="O27" i="5" s="1"/>
  <c r="N10" i="5"/>
  <c r="N27" i="5" s="1"/>
  <c r="M10" i="5"/>
  <c r="M27" i="5" s="1"/>
  <c r="L10" i="5"/>
  <c r="L27" i="5" s="1"/>
  <c r="K10" i="5"/>
  <c r="K27" i="5" s="1"/>
  <c r="J10" i="5"/>
  <c r="J27" i="5" s="1"/>
  <c r="I10" i="5"/>
  <c r="I27" i="5" s="1"/>
  <c r="H10" i="5"/>
  <c r="H27" i="5" s="1"/>
  <c r="G10" i="5"/>
  <c r="G27" i="5" s="1"/>
  <c r="F10" i="5"/>
  <c r="F27" i="5" s="1"/>
  <c r="E10" i="5"/>
  <c r="E27" i="5" s="1"/>
  <c r="D10" i="5"/>
  <c r="D27" i="5" s="1"/>
  <c r="C10" i="5"/>
  <c r="P9" i="5"/>
  <c r="P8" i="5"/>
  <c r="P7" i="5"/>
  <c r="D59" i="4"/>
  <c r="C59" i="4"/>
  <c r="D51" i="4"/>
  <c r="C51" i="4"/>
  <c r="D44" i="4"/>
  <c r="C44" i="4"/>
  <c r="D57" i="3"/>
  <c r="C57" i="3"/>
  <c r="D45" i="3"/>
  <c r="C45" i="3"/>
  <c r="D36" i="3"/>
  <c r="C36" i="3"/>
  <c r="D22" i="3"/>
  <c r="D33" i="3" s="1"/>
  <c r="D35" i="3" s="1"/>
  <c r="D39" i="3" s="1"/>
  <c r="D43" i="3" s="1"/>
  <c r="C22" i="3"/>
  <c r="C33" i="3" s="1"/>
  <c r="C35" i="3" s="1"/>
  <c r="D77" i="2"/>
  <c r="C77" i="2"/>
  <c r="D52" i="2"/>
  <c r="C52" i="2"/>
  <c r="D48" i="2"/>
  <c r="C48" i="2"/>
  <c r="D42" i="2"/>
  <c r="C42" i="2"/>
  <c r="C63" i="2" s="1"/>
  <c r="D29" i="2"/>
  <c r="C29" i="2"/>
  <c r="D25" i="2"/>
  <c r="C25" i="2"/>
  <c r="D22" i="2"/>
  <c r="C22" i="2"/>
  <c r="D18" i="2"/>
  <c r="C18" i="2"/>
  <c r="D13" i="2"/>
  <c r="C13" i="2"/>
  <c r="D9" i="2"/>
  <c r="C9" i="2"/>
  <c r="C40" i="2" s="1"/>
  <c r="C39" i="3" l="1"/>
  <c r="C43" i="3" s="1"/>
  <c r="P10" i="5"/>
  <c r="C27" i="5"/>
  <c r="P27" i="5" s="1"/>
  <c r="D60" i="4"/>
  <c r="D63" i="4" s="1"/>
  <c r="C60" i="4"/>
  <c r="C63" i="4" s="1"/>
  <c r="C44" i="3"/>
  <c r="D44" i="3"/>
  <c r="D66" i="3" s="1"/>
  <c r="C78" i="2"/>
  <c r="D40" i="2"/>
  <c r="D63" i="2"/>
  <c r="D78" i="2" s="1"/>
  <c r="C66" i="3" l="1"/>
</calcChain>
</file>

<file path=xl/sharedStrings.xml><?xml version="1.0" encoding="utf-8"?>
<sst xmlns="http://schemas.openxmlformats.org/spreadsheetml/2006/main" count="681" uniqueCount="473">
  <si>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</si>
  <si>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</si>
  <si>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</si>
  <si>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</si>
  <si>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</si>
  <si>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</si>
  <si>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</si>
  <si>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</si>
  <si>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</si>
  <si>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</si>
  <si>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</si>
  <si>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</si>
  <si>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</si>
  <si>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</si>
  <si>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</si>
  <si>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</si>
  <si>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</si>
  <si>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</si>
  <si>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</si>
  <si>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</si>
  <si>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</si>
  <si>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</si>
  <si>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</si>
  <si>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</si>
  <si>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</si>
  <si>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</si>
  <si>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</si>
  <si>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</si>
  <si>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</si>
  <si>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</si>
  <si>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</si>
  <si>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</si>
  <si>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</si>
  <si>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</si>
  <si>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</si>
  <si>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</si>
  <si>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</si>
  <si>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</si>
  <si>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</si>
  <si>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</si>
  <si>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</si>
  <si>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</si>
  <si>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</si>
  <si>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</si>
  <si>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</si>
  <si>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</si>
  <si>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</si>
  <si>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</si>
  <si>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</si>
  <si>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</si>
  <si>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</si>
  <si>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</si>
  <si>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1252 </t>
  </si>
  <si>
    <t>Submitter: Hrvatska poštanska banka p.l.c.</t>
  </si>
  <si>
    <t>Item</t>
  </si>
  <si>
    <t>Last day of the preceding business year</t>
  </si>
  <si>
    <t>At the reporting date of the current period</t>
  </si>
  <si>
    <t>Assets</t>
  </si>
  <si>
    <t>Cash, cash balances at central banks and other demand deposits (from 2 to 4)</t>
  </si>
  <si>
    <t>Cash in hand</t>
  </si>
  <si>
    <t>Cash balances at central banks</t>
  </si>
  <si>
    <t xml:space="preserve"> -   </t>
  </si>
  <si>
    <t>Total assets (1 + 5 + 10 + 14 + 17 + 21 + from 24 to 31)</t>
  </si>
  <si>
    <t>BALANCE SHEET</t>
  </si>
  <si>
    <t>as at December 31, 2019</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</si>
  <si>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</si>
  <si>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</si>
  <si>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</si>
  <si>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</si>
  <si>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</si>
  <si>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</si>
  <si>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</si>
  <si>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</si>
  <si>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</si>
  <si>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</si>
  <si>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</si>
  <si>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</si>
  <si>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</si>
  <si>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</si>
  <si>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</si>
  <si>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</si>
  <si>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</si>
  <si>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</si>
  <si>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</si>
  <si>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</si>
  <si>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</si>
  <si>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</si>
  <si>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</si>
  <si>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</si>
  <si>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</si>
  <si>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</si>
  <si>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</si>
  <si>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</si>
  <si>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</si>
  <si>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</si>
  <si>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</si>
  <si>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</si>
  <si>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</si>
  <si>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</si>
  <si>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</si>
  <si>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</si>
  <si>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</si>
  <si>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</si>
  <si>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</si>
  <si>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</si>
  <si>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</si>
  <si>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</si>
  <si>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</si>
  <si>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</si>
  <si>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</si>
  <si>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</si>
  <si>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</si>
  <si>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</si>
  <si>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</si>
  <si>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</si>
  <si>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for the period January 01, 2019 to December 31, 2019</t>
  </si>
  <si>
    <t>Same period of the previous year</t>
  </si>
  <si>
    <t>Current period</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</si>
  <si>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</si>
  <si>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</si>
  <si>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</si>
  <si>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</si>
  <si>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</si>
  <si>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</si>
  <si>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</si>
  <si>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</si>
  <si>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</si>
  <si>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</si>
  <si>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</si>
  <si>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</si>
  <si>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</si>
  <si>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</si>
  <si>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</si>
  <si>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</si>
  <si>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</si>
  <si>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</si>
  <si>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</si>
  <si>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</si>
  <si>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</si>
  <si>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</si>
  <si>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</si>
  <si>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</si>
  <si>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</si>
  <si>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</si>
  <si>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</si>
  <si>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</si>
  <si>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</si>
  <si>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</si>
  <si>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</si>
  <si>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</si>
  <si>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</si>
  <si>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</si>
  <si>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</si>
  <si>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</si>
  <si>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</si>
  <si>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</si>
  <si>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</si>
  <si>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</si>
  <si>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</si>
  <si>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</si>
  <si>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</si>
  <si>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</si>
  <si>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</si>
  <si>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</si>
  <si>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</si>
  <si>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</si>
  <si>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</si>
  <si>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</si>
  <si>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</si>
  <si>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</si>
  <si>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</si>
  <si>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</si>
  <si>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</si>
  <si>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</si>
  <si>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</si>
  <si>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</si>
  <si>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</si>
  <si>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</si>
  <si>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</si>
  <si>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</si>
  <si>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</si>
  <si>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</si>
  <si>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</si>
  <si>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</si>
  <si>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</si>
  <si>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</si>
  <si>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</si>
  <si>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</si>
  <si>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</si>
  <si>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</si>
  <si>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</si>
  <si>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</si>
  <si>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</si>
  <si>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</si>
  <si>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</si>
  <si>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</si>
  <si>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</si>
  <si>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</si>
  <si>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</si>
  <si>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</si>
  <si>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</si>
  <si>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</si>
  <si>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</si>
  <si>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</si>
  <si>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</si>
  <si>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</si>
  <si>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</si>
  <si>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</si>
  <si>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</si>
  <si>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</si>
  <si>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</si>
  <si>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</si>
  <si>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</si>
  <si>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</si>
  <si>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</si>
  <si>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</si>
  <si>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</si>
  <si>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</si>
  <si>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</si>
  <si>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</si>
  <si>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</si>
  <si>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</si>
  <si>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</si>
  <si>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</si>
  <si>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</si>
  <si>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</si>
  <si>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</si>
  <si>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</si>
  <si>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</si>
  <si>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</si>
  <si>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</si>
  <si>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</si>
  <si>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</si>
  <si>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</si>
  <si>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</si>
  <si>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</si>
  <si>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</si>
  <si>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</si>
  <si>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</si>
  <si>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</si>
  <si>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</si>
  <si>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</si>
  <si>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</si>
  <si>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</si>
  <si>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</si>
  <si>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</si>
  <si>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</si>
  <si>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</si>
  <si>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</si>
  <si>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</si>
  <si>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</si>
  <si>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</si>
  <si>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</si>
  <si>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</si>
  <si>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</si>
  <si>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</si>
  <si>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</si>
  <si>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</si>
  <si>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</si>
  <si>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</si>
  <si>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</si>
  <si>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</si>
  <si>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</si>
  <si>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</si>
  <si>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</si>
  <si>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</si>
  <si>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</si>
  <si>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</si>
  <si>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</si>
  <si>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</si>
  <si>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</si>
  <si>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</si>
  <si>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</si>
  <si>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</si>
  <si>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</si>
  <si>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</si>
  <si>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</si>
  <si>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</si>
  <si>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</si>
  <si>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</si>
  <si>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</si>
  <si>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Same period of the previous year 01.01.-31.12.2018</t>
  </si>
  <si>
    <t>Current period 01.01. – 31.12.2019.</t>
  </si>
  <si>
    <t>80,882,164</t>
  </si>
  <si>
    <t>93,737,077</t>
  </si>
  <si>
    <t>531,128,399</t>
  </si>
  <si>
    <t>509,816,505</t>
  </si>
  <si>
    <t xml:space="preserve">Deposits </t>
  </si>
  <si>
    <t>-</t>
  </si>
  <si>
    <t>612,186,823</t>
  </si>
  <si>
    <t>603,977,673</t>
  </si>
  <si>
    <t>2) INTEREST EXPENSE</t>
  </si>
  <si>
    <t>AOP 002</t>
  </si>
  <si>
    <t xml:space="preserve">-   </t>
  </si>
  <si>
    <t xml:space="preserve">2,232,974 </t>
  </si>
  <si>
    <t xml:space="preserve"> 2,658,894 </t>
  </si>
  <si>
    <t xml:space="preserve">91,997,806 </t>
  </si>
  <si>
    <t xml:space="preserve"> 64,311,373 </t>
  </si>
  <si>
    <t xml:space="preserve">3,571,690 </t>
  </si>
  <si>
    <t xml:space="preserve"> 1,038,423 </t>
  </si>
  <si>
    <t>97,802,469</t>
  </si>
  <si>
    <t>68,008,691</t>
  </si>
  <si>
    <t>3) FEE AND COMMISSION INCOME</t>
  </si>
  <si>
    <t>AOP 005</t>
  </si>
  <si>
    <t>Securities</t>
  </si>
  <si>
    <t>Asset management</t>
  </si>
  <si>
    <t>Custody [according to the type of client]</t>
  </si>
  <si>
    <t>Loan commitments</t>
  </si>
  <si>
    <t>Other</t>
  </si>
  <si>
    <t> Total</t>
  </si>
  <si>
    <t>513,500,629</t>
  </si>
  <si>
    <t>527,494,435</t>
  </si>
  <si>
    <t>4) FEE AND COMMISSION EXPENSE</t>
  </si>
  <si>
    <t>AOP 006</t>
  </si>
  <si>
    <t>Bank clearing and settlement</t>
  </si>
  <si>
    <t>1,306,076</t>
  </si>
  <si>
    <t>1,552,230</t>
  </si>
  <si>
    <t>320,079,957</t>
  </si>
  <si>
    <t>326,300,211</t>
  </si>
  <si>
    <t>321,386,033</t>
  </si>
  <si>
    <t>327,852,440</t>
  </si>
  <si>
    <t>5) GAIN/LOSSES ON TERMINATION OF FINANCIAL ASSETS AND FINANCIAL LIABILITIES</t>
  </si>
  <si>
    <t xml:space="preserve">AOP 007 </t>
  </si>
  <si>
    <t xml:space="preserve">4,637,141 </t>
  </si>
  <si>
    <t xml:space="preserve">5,158,277 </t>
  </si>
  <si>
    <t>Debt Securities issued</t>
  </si>
  <si>
    <t>4,637,141</t>
  </si>
  <si>
    <t>5,158,277</t>
  </si>
  <si>
    <t xml:space="preserve">AOP 008 </t>
  </si>
  <si>
    <t>(7,332,814)</t>
  </si>
  <si>
    <t xml:space="preserve">17,025,588 </t>
  </si>
  <si>
    <t xml:space="preserve">2,919,384 </t>
  </si>
  <si>
    <t xml:space="preserve">20,243,874 </t>
  </si>
  <si>
    <t>FX transactions and derivatives</t>
  </si>
  <si>
    <t xml:space="preserve">48,282,375 </t>
  </si>
  <si>
    <t xml:space="preserve">50,246,706 </t>
  </si>
  <si>
    <t>43,868,945</t>
  </si>
  <si>
    <t>87,516,168</t>
  </si>
  <si>
    <t>AOP 009</t>
  </si>
  <si>
    <t>6) OPERATING EXPENSES</t>
  </si>
  <si>
    <t>AOP 015 &amp; AOP 017 &amp; AOP 018</t>
  </si>
  <si>
    <t xml:space="preserve">43,909,670 </t>
  </si>
  <si>
    <t xml:space="preserve">43,512,701 </t>
  </si>
  <si>
    <t xml:space="preserve">368,284,449 </t>
  </si>
  <si>
    <t xml:space="preserve">391,518,366 </t>
  </si>
  <si>
    <t>(Employee expenses)</t>
  </si>
  <si>
    <t xml:space="preserve">190,464,875 </t>
  </si>
  <si>
    <t xml:space="preserve">221,778,276 </t>
  </si>
  <si>
    <t>(Other administrative expenses)</t>
  </si>
  <si>
    <t xml:space="preserve">177,819,573 </t>
  </si>
  <si>
    <t xml:space="preserve">169,740,090 </t>
  </si>
  <si>
    <t>(Amortization)</t>
  </si>
  <si>
    <t xml:space="preserve">45,270,615 </t>
  </si>
  <si>
    <t xml:space="preserve">75,879,820 </t>
  </si>
  <si>
    <t>(Property, plant and equipment)</t>
  </si>
  <si>
    <t xml:space="preserve">15,877,888 </t>
  </si>
  <si>
    <t xml:space="preserve">41,291,006 </t>
  </si>
  <si>
    <t>(Investment property)</t>
  </si>
  <si>
    <t>(Other intangible assets)</t>
  </si>
  <si>
    <t xml:space="preserve">29,392,727 </t>
  </si>
  <si>
    <t xml:space="preserve">34,588,814 </t>
  </si>
  <si>
    <t>457,464,733</t>
  </si>
  <si>
    <t>510,910,886</t>
  </si>
  <si>
    <t>7) IMPAIRMENT LOSSES AND PROVISION EXPENSES</t>
  </si>
  <si>
    <t>AOP 019 &amp; AOP 020 &amp; AOP 021 &amp; AOP 023</t>
  </si>
  <si>
    <t>(2,855,440)</t>
  </si>
  <si>
    <t>(15,756,307)</t>
  </si>
  <si>
    <t>Financial assets at fair value through other comprehensive income</t>
  </si>
  <si>
    <t>Financial assets at amortized cost</t>
  </si>
  <si>
    <t>(11,403,829)</t>
  </si>
  <si>
    <t xml:space="preserve">64,757,476 </t>
  </si>
  <si>
    <t>(Liabilities and Guarantees)</t>
  </si>
  <si>
    <t>(12,129,056)</t>
  </si>
  <si>
    <t xml:space="preserve">8,774,476 </t>
  </si>
  <si>
    <t>(Other Provisions)</t>
  </si>
  <si>
    <t xml:space="preserve">55,983,000 </t>
  </si>
  <si>
    <t>(Impairment or (-) reversal of impairment on financial assets that are not measured at fair value through profit or loss)</t>
  </si>
  <si>
    <t xml:space="preserve">107,328,532 </t>
  </si>
  <si>
    <t xml:space="preserve">135,818,040 </t>
  </si>
  <si>
    <t>(Financial assets at fair value through other comprehensive income)</t>
  </si>
  <si>
    <t xml:space="preserve">3,451,479 </t>
  </si>
  <si>
    <t xml:space="preserve">3,400,611 </t>
  </si>
  <si>
    <t>(Financial assets at amortized cost)</t>
  </si>
  <si>
    <t xml:space="preserve">103,877,053 </t>
  </si>
  <si>
    <t xml:space="preserve">132,417,429 </t>
  </si>
  <si>
    <t>(Impairment or (-) reversal of impairment off of investments in subsidiaries, joint ventures, and associates)</t>
  </si>
  <si>
    <t>(Impairment or (-) reversal of impairment off non-financial assets)</t>
  </si>
  <si>
    <t xml:space="preserve">18,591,491 </t>
  </si>
  <si>
    <t>(Goodwill)</t>
  </si>
  <si>
    <t>(Other)</t>
  </si>
  <si>
    <t>117,371,634</t>
  </si>
  <si>
    <t>¸¸</t>
  </si>
  <si>
    <t>8. LOANS AND ADVANCES</t>
  </si>
  <si>
    <t>AOP 023</t>
  </si>
  <si>
    <t>31.12.2018.</t>
  </si>
  <si>
    <t>31.12.2019.</t>
  </si>
  <si>
    <t>Stupanj 1</t>
  </si>
  <si>
    <t xml:space="preserve">Stupanj 2 </t>
  </si>
  <si>
    <t>Stupanj 3</t>
  </si>
  <si>
    <t>Central banks</t>
  </si>
  <si>
    <t>1,419,940,044</t>
  </si>
  <si>
    <t>Gross loans</t>
  </si>
  <si>
    <t>Allowance</t>
  </si>
  <si>
    <t>Government</t>
  </si>
  <si>
    <t>2,112,307,704</t>
  </si>
  <si>
    <t>3,604,698</t>
  </si>
  <si>
    <t>2,115,000,404</t>
  </si>
  <si>
    <t>5,001,917</t>
  </si>
  <si>
    <t>(2,692,700)</t>
  </si>
  <si>
    <t>(1,397,220)</t>
  </si>
  <si>
    <t>Credit institutuions</t>
  </si>
  <si>
    <t>339,310,703</t>
  </si>
  <si>
    <t>340,818,961</t>
  </si>
  <si>
    <t>(1,576,269)</t>
  </si>
  <si>
    <t>Other financial institutions</t>
  </si>
  <si>
    <t>45,190,050</t>
  </si>
  <si>
    <t>45,433,321</t>
  </si>
  <si>
    <t>Non - financial institutions</t>
  </si>
  <si>
    <t>2,727,407,026</t>
  </si>
  <si>
    <t>211,479,616</t>
  </si>
  <si>
    <t>506,841,271</t>
  </si>
  <si>
    <t>2,789,400,069</t>
  </si>
  <si>
    <t>238,399,434</t>
  </si>
  <si>
    <t>1,509,806,549</t>
  </si>
  <si>
    <t>(61,993,043)</t>
  </si>
  <si>
    <t>(26,919,818)</t>
  </si>
  <si>
    <t>(1,002,965,278)</t>
  </si>
  <si>
    <t xml:space="preserve">Retail </t>
  </si>
  <si>
    <t>4,931,891,613</t>
  </si>
  <si>
    <t>404,640,451</t>
  </si>
  <si>
    <t>172,050,860</t>
  </si>
  <si>
    <t>4,956,041,548</t>
  </si>
  <si>
    <t>425,861,375</t>
  </si>
  <si>
    <t>570,426,348</t>
  </si>
  <si>
    <t>(24,149,935)</t>
  </si>
  <si>
    <t>(21,220,924)</t>
  </si>
  <si>
    <t>(398,375,488)</t>
  </si>
  <si>
    <t>11,576,047,140</t>
  </si>
  <si>
    <t>620,575,714</t>
  </si>
  <si>
    <t>678,892,131</t>
  </si>
  <si>
    <t>479,997,937</t>
  </si>
  <si>
    <t>633,943,916</t>
  </si>
  <si>
    <t>9)  NON-TRADING FINANCIAL ASSETS MEASURED AT FAIR VALUE THROUGH PROFIT OR LOSS</t>
  </si>
  <si>
    <t>AOP 013</t>
  </si>
  <si>
    <t>Credit institutions</t>
  </si>
  <si>
    <t xml:space="preserve">1,386,319 </t>
  </si>
  <si>
    <t xml:space="preserve">6,692,018 </t>
  </si>
  <si>
    <t>Retail</t>
  </si>
  <si>
    <t xml:space="preserve">14,507,069 </t>
  </si>
  <si>
    <t>1,676,288</t>
  </si>
  <si>
    <t>21,199,086</t>
  </si>
  <si>
    <t>10) DEPOSITS</t>
  </si>
  <si>
    <t>AOP 044</t>
  </si>
  <si>
    <t xml:space="preserve">3,295,994,527 </t>
  </si>
  <si>
    <t xml:space="preserve">4,896,096,420 </t>
  </si>
  <si>
    <t xml:space="preserve">669,244,429 </t>
  </si>
  <si>
    <t xml:space="preserve">127,248,024 </t>
  </si>
  <si>
    <t xml:space="preserve">1,244,801,943 </t>
  </si>
  <si>
    <t xml:space="preserve">1,443,658,667 </t>
  </si>
  <si>
    <t xml:space="preserve">3,948,377,897 </t>
  </si>
  <si>
    <t xml:space="preserve">2,739,494,692 </t>
  </si>
  <si>
    <t xml:space="preserve">9,839,248,795 </t>
  </si>
  <si>
    <t xml:space="preserve">11,737,901,121 </t>
  </si>
  <si>
    <t>18,997,667,591</t>
  </si>
  <si>
    <t>20,944,398,925</t>
  </si>
  <si>
    <t>Balance sheet</t>
  </si>
  <si>
    <t>Profit and loss</t>
  </si>
  <si>
    <t>Yearly financial statements</t>
  </si>
  <si>
    <t>03777928</t>
  </si>
  <si>
    <t>080010698</t>
  </si>
  <si>
    <t>014804670</t>
  </si>
  <si>
    <t>ERNST &amp; YOUNG d.o.o.</t>
  </si>
  <si>
    <t>Zvonimir Madunić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</si>
</sst>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
    <numFmt numFmtId="165" formatCode="00"/>
    <numFmt numFmtId="166" formatCode="_-* #,##0_-;\-* #,##0_-;_-* &quot;-&quot;??_-;_-@_-"/>
    <numFmt numFmtId="167" formatCode="#,##0;[Black]\(#,##0\)"/>
  </numFmts>
  <fonts count="3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i/>
      <sz val="9"/>
      <color theme="1"/>
      <name val="Arial"/>
      <family val="2"/>
      <charset val="238"/>
    </font>
    <font>
      <b/>
      <sz val="9"/>
      <color rgb="FFFFFFFF"/>
      <name val="Arial"/>
      <family val="2"/>
      <charset val="238"/>
    </font>
    <font>
      <sz val="10"/>
      <color theme="1"/>
      <name val="Times New Roman"/>
      <family val="1"/>
      <charset val="238"/>
    </font>
  </fonts>
  <fills count="16">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rgb="FF808080"/>
        <bgColor indexed="64"/>
      </patternFill>
    </fill>
    <fill>
      <patternFill patternType="solid">
        <fgColor rgb="FFFFE6E6"/>
        <bgColor indexed="64"/>
      </patternFill>
    </fill>
    <fill>
      <patternFill patternType="solid">
        <fgColor rgb="FFC00000"/>
        <bgColor indexed="64"/>
      </patternFill>
    </fill>
    <fill>
      <patternFill patternType="lightGray">
        <fgColor rgb="FFC0C0C0"/>
        <bgColor theme="0"/>
      </patternFill>
    </fill>
  </fills>
  <borders count="2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0" fontId="14" fillId="0" borderId="0"/>
    <xf numFmtId="0" fontId="25" fillId="0" borderId="0">
      <alignment vertical="top"/>
    </xf>
    <xf numFmtId="43" fontId="1" fillId="0" borderId="0" applyFont="0" applyFill="0" applyBorder="0" applyAlignment="0" applyProtection="0"/>
    <xf numFmtId="0" fontId="14" fillId="0" borderId="0"/>
    <xf numFmtId="0" fontId="14" fillId="0" borderId="0"/>
  </cellStyleXfs>
  <cellXfs count="183">
    <xf numFmtId="0" fontId="0" fillId="0" borderId="0" xfId="0"/>
    <xf numFmtId="3" fontId="0" fillId="0" borderId="0" xfId="0" applyNumberFormat="1" applyProtection="1"/>
    <xf numFmtId="3" fontId="15" fillId="5" borderId="8" xfId="0" applyNumberFormat="1"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xf>
    <xf numFmtId="164" fontId="15" fillId="7" borderId="8" xfId="0" applyNumberFormat="1" applyFont="1" applyFill="1" applyBorder="1" applyAlignment="1" applyProtection="1">
      <alignment horizontal="center" vertical="center"/>
    </xf>
    <xf numFmtId="3" fontId="16" fillId="7" borderId="8" xfId="0" applyNumberFormat="1" applyFont="1" applyFill="1" applyBorder="1" applyAlignment="1" applyProtection="1">
      <alignment horizontal="right" vertical="center" shrinkToFit="1"/>
    </xf>
    <xf numFmtId="164" fontId="15" fillId="0" borderId="8" xfId="0" applyNumberFormat="1" applyFont="1" applyFill="1" applyBorder="1" applyAlignment="1" applyProtection="1">
      <alignment horizontal="center" vertical="center"/>
    </xf>
    <xf numFmtId="3" fontId="17" fillId="0" borderId="8" xfId="0" applyNumberFormat="1" applyFont="1" applyFill="1" applyBorder="1" applyAlignment="1" applyProtection="1">
      <alignment horizontal="right" vertical="center" shrinkToFit="1"/>
      <protection locked="0"/>
    </xf>
    <xf numFmtId="3" fontId="18" fillId="7" borderId="8" xfId="0" applyNumberFormat="1" applyFont="1" applyFill="1" applyBorder="1" applyAlignment="1" applyProtection="1">
      <alignment horizontal="right" vertical="center" shrinkToFit="1"/>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3" fillId="4" borderId="3" xfId="0" applyFont="1" applyFill="1" applyBorder="1" applyAlignment="1" applyProtection="1">
      <alignment vertical="center" wrapText="1"/>
      <protection locked="0"/>
    </xf>
    <xf numFmtId="0" fontId="15" fillId="5" borderId="8" xfId="0" applyFont="1" applyFill="1" applyBorder="1" applyAlignment="1" applyProtection="1">
      <alignment vertical="center"/>
    </xf>
    <xf numFmtId="0" fontId="14" fillId="6" borderId="8" xfId="0" applyFont="1" applyFill="1" applyBorder="1" applyAlignment="1" applyProtection="1">
      <alignment vertical="center" wrapText="1"/>
    </xf>
    <xf numFmtId="0" fontId="0" fillId="0" borderId="8" xfId="0" applyBorder="1" applyAlignment="1" applyProtection="1"/>
    <xf numFmtId="0" fontId="3" fillId="6" borderId="8" xfId="0" applyFont="1" applyFill="1" applyBorder="1" applyAlignment="1" applyProtection="1">
      <alignment vertical="center" wrapText="1"/>
    </xf>
    <xf numFmtId="0" fontId="4" fillId="6" borderId="8" xfId="0" applyFont="1" applyFill="1" applyBorder="1" applyAlignment="1" applyProtection="1">
      <alignment vertical="center" wrapText="1"/>
    </xf>
    <xf numFmtId="0" fontId="4" fillId="7" borderId="8" xfId="0" applyNumberFormat="1" applyFont="1" applyFill="1" applyBorder="1" applyAlignment="1" applyProtection="1">
      <alignment vertical="center" wrapText="1"/>
    </xf>
    <xf numFmtId="49" fontId="4" fillId="0" borderId="8" xfId="0" applyNumberFormat="1" applyFont="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7" borderId="8" xfId="0" applyNumberFormat="1" applyFont="1" applyFill="1" applyBorder="1" applyAlignment="1" applyProtection="1">
      <alignment vertical="center" wrapText="1"/>
    </xf>
    <xf numFmtId="49" fontId="3" fillId="7" borderId="8" xfId="0" applyNumberFormat="1" applyFont="1" applyFill="1" applyBorder="1" applyAlignment="1" applyProtection="1">
      <alignment vertical="center" wrapText="1"/>
    </xf>
    <xf numFmtId="49" fontId="3" fillId="0" borderId="8" xfId="0" applyNumberFormat="1" applyFont="1" applyBorder="1" applyAlignment="1" applyProtection="1">
      <alignment vertical="center" wrapText="1"/>
    </xf>
    <xf numFmtId="0" fontId="19" fillId="6" borderId="8" xfId="0" applyFont="1" applyFill="1" applyBorder="1" applyAlignment="1" applyProtection="1">
      <alignment vertical="center" wrapText="1"/>
    </xf>
    <xf numFmtId="0" fontId="20" fillId="6" borderId="8" xfId="0" applyFont="1" applyFill="1" applyBorder="1" applyAlignment="1" applyProtection="1">
      <alignment vertical="center"/>
    </xf>
    <xf numFmtId="0" fontId="13" fillId="4" borderId="6" xfId="0" applyFont="1" applyFill="1" applyBorder="1" applyAlignment="1" applyProtection="1">
      <alignment vertical="center" wrapText="1"/>
      <protection locked="0"/>
    </xf>
    <xf numFmtId="0" fontId="4" fillId="5" borderId="8" xfId="0" applyFont="1" applyFill="1" applyBorder="1" applyAlignment="1" applyProtection="1">
      <alignment horizontal="center" vertical="center" wrapText="1"/>
    </xf>
    <xf numFmtId="3" fontId="14" fillId="0" borderId="0" xfId="2" applyNumberFormat="1" applyProtection="1"/>
    <xf numFmtId="3" fontId="15" fillId="5" borderId="8" xfId="2" applyNumberFormat="1" applyFont="1" applyFill="1" applyBorder="1" applyAlignment="1" applyProtection="1">
      <alignment horizontal="center" vertical="center" wrapText="1"/>
    </xf>
    <xf numFmtId="0" fontId="15" fillId="5" borderId="8" xfId="2" applyFont="1" applyFill="1" applyBorder="1" applyAlignment="1" applyProtection="1">
      <alignment horizontal="center" vertical="center"/>
    </xf>
    <xf numFmtId="3" fontId="4" fillId="0" borderId="8" xfId="0" applyNumberFormat="1" applyFont="1" applyFill="1" applyBorder="1" applyAlignment="1" applyProtection="1">
      <alignment vertical="center" shrinkToFit="1"/>
      <protection locked="0"/>
    </xf>
    <xf numFmtId="3" fontId="23" fillId="7" borderId="8" xfId="0" applyNumberFormat="1" applyFont="1" applyFill="1" applyBorder="1" applyAlignment="1" applyProtection="1">
      <alignment vertical="center" shrinkToFit="1"/>
    </xf>
    <xf numFmtId="3" fontId="16" fillId="7" borderId="8" xfId="0" applyNumberFormat="1" applyFont="1" applyFill="1" applyBorder="1" applyAlignment="1" applyProtection="1">
      <alignment vertical="center" shrinkToFit="1"/>
    </xf>
    <xf numFmtId="0" fontId="14" fillId="0" borderId="0" xfId="2" applyProtection="1"/>
    <xf numFmtId="0" fontId="12" fillId="0" borderId="0" xfId="2" applyFont="1" applyFill="1" applyBorder="1" applyAlignment="1" applyProtection="1">
      <alignment vertical="center" wrapText="1"/>
    </xf>
    <xf numFmtId="0" fontId="13" fillId="0" borderId="0" xfId="2" applyFont="1" applyFill="1" applyBorder="1" applyAlignment="1" applyProtection="1">
      <alignment vertical="top" wrapText="1"/>
      <protection locked="0"/>
    </xf>
    <xf numFmtId="0" fontId="3" fillId="5" borderId="8" xfId="2" applyFont="1" applyFill="1" applyBorder="1" applyAlignment="1" applyProtection="1">
      <alignment vertical="center" wrapText="1"/>
    </xf>
    <xf numFmtId="0" fontId="15" fillId="5" borderId="8" xfId="2" applyFont="1" applyFill="1" applyBorder="1" applyAlignment="1" applyProtection="1">
      <alignment vertical="center"/>
    </xf>
    <xf numFmtId="0" fontId="20" fillId="6" borderId="8" xfId="0" applyFont="1" applyFill="1" applyBorder="1" applyAlignment="1" applyProtection="1">
      <alignment vertical="center" wrapText="1"/>
    </xf>
    <xf numFmtId="0" fontId="3" fillId="5" borderId="8"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3" fillId="5" borderId="9" xfId="2" applyFont="1" applyFill="1" applyBorder="1" applyAlignment="1" applyProtection="1">
      <alignment horizontal="center" wrapText="1"/>
    </xf>
    <xf numFmtId="0" fontId="3" fillId="5" borderId="9" xfId="2" applyFont="1" applyFill="1" applyBorder="1" applyAlignment="1" applyProtection="1">
      <alignment horizontal="center" vertical="center" wrapText="1"/>
    </xf>
    <xf numFmtId="164" fontId="15" fillId="0" borderId="12" xfId="0" applyNumberFormat="1" applyFont="1" applyFill="1" applyBorder="1" applyAlignment="1" applyProtection="1">
      <alignment horizontal="center" vertical="center"/>
    </xf>
    <xf numFmtId="3" fontId="17" fillId="0" borderId="12" xfId="0" applyNumberFormat="1" applyFont="1" applyFill="1" applyBorder="1" applyAlignment="1" applyProtection="1">
      <alignment horizontal="right" vertical="center" shrinkToFit="1"/>
      <protection locked="0"/>
    </xf>
    <xf numFmtId="164" fontId="15" fillId="0" borderId="13" xfId="0" applyNumberFormat="1" applyFont="1" applyFill="1" applyBorder="1" applyAlignment="1" applyProtection="1">
      <alignment horizontal="center" vertical="center"/>
    </xf>
    <xf numFmtId="3" fontId="17" fillId="0" borderId="13" xfId="0" applyNumberFormat="1" applyFont="1" applyFill="1" applyBorder="1" applyAlignment="1" applyProtection="1">
      <alignment horizontal="right" vertical="center" shrinkToFit="1"/>
      <protection locked="0"/>
    </xf>
    <xf numFmtId="164" fontId="15" fillId="0" borderId="14" xfId="0" applyNumberFormat="1" applyFont="1" applyFill="1" applyBorder="1" applyAlignment="1" applyProtection="1">
      <alignment horizontal="center" vertical="center"/>
    </xf>
    <xf numFmtId="3" fontId="17" fillId="0" borderId="14" xfId="0" applyNumberFormat="1" applyFont="1" applyFill="1" applyBorder="1" applyAlignment="1" applyProtection="1">
      <alignment horizontal="right" vertical="center" shrinkToFit="1"/>
      <protection locked="0"/>
    </xf>
    <xf numFmtId="3" fontId="17" fillId="0" borderId="15" xfId="0" applyNumberFormat="1" applyFont="1" applyFill="1" applyBorder="1" applyAlignment="1" applyProtection="1">
      <alignment horizontal="right" vertical="center" shrinkToFit="1"/>
      <protection locked="0"/>
    </xf>
    <xf numFmtId="164" fontId="15" fillId="7" borderId="13" xfId="0" applyNumberFormat="1" applyFont="1" applyFill="1" applyBorder="1" applyAlignment="1" applyProtection="1">
      <alignment horizontal="center" vertical="center"/>
    </xf>
    <xf numFmtId="3" fontId="24" fillId="10" borderId="14" xfId="0" applyNumberFormat="1" applyFont="1" applyFill="1" applyBorder="1" applyAlignment="1" applyProtection="1">
      <alignment horizontal="right" vertical="center" shrinkToFit="1"/>
    </xf>
    <xf numFmtId="164" fontId="15" fillId="0" borderId="15" xfId="0" applyNumberFormat="1" applyFont="1" applyFill="1" applyBorder="1" applyAlignment="1" applyProtection="1">
      <alignment horizontal="center" vertical="center"/>
    </xf>
    <xf numFmtId="164" fontId="15" fillId="7" borderId="14" xfId="0" applyNumberFormat="1" applyFont="1" applyFill="1" applyBorder="1" applyAlignment="1" applyProtection="1">
      <alignment horizontal="center" vertical="center"/>
    </xf>
    <xf numFmtId="3" fontId="24" fillId="10" borderId="13" xfId="0" applyNumberFormat="1" applyFont="1" applyFill="1" applyBorder="1" applyAlignment="1" applyProtection="1">
      <alignment horizontal="right" vertical="center" shrinkToFit="1"/>
    </xf>
    <xf numFmtId="3" fontId="24" fillId="11" borderId="13" xfId="0" applyNumberFormat="1" applyFont="1" applyFill="1" applyBorder="1" applyAlignment="1" applyProtection="1">
      <alignment horizontal="right" vertical="center" shrinkToFit="1"/>
      <protection locked="0"/>
    </xf>
    <xf numFmtId="0" fontId="4" fillId="9" borderId="11" xfId="0" applyFont="1" applyFill="1" applyBorder="1" applyAlignment="1" applyProtection="1">
      <alignment vertical="center" shrinkToFit="1"/>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14" xfId="0" applyFont="1" applyBorder="1" applyAlignment="1" applyProtection="1">
      <alignment vertical="center" wrapText="1"/>
    </xf>
    <xf numFmtId="0" fontId="3" fillId="7" borderId="14" xfId="0" applyFont="1" applyFill="1" applyBorder="1" applyAlignment="1" applyProtection="1">
      <alignment vertical="center" wrapText="1"/>
    </xf>
    <xf numFmtId="0" fontId="4" fillId="0" borderId="15" xfId="0" applyFont="1" applyBorder="1" applyAlignment="1" applyProtection="1">
      <alignment vertical="center" wrapText="1"/>
    </xf>
    <xf numFmtId="0" fontId="3" fillId="7" borderId="6" xfId="0" applyFont="1" applyFill="1" applyBorder="1" applyAlignment="1" applyProtection="1">
      <alignment vertical="center" wrapText="1"/>
    </xf>
    <xf numFmtId="0" fontId="4" fillId="9" borderId="16" xfId="0" applyFont="1" applyFill="1" applyBorder="1" applyAlignment="1" applyProtection="1">
      <alignment vertical="center" shrinkToFit="1"/>
    </xf>
    <xf numFmtId="0" fontId="4" fillId="0" borderId="13" xfId="0" applyFont="1" applyFill="1" applyBorder="1" applyAlignment="1" applyProtection="1">
      <alignment vertical="center" wrapText="1"/>
    </xf>
    <xf numFmtId="0" fontId="3" fillId="7" borderId="13" xfId="0" applyFont="1" applyFill="1" applyBorder="1" applyAlignment="1" applyProtection="1">
      <alignment vertical="center" wrapText="1"/>
    </xf>
    <xf numFmtId="0" fontId="3" fillId="0" borderId="13" xfId="0" applyFont="1" applyBorder="1" applyAlignment="1" applyProtection="1">
      <alignment vertical="center" wrapText="1"/>
    </xf>
    <xf numFmtId="0" fontId="4" fillId="9" borderId="4" xfId="0" applyFont="1" applyFill="1" applyBorder="1" applyAlignment="1" applyProtection="1">
      <alignment vertical="center" shrinkToFit="1"/>
    </xf>
    <xf numFmtId="0" fontId="15" fillId="5" borderId="8" xfId="2" applyFont="1" applyFill="1" applyBorder="1" applyAlignment="1" applyProtection="1">
      <alignment horizontal="center" vertical="center" wrapText="1"/>
    </xf>
    <xf numFmtId="0" fontId="19" fillId="9" borderId="2" xfId="0" applyFont="1" applyFill="1" applyBorder="1" applyAlignment="1" applyProtection="1">
      <alignment vertical="center" shrinkToFit="1"/>
    </xf>
    <xf numFmtId="0" fontId="19" fillId="9" borderId="1" xfId="0" applyFont="1" applyFill="1" applyBorder="1" applyAlignment="1" applyProtection="1">
      <alignment vertical="center" shrinkToFit="1"/>
    </xf>
    <xf numFmtId="0" fontId="19" fillId="9" borderId="17" xfId="0" applyFont="1" applyFill="1" applyBorder="1" applyAlignment="1" applyProtection="1">
      <alignment vertical="center" shrinkToFit="1"/>
    </xf>
    <xf numFmtId="3" fontId="14" fillId="0" borderId="0" xfId="3" applyNumberFormat="1" applyFont="1" applyAlignment="1" applyProtection="1">
      <alignment wrapText="1"/>
    </xf>
    <xf numFmtId="3" fontId="14" fillId="0" borderId="0" xfId="2" applyNumberFormat="1" applyFont="1" applyProtection="1"/>
    <xf numFmtId="0" fontId="12" fillId="0" borderId="0" xfId="3" applyFont="1" applyFill="1" applyBorder="1" applyAlignment="1" applyProtection="1">
      <alignment horizontal="center" vertical="center" wrapText="1"/>
    </xf>
    <xf numFmtId="3" fontId="13" fillId="0" borderId="0" xfId="3" applyNumberFormat="1" applyFont="1" applyFill="1" applyBorder="1" applyAlignment="1" applyProtection="1">
      <alignment horizontal="center" vertical="center"/>
    </xf>
    <xf numFmtId="3" fontId="14" fillId="0" borderId="0" xfId="2" applyNumberFormat="1" applyFont="1" applyBorder="1" applyAlignment="1" applyProtection="1">
      <alignment horizontal="center" vertical="center" wrapText="1"/>
    </xf>
    <xf numFmtId="3" fontId="14" fillId="0" borderId="0" xfId="3" applyNumberFormat="1" applyFont="1" applyBorder="1" applyAlignment="1" applyProtection="1">
      <alignment wrapText="1"/>
    </xf>
    <xf numFmtId="3" fontId="26" fillId="5" borderId="8" xfId="0" applyNumberFormat="1" applyFont="1" applyFill="1" applyBorder="1" applyAlignment="1" applyProtection="1">
      <alignment horizontal="center" vertical="center" wrapText="1"/>
    </xf>
    <xf numFmtId="3" fontId="27" fillId="5" borderId="8" xfId="0" applyNumberFormat="1" applyFont="1" applyFill="1" applyBorder="1" applyAlignment="1" applyProtection="1">
      <alignment horizontal="center" vertical="center" wrapText="1"/>
    </xf>
    <xf numFmtId="49" fontId="26" fillId="5" borderId="8" xfId="0" applyNumberFormat="1" applyFont="1" applyFill="1" applyBorder="1" applyAlignment="1" applyProtection="1">
      <alignment horizontal="center" vertical="center"/>
    </xf>
    <xf numFmtId="3" fontId="26" fillId="5" borderId="8"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right" vertical="center" shrinkToFit="1"/>
    </xf>
    <xf numFmtId="0" fontId="14" fillId="0" borderId="0" xfId="2" applyFont="1" applyProtection="1"/>
    <xf numFmtId="0" fontId="12" fillId="0" borderId="0" xfId="3" applyFont="1" applyFill="1" applyBorder="1" applyAlignment="1" applyProtection="1">
      <alignment vertical="center" wrapText="1"/>
    </xf>
    <xf numFmtId="0" fontId="14" fillId="0" borderId="0" xfId="2" applyFont="1" applyBorder="1" applyAlignment="1" applyProtection="1">
      <alignment vertical="center" wrapText="1"/>
    </xf>
    <xf numFmtId="0" fontId="13" fillId="0" borderId="0" xfId="3" applyFont="1" applyFill="1" applyBorder="1" applyAlignment="1" applyProtection="1">
      <alignment vertical="center"/>
      <protection locked="0"/>
    </xf>
    <xf numFmtId="49" fontId="26" fillId="5" borderId="8" xfId="0" applyNumberFormat="1" applyFont="1" applyFill="1" applyBorder="1" applyAlignment="1" applyProtection="1">
      <alignment vertical="center" wrapText="1"/>
    </xf>
    <xf numFmtId="0" fontId="15" fillId="0" borderId="8"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5" fillId="0" borderId="0" xfId="3" applyFont="1" applyFill="1" applyBorder="1" applyAlignment="1" applyProtection="1">
      <alignment vertical="center" wrapText="1"/>
    </xf>
    <xf numFmtId="3" fontId="29" fillId="0" borderId="8" xfId="0" applyNumberFormat="1" applyFont="1" applyFill="1" applyBorder="1" applyAlignment="1" applyProtection="1">
      <alignment horizontal="right" vertical="center" shrinkToFit="1"/>
      <protection locked="0"/>
    </xf>
    <xf numFmtId="3" fontId="9" fillId="0" borderId="8" xfId="0" applyNumberFormat="1" applyFont="1" applyFill="1" applyBorder="1" applyAlignment="1" applyProtection="1">
      <alignment horizontal="right" vertical="center" shrinkToFit="1"/>
    </xf>
    <xf numFmtId="3" fontId="9" fillId="0" borderId="8" xfId="0" applyNumberFormat="1" applyFont="1" applyFill="1" applyBorder="1" applyAlignment="1" applyProtection="1">
      <alignment horizontal="right" vertical="center" shrinkToFit="1"/>
      <protection locked="0"/>
    </xf>
    <xf numFmtId="3" fontId="24" fillId="10" borderId="13" xfId="0" applyNumberFormat="1" applyFont="1" applyFill="1" applyBorder="1" applyAlignment="1" applyProtection="1">
      <alignment horizontal="left" vertical="center" shrinkToFit="1"/>
    </xf>
    <xf numFmtId="0" fontId="8" fillId="0" borderId="0" xfId="0" applyFont="1" applyAlignment="1">
      <alignment vertical="center"/>
    </xf>
    <xf numFmtId="0" fontId="30" fillId="0" borderId="0" xfId="0" applyFont="1" applyAlignment="1">
      <alignment horizontal="right" vertical="center"/>
    </xf>
    <xf numFmtId="0" fontId="31" fillId="12" borderId="0" xfId="0" applyFont="1" applyFill="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29" fillId="13" borderId="0" xfId="0" applyFont="1" applyFill="1" applyAlignment="1">
      <alignment horizontal="right" vertical="center"/>
    </xf>
    <xf numFmtId="0" fontId="31" fillId="14" borderId="0" xfId="0" applyFont="1" applyFill="1" applyAlignment="1">
      <alignment vertical="center"/>
    </xf>
    <xf numFmtId="0" fontId="31" fillId="14" borderId="0" xfId="0" applyFont="1" applyFill="1" applyAlignment="1">
      <alignment horizontal="right" vertical="center"/>
    </xf>
    <xf numFmtId="0" fontId="29" fillId="0" borderId="0" xfId="0" applyFont="1" applyAlignment="1">
      <alignment vertical="center" wrapText="1"/>
    </xf>
    <xf numFmtId="0" fontId="31" fillId="12" borderId="0" xfId="0" applyFont="1" applyFill="1" applyAlignment="1">
      <alignment horizontal="center" vertical="center" wrapText="1"/>
    </xf>
    <xf numFmtId="0" fontId="0" fillId="0" borderId="0" xfId="0" applyAlignment="1">
      <alignment horizontal="right"/>
    </xf>
    <xf numFmtId="0" fontId="8" fillId="0" borderId="0" xfId="0" applyFont="1" applyAlignment="1">
      <alignment horizontal="right" vertical="center"/>
    </xf>
    <xf numFmtId="0" fontId="8" fillId="13" borderId="0" xfId="0" applyFont="1" applyFill="1" applyAlignment="1">
      <alignment horizontal="right" vertical="center"/>
    </xf>
    <xf numFmtId="0" fontId="8" fillId="0" borderId="0" xfId="0" applyFont="1" applyAlignment="1">
      <alignment vertical="center" wrapText="1"/>
    </xf>
    <xf numFmtId="0" fontId="32" fillId="0" borderId="0" xfId="0" applyFont="1" applyAlignment="1">
      <alignment horizontal="right" vertical="center"/>
    </xf>
    <xf numFmtId="0" fontId="31" fillId="12" borderId="0" xfId="0" applyFont="1" applyFill="1" applyAlignment="1">
      <alignment horizontal="right" vertical="center"/>
    </xf>
    <xf numFmtId="0" fontId="2" fillId="0" borderId="0" xfId="0" applyFont="1"/>
    <xf numFmtId="0" fontId="7" fillId="2" borderId="0" xfId="0" applyFont="1" applyFill="1" applyBorder="1" applyAlignment="1">
      <alignment vertical="center"/>
    </xf>
    <xf numFmtId="0" fontId="0" fillId="0" borderId="0" xfId="0" applyBorder="1"/>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3" borderId="0" xfId="0" applyFont="1" applyFill="1" applyBorder="1" applyAlignment="1">
      <alignment horizontal="center" vertical="center"/>
    </xf>
    <xf numFmtId="0" fontId="10"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1" fillId="2" borderId="0" xfId="0" applyFont="1" applyFill="1" applyBorder="1" applyAlignment="1">
      <alignment vertical="center"/>
    </xf>
    <xf numFmtId="166" fontId="29" fillId="0" borderId="0" xfId="4" applyNumberFormat="1" applyFont="1" applyAlignment="1">
      <alignment horizontal="right" vertical="center"/>
    </xf>
    <xf numFmtId="166" fontId="29" fillId="13" borderId="0" xfId="4" applyNumberFormat="1" applyFont="1" applyFill="1" applyAlignment="1">
      <alignment horizontal="right" vertical="center"/>
    </xf>
    <xf numFmtId="3" fontId="4" fillId="13" borderId="0" xfId="5" applyNumberFormat="1" applyFont="1" applyFill="1" applyBorder="1" applyAlignment="1" applyProtection="1">
      <alignment horizontal="right" vertical="center" shrinkToFit="1"/>
      <protection locked="0"/>
    </xf>
    <xf numFmtId="166" fontId="31" fillId="14" borderId="0" xfId="4" applyNumberFormat="1" applyFont="1" applyFill="1" applyAlignment="1">
      <alignment horizontal="right" vertical="center"/>
    </xf>
    <xf numFmtId="166" fontId="8" fillId="13" borderId="0" xfId="4" applyNumberFormat="1" applyFont="1" applyFill="1" applyAlignment="1">
      <alignment horizontal="right" vertical="center"/>
    </xf>
    <xf numFmtId="3" fontId="29" fillId="0" borderId="0" xfId="0" applyNumberFormat="1" applyFont="1" applyAlignment="1">
      <alignment horizontal="right" vertical="center"/>
    </xf>
    <xf numFmtId="0" fontId="6" fillId="2" borderId="0" xfId="0" applyFont="1" applyFill="1" applyBorder="1" applyAlignment="1">
      <alignment horizontal="center" vertical="center" wrapText="1"/>
    </xf>
    <xf numFmtId="0" fontId="10" fillId="2" borderId="0" xfId="0" applyFont="1" applyFill="1" applyBorder="1" applyAlignment="1">
      <alignment horizontal="right" vertical="center"/>
    </xf>
    <xf numFmtId="0" fontId="9" fillId="3" borderId="0" xfId="0" quotePrefix="1" applyFont="1" applyFill="1" applyBorder="1" applyAlignment="1">
      <alignment horizontal="center" vertical="center"/>
    </xf>
    <xf numFmtId="0" fontId="9" fillId="3" borderId="0" xfId="0" applyFont="1" applyFill="1" applyBorder="1" applyAlignment="1">
      <alignment horizontal="center" vertical="center"/>
    </xf>
    <xf numFmtId="0" fontId="10" fillId="2" borderId="0" xfId="0" applyFont="1" applyFill="1" applyBorder="1" applyAlignment="1">
      <alignment horizontal="right" vertical="center" wrapText="1"/>
    </xf>
    <xf numFmtId="0" fontId="10" fillId="2" borderId="0" xfId="0" applyFont="1" applyFill="1" applyBorder="1" applyAlignment="1">
      <alignment vertical="center" wrapText="1"/>
    </xf>
    <xf numFmtId="0" fontId="6" fillId="2" borderId="0" xfId="0" applyFont="1" applyFill="1" applyBorder="1" applyAlignment="1">
      <alignment vertical="center"/>
    </xf>
    <xf numFmtId="0" fontId="8" fillId="2" borderId="0" xfId="0" applyFont="1" applyFill="1" applyBorder="1" applyAlignment="1">
      <alignment horizontal="center" vertical="center"/>
    </xf>
    <xf numFmtId="0" fontId="9" fillId="2" borderId="0" xfId="0" applyFont="1" applyFill="1" applyBorder="1" applyAlignment="1">
      <alignment vertical="center" wrapText="1"/>
    </xf>
    <xf numFmtId="14" fontId="9" fillId="3" borderId="0"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10" fillId="2" borderId="0" xfId="0" applyFont="1" applyFill="1" applyBorder="1" applyAlignment="1">
      <alignment vertical="center"/>
    </xf>
    <xf numFmtId="0" fontId="9" fillId="3" borderId="0" xfId="0" applyFont="1" applyFill="1" applyBorder="1" applyAlignment="1">
      <alignment vertical="center"/>
    </xf>
    <xf numFmtId="0" fontId="10" fillId="3" borderId="0" xfId="0" applyFont="1" applyFill="1" applyBorder="1" applyAlignment="1">
      <alignment vertical="center"/>
    </xf>
    <xf numFmtId="0" fontId="10" fillId="2" borderId="0" xfId="0" applyFont="1" applyFill="1" applyBorder="1" applyAlignment="1">
      <alignment horizontal="center" vertical="center"/>
    </xf>
    <xf numFmtId="0" fontId="9" fillId="2"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quotePrefix="1" applyFont="1" applyFill="1" applyBorder="1" applyAlignment="1">
      <alignment vertical="center"/>
    </xf>
    <xf numFmtId="0" fontId="5" fillId="15" borderId="18" xfId="0" applyFont="1" applyFill="1" applyBorder="1" applyAlignment="1" applyProtection="1">
      <alignment vertical="center"/>
      <protection locked="0"/>
    </xf>
    <xf numFmtId="0" fontId="5" fillId="15" borderId="19" xfId="0" applyFont="1" applyFill="1" applyBorder="1" applyAlignment="1" applyProtection="1">
      <alignment vertical="center"/>
      <protection locked="0"/>
    </xf>
    <xf numFmtId="0" fontId="5" fillId="15" borderId="20" xfId="0" applyFont="1" applyFill="1" applyBorder="1" applyAlignment="1" applyProtection="1">
      <alignment vertical="center"/>
      <protection locked="0"/>
    </xf>
    <xf numFmtId="0" fontId="13" fillId="0" borderId="0"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right" vertical="top" wrapText="1"/>
    </xf>
    <xf numFmtId="0" fontId="12" fillId="0" borderId="0" xfId="0" applyFont="1" applyFill="1" applyBorder="1" applyAlignment="1" applyProtection="1">
      <alignment horizontal="center" vertical="center" wrapText="1"/>
    </xf>
    <xf numFmtId="0" fontId="13" fillId="8" borderId="3" xfId="2" applyFont="1" applyFill="1" applyBorder="1" applyAlignment="1" applyProtection="1">
      <alignment horizontal="left" vertical="center" wrapText="1"/>
      <protection locked="0"/>
    </xf>
    <xf numFmtId="0" fontId="13" fillId="8" borderId="6" xfId="2" applyFont="1" applyFill="1" applyBorder="1" applyAlignment="1" applyProtection="1">
      <alignment horizontal="left" vertical="center" wrapText="1"/>
      <protection locked="0"/>
    </xf>
    <xf numFmtId="0" fontId="14" fillId="0" borderId="0" xfId="2" applyFont="1" applyFill="1" applyBorder="1" applyAlignment="1" applyProtection="1">
      <alignment horizontal="right" vertical="top" wrapText="1"/>
    </xf>
    <xf numFmtId="0" fontId="15" fillId="4" borderId="2" xfId="2" applyFont="1" applyFill="1" applyBorder="1" applyAlignment="1" applyProtection="1">
      <alignment horizontal="left" vertical="center" wrapText="1"/>
      <protection locked="0"/>
    </xf>
    <xf numFmtId="0" fontId="15" fillId="4" borderId="0" xfId="2" applyFont="1" applyFill="1" applyBorder="1" applyAlignment="1" applyProtection="1">
      <alignment horizontal="left" vertical="center" wrapText="1"/>
      <protection locked="0"/>
    </xf>
    <xf numFmtId="0" fontId="12"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center" vertical="top" wrapText="1"/>
      <protection locked="0"/>
    </xf>
    <xf numFmtId="0" fontId="14" fillId="0" borderId="0" xfId="2" applyFont="1" applyBorder="1" applyAlignment="1" applyProtection="1">
      <alignment horizontal="right" vertical="top" wrapText="1"/>
    </xf>
    <xf numFmtId="3" fontId="26" fillId="5" borderId="9" xfId="0" applyNumberFormat="1" applyFont="1" applyFill="1" applyBorder="1" applyAlignment="1" applyProtection="1">
      <alignment horizontal="center" vertical="center" wrapText="1"/>
    </xf>
    <xf numFmtId="3" fontId="26" fillId="5" borderId="10" xfId="0" applyNumberFormat="1" applyFont="1" applyFill="1" applyBorder="1" applyAlignment="1" applyProtection="1">
      <alignment horizontal="center" vertical="center" wrapText="1"/>
    </xf>
    <xf numFmtId="3" fontId="28" fillId="5" borderId="9" xfId="0" applyNumberFormat="1" applyFont="1" applyFill="1" applyBorder="1" applyAlignment="1" applyProtection="1">
      <alignment horizontal="center" vertical="top" wrapText="1"/>
    </xf>
    <xf numFmtId="3" fontId="28" fillId="5" borderId="7" xfId="0" applyNumberFormat="1" applyFont="1" applyFill="1" applyBorder="1" applyAlignment="1" applyProtection="1">
      <alignment horizontal="center" vertical="top" wrapText="1"/>
    </xf>
    <xf numFmtId="3" fontId="28" fillId="5" borderId="10" xfId="0" applyNumberFormat="1" applyFont="1" applyFill="1" applyBorder="1" applyAlignment="1" applyProtection="1">
      <alignment horizontal="center" vertical="top" wrapText="1"/>
    </xf>
    <xf numFmtId="0" fontId="26" fillId="5" borderId="11" xfId="0" applyFont="1" applyFill="1" applyBorder="1" applyAlignment="1" applyProtection="1">
      <alignment horizontal="center" vertical="center" wrapText="1"/>
    </xf>
    <xf numFmtId="0" fontId="26" fillId="5" borderId="5" xfId="0" applyFont="1" applyFill="1" applyBorder="1" applyAlignment="1" applyProtection="1">
      <alignment horizontal="center" vertical="center" wrapText="1"/>
    </xf>
    <xf numFmtId="3" fontId="26" fillId="5" borderId="11" xfId="0" applyNumberFormat="1" applyFont="1" applyFill="1" applyBorder="1" applyAlignment="1" applyProtection="1">
      <alignment horizontal="center" vertical="center" wrapText="1"/>
    </xf>
    <xf numFmtId="3" fontId="26" fillId="5" borderId="5" xfId="0" applyNumberFormat="1" applyFont="1" applyFill="1" applyBorder="1" applyAlignment="1" applyProtection="1">
      <alignment horizontal="center" vertical="center" wrapText="1"/>
    </xf>
    <xf numFmtId="0" fontId="8" fillId="0" borderId="0" xfId="0" applyFont="1" applyAlignment="1">
      <alignment vertical="center"/>
    </xf>
    <xf numFmtId="0" fontId="31" fillId="12" borderId="0" xfId="0" applyFont="1" applyFill="1" applyAlignment="1">
      <alignment horizontal="center" vertical="center"/>
    </xf>
    <xf numFmtId="0" fontId="0" fillId="0" borderId="0" xfId="0"/>
    <xf numFmtId="0" fontId="30" fillId="0" borderId="0" xfId="0" applyFont="1" applyAlignment="1">
      <alignment horizontal="right" vertical="center"/>
    </xf>
    <xf numFmtId="0" fontId="31" fillId="12" borderId="0" xfId="0" applyFont="1" applyFill="1" applyAlignment="1">
      <alignment horizontal="right" vertical="center"/>
    </xf>
    <xf numFmtId="0" fontId="29" fillId="13" borderId="0" xfId="0" applyFont="1" applyFill="1" applyAlignment="1">
      <alignment horizontal="right" vertical="center"/>
    </xf>
    <xf numFmtId="0" fontId="31" fillId="14" borderId="0" xfId="0" applyFont="1" applyFill="1" applyAlignment="1">
      <alignment horizontal="right" vertical="center"/>
    </xf>
    <xf numFmtId="167" fontId="29" fillId="0" borderId="0" xfId="0" applyNumberFormat="1" applyFont="1" applyAlignment="1">
      <alignment horizontal="right" vertical="center"/>
    </xf>
    <xf numFmtId="167" fontId="29" fillId="13" borderId="0" xfId="4" applyNumberFormat="1" applyFont="1" applyFill="1" applyAlignment="1">
      <alignment horizontal="right" vertical="center"/>
    </xf>
    <xf numFmtId="3" fontId="8" fillId="0" borderId="0" xfId="0" applyNumberFormat="1" applyFont="1" applyAlignment="1">
      <alignment horizontal="right" vertical="center"/>
    </xf>
  </cellXfs>
  <cellStyles count="7">
    <cellStyle name="Comma" xfId="4" builtinId="3"/>
    <cellStyle name="Normal" xfId="0" builtinId="0"/>
    <cellStyle name="Normal 14" xfId="6"/>
    <cellStyle name="Normal 2" xfId="2"/>
    <cellStyle name="Normal 3" xfId="1"/>
    <cellStyle name="Normal 6" xfId="5"/>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2</xdr:row>
      <xdr:rowOff>76200</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70" zoomScaleNormal="100" zoomScaleSheetLayoutView="70" workbookViewId="0">
      <selection sqref="A1:C1"/>
    </sheetView>
  </sheetViews>
  <sheetFormatPr defaultColWidth="9.109375" defaultRowHeight="14.4" x14ac:dyDescent="0.3"/>
  <cols>
    <col min="1" max="16384" width="9.109375" style="116"/>
  </cols>
  <sheetData>
    <row r="1" spans="1:10" x14ac:dyDescent="0.3">
      <c r="A1" s="138" t="s">
        <v>13</v>
      </c>
      <c r="B1" s="138"/>
      <c r="C1" s="138"/>
      <c r="D1" s="115"/>
      <c r="E1" s="115"/>
      <c r="F1" s="115"/>
      <c r="G1" s="115"/>
      <c r="H1" s="115"/>
      <c r="I1" s="115"/>
      <c r="J1" s="115"/>
    </row>
    <row r="2" spans="1:10" x14ac:dyDescent="0.3">
      <c r="A2" s="139" t="s">
        <v>14</v>
      </c>
      <c r="B2" s="139"/>
      <c r="C2" s="139"/>
      <c r="D2" s="139"/>
      <c r="E2" s="139"/>
      <c r="F2" s="139"/>
      <c r="G2" s="139"/>
      <c r="H2" s="139"/>
      <c r="I2" s="139"/>
      <c r="J2" s="139"/>
    </row>
    <row r="3" spans="1:10" x14ac:dyDescent="0.3">
      <c r="A3" s="117"/>
      <c r="B3" s="117"/>
      <c r="C3" s="117"/>
      <c r="D3" s="117"/>
      <c r="E3" s="117"/>
      <c r="F3" s="117"/>
      <c r="G3" s="117"/>
      <c r="H3" s="117"/>
      <c r="I3" s="117"/>
      <c r="J3" s="117"/>
    </row>
    <row r="4" spans="1:10" ht="15.75" customHeight="1" x14ac:dyDescent="0.3">
      <c r="A4" s="140" t="s">
        <v>15</v>
      </c>
      <c r="B4" s="140"/>
      <c r="C4" s="140"/>
      <c r="D4" s="140"/>
      <c r="E4" s="141">
        <v>43466</v>
      </c>
      <c r="F4" s="141"/>
      <c r="G4" s="118" t="s">
        <v>16</v>
      </c>
      <c r="H4" s="141">
        <v>43830</v>
      </c>
      <c r="I4" s="141"/>
      <c r="J4" s="119"/>
    </row>
    <row r="5" spans="1:10" x14ac:dyDescent="0.3">
      <c r="A5" s="142"/>
      <c r="B5" s="142"/>
      <c r="C5" s="142"/>
      <c r="D5" s="142"/>
      <c r="E5" s="142"/>
      <c r="F5" s="142"/>
      <c r="G5" s="142"/>
      <c r="H5" s="142"/>
      <c r="I5" s="142"/>
      <c r="J5" s="142"/>
    </row>
    <row r="6" spans="1:10" x14ac:dyDescent="0.3">
      <c r="A6" s="120"/>
      <c r="B6" s="121" t="s">
        <v>17</v>
      </c>
      <c r="C6" s="120"/>
      <c r="D6" s="120"/>
      <c r="E6" s="122">
        <v>2019</v>
      </c>
      <c r="F6" s="117"/>
      <c r="G6" s="118"/>
      <c r="H6" s="117"/>
      <c r="I6" s="117"/>
      <c r="J6" s="119"/>
    </row>
    <row r="7" spans="1:10" x14ac:dyDescent="0.3">
      <c r="A7" s="120"/>
      <c r="B7" s="120"/>
      <c r="C7" s="120"/>
      <c r="D7" s="120"/>
      <c r="E7" s="117"/>
      <c r="F7" s="117"/>
      <c r="G7" s="118"/>
      <c r="H7" s="117"/>
      <c r="I7" s="117"/>
      <c r="J7" s="119"/>
    </row>
    <row r="8" spans="1:10" x14ac:dyDescent="0.3">
      <c r="A8" s="120"/>
      <c r="B8" s="120"/>
      <c r="C8" s="120"/>
      <c r="D8" s="120"/>
      <c r="E8" s="117"/>
      <c r="F8" s="117"/>
      <c r="G8" s="118"/>
      <c r="H8" s="117"/>
      <c r="I8" s="117"/>
      <c r="J8" s="119"/>
    </row>
    <row r="9" spans="1:10" ht="15" customHeight="1" x14ac:dyDescent="0.3">
      <c r="A9" s="132" t="s">
        <v>467</v>
      </c>
      <c r="B9" s="132"/>
      <c r="C9" s="132"/>
      <c r="D9" s="132"/>
      <c r="E9" s="132"/>
      <c r="F9" s="132"/>
      <c r="G9" s="132"/>
      <c r="H9" s="132"/>
      <c r="I9" s="132"/>
      <c r="J9" s="115"/>
    </row>
    <row r="10" spans="1:10" ht="22.5" customHeight="1" x14ac:dyDescent="0.3">
      <c r="A10" s="133" t="s">
        <v>18</v>
      </c>
      <c r="B10" s="133"/>
      <c r="C10" s="134" t="s">
        <v>468</v>
      </c>
      <c r="D10" s="135"/>
      <c r="E10" s="123"/>
      <c r="F10" s="136" t="s">
        <v>19</v>
      </c>
      <c r="G10" s="136"/>
      <c r="H10" s="135" t="s">
        <v>20</v>
      </c>
      <c r="I10" s="135"/>
      <c r="J10" s="123"/>
    </row>
    <row r="11" spans="1:10" x14ac:dyDescent="0.3">
      <c r="A11" s="119"/>
      <c r="B11" s="119"/>
      <c r="C11" s="119"/>
      <c r="D11" s="119"/>
      <c r="E11" s="137"/>
      <c r="F11" s="137"/>
      <c r="G11" s="137"/>
      <c r="H11" s="137"/>
      <c r="I11" s="123"/>
      <c r="J11" s="123"/>
    </row>
    <row r="12" spans="1:10" ht="22.5" customHeight="1" x14ac:dyDescent="0.3">
      <c r="A12" s="136" t="s">
        <v>21</v>
      </c>
      <c r="B12" s="136"/>
      <c r="C12" s="134" t="s">
        <v>469</v>
      </c>
      <c r="D12" s="135"/>
      <c r="E12" s="137"/>
      <c r="F12" s="137"/>
      <c r="G12" s="137"/>
      <c r="H12" s="137"/>
      <c r="I12" s="123"/>
      <c r="J12" s="123"/>
    </row>
    <row r="13" spans="1:10" x14ac:dyDescent="0.3">
      <c r="A13" s="123"/>
      <c r="B13" s="123"/>
      <c r="C13" s="119"/>
      <c r="D13" s="119"/>
      <c r="E13" s="143"/>
      <c r="F13" s="143"/>
      <c r="G13" s="143"/>
      <c r="H13" s="143"/>
      <c r="I13" s="119"/>
      <c r="J13" s="119"/>
    </row>
    <row r="14" spans="1:10" ht="22.5" customHeight="1" x14ac:dyDescent="0.3">
      <c r="A14" s="136" t="s">
        <v>22</v>
      </c>
      <c r="B14" s="136"/>
      <c r="C14" s="135">
        <v>87939104217</v>
      </c>
      <c r="D14" s="135"/>
      <c r="E14" s="143"/>
      <c r="F14" s="143"/>
      <c r="G14" s="124" t="s">
        <v>0</v>
      </c>
      <c r="H14" s="135" t="s">
        <v>23</v>
      </c>
      <c r="I14" s="135"/>
      <c r="J14" s="119"/>
    </row>
    <row r="15" spans="1:10" x14ac:dyDescent="0.3">
      <c r="A15" s="123"/>
      <c r="B15" s="123"/>
      <c r="C15" s="119"/>
      <c r="D15" s="119"/>
      <c r="E15" s="143"/>
      <c r="F15" s="143"/>
      <c r="G15" s="143"/>
      <c r="H15" s="143"/>
      <c r="I15" s="119"/>
      <c r="J15" s="119"/>
    </row>
    <row r="16" spans="1:10" ht="20.399999999999999" x14ac:dyDescent="0.3">
      <c r="A16" s="124"/>
      <c r="B16" s="124" t="s">
        <v>24</v>
      </c>
      <c r="C16" s="135" t="s">
        <v>25</v>
      </c>
      <c r="D16" s="135"/>
      <c r="E16" s="119"/>
      <c r="F16" s="119"/>
      <c r="G16" s="119"/>
      <c r="H16" s="119"/>
      <c r="I16" s="119"/>
      <c r="J16" s="119"/>
    </row>
    <row r="17" spans="1:10" x14ac:dyDescent="0.3">
      <c r="A17" s="137"/>
      <c r="B17" s="137"/>
      <c r="C17" s="143"/>
      <c r="D17" s="143"/>
      <c r="E17" s="143"/>
      <c r="F17" s="143"/>
      <c r="G17" s="143"/>
      <c r="H17" s="143"/>
      <c r="I17" s="119"/>
      <c r="J17" s="119"/>
    </row>
    <row r="18" spans="1:10" x14ac:dyDescent="0.3">
      <c r="A18" s="133" t="s">
        <v>26</v>
      </c>
      <c r="B18" s="133"/>
      <c r="C18" s="144" t="s">
        <v>27</v>
      </c>
      <c r="D18" s="144"/>
      <c r="E18" s="144"/>
      <c r="F18" s="144"/>
      <c r="G18" s="144"/>
      <c r="H18" s="144"/>
      <c r="I18" s="144"/>
      <c r="J18" s="144"/>
    </row>
    <row r="19" spans="1:10" x14ac:dyDescent="0.3">
      <c r="A19" s="119"/>
      <c r="B19" s="119"/>
      <c r="C19" s="119"/>
      <c r="D19" s="119"/>
      <c r="E19" s="143"/>
      <c r="F19" s="143"/>
      <c r="G19" s="143"/>
      <c r="H19" s="143"/>
      <c r="I19" s="119"/>
      <c r="J19" s="119"/>
    </row>
    <row r="20" spans="1:10" x14ac:dyDescent="0.3">
      <c r="A20" s="133" t="s">
        <v>28</v>
      </c>
      <c r="B20" s="133"/>
      <c r="C20" s="135">
        <v>10000</v>
      </c>
      <c r="D20" s="135"/>
      <c r="E20" s="143"/>
      <c r="F20" s="143"/>
      <c r="G20" s="144" t="s">
        <v>1</v>
      </c>
      <c r="H20" s="144"/>
      <c r="I20" s="144"/>
      <c r="J20" s="144"/>
    </row>
    <row r="21" spans="1:10" x14ac:dyDescent="0.3">
      <c r="A21" s="119"/>
      <c r="B21" s="119"/>
      <c r="C21" s="119"/>
      <c r="D21" s="119"/>
      <c r="E21" s="143"/>
      <c r="F21" s="143"/>
      <c r="G21" s="143"/>
      <c r="H21" s="143"/>
      <c r="I21" s="119"/>
      <c r="J21" s="119"/>
    </row>
    <row r="22" spans="1:10" x14ac:dyDescent="0.3">
      <c r="A22" s="133" t="s">
        <v>29</v>
      </c>
      <c r="B22" s="133"/>
      <c r="C22" s="144" t="s">
        <v>2</v>
      </c>
      <c r="D22" s="144"/>
      <c r="E22" s="144"/>
      <c r="F22" s="144"/>
      <c r="G22" s="144"/>
      <c r="H22" s="144"/>
      <c r="I22" s="144"/>
      <c r="J22" s="144"/>
    </row>
    <row r="23" spans="1:10" x14ac:dyDescent="0.3">
      <c r="A23" s="119"/>
      <c r="B23" s="119"/>
      <c r="C23" s="119"/>
      <c r="D23" s="119"/>
      <c r="E23" s="143"/>
      <c r="F23" s="143"/>
      <c r="G23" s="143"/>
      <c r="H23" s="143"/>
      <c r="I23" s="119"/>
      <c r="J23" s="119"/>
    </row>
    <row r="24" spans="1:10" x14ac:dyDescent="0.3">
      <c r="A24" s="133" t="s">
        <v>30</v>
      </c>
      <c r="B24" s="133"/>
      <c r="C24" s="145" t="s">
        <v>3</v>
      </c>
      <c r="D24" s="145"/>
      <c r="E24" s="145"/>
      <c r="F24" s="145"/>
      <c r="G24" s="145"/>
      <c r="H24" s="145"/>
      <c r="I24" s="145"/>
      <c r="J24" s="145"/>
    </row>
    <row r="25" spans="1:10" x14ac:dyDescent="0.3">
      <c r="A25" s="119"/>
      <c r="B25" s="119"/>
      <c r="C25" s="119"/>
      <c r="D25" s="119"/>
      <c r="E25" s="143"/>
      <c r="F25" s="143"/>
      <c r="G25" s="143"/>
      <c r="H25" s="143"/>
      <c r="I25" s="119"/>
      <c r="J25" s="119"/>
    </row>
    <row r="26" spans="1:10" x14ac:dyDescent="0.3">
      <c r="A26" s="133" t="s">
        <v>31</v>
      </c>
      <c r="B26" s="133"/>
      <c r="C26" s="145" t="s">
        <v>4</v>
      </c>
      <c r="D26" s="145"/>
      <c r="E26" s="145"/>
      <c r="F26" s="145"/>
      <c r="G26" s="145"/>
      <c r="H26" s="145"/>
      <c r="I26" s="145"/>
      <c r="J26" s="145"/>
    </row>
    <row r="27" spans="1:10" x14ac:dyDescent="0.3">
      <c r="A27" s="119"/>
      <c r="B27" s="119"/>
      <c r="C27" s="119"/>
      <c r="D27" s="119"/>
      <c r="E27" s="143"/>
      <c r="F27" s="143"/>
      <c r="G27" s="143"/>
      <c r="H27" s="143"/>
      <c r="I27" s="119"/>
      <c r="J27" s="119"/>
    </row>
    <row r="28" spans="1:10" ht="15" customHeight="1" x14ac:dyDescent="0.3">
      <c r="A28" s="137" t="s">
        <v>32</v>
      </c>
      <c r="B28" s="137"/>
      <c r="C28" s="135" t="s">
        <v>52</v>
      </c>
      <c r="D28" s="147"/>
      <c r="E28" s="143"/>
      <c r="F28" s="143"/>
      <c r="G28" s="143"/>
      <c r="H28" s="143"/>
      <c r="I28" s="143"/>
      <c r="J28" s="143"/>
    </row>
    <row r="29" spans="1:10" ht="22.5" customHeight="1" x14ac:dyDescent="0.3">
      <c r="A29" s="137" t="s">
        <v>33</v>
      </c>
      <c r="B29" s="137"/>
      <c r="C29" s="135"/>
      <c r="D29" s="147"/>
      <c r="E29" s="143"/>
      <c r="F29" s="143"/>
      <c r="G29" s="143"/>
      <c r="H29" s="143"/>
      <c r="I29" s="143"/>
      <c r="J29" s="143"/>
    </row>
    <row r="30" spans="1:10" x14ac:dyDescent="0.3">
      <c r="A30" s="119"/>
      <c r="B30" s="119"/>
      <c r="C30" s="119"/>
      <c r="D30" s="119"/>
      <c r="E30" s="143"/>
      <c r="F30" s="143"/>
      <c r="G30" s="143"/>
      <c r="H30" s="143"/>
      <c r="I30" s="119"/>
      <c r="J30" s="119"/>
    </row>
    <row r="31" spans="1:10" x14ac:dyDescent="0.3">
      <c r="A31" s="133" t="s">
        <v>34</v>
      </c>
      <c r="B31" s="133"/>
      <c r="C31" s="122" t="s">
        <v>5</v>
      </c>
      <c r="D31" s="146" t="s">
        <v>35</v>
      </c>
      <c r="E31" s="146"/>
      <c r="F31" s="146"/>
      <c r="G31" s="146"/>
      <c r="H31" s="119"/>
      <c r="I31" s="125" t="s">
        <v>5</v>
      </c>
      <c r="J31" s="125" t="s">
        <v>6</v>
      </c>
    </row>
    <row r="32" spans="1:10" x14ac:dyDescent="0.3">
      <c r="A32" s="133"/>
      <c r="B32" s="133"/>
      <c r="C32" s="117"/>
      <c r="D32" s="118"/>
      <c r="E32" s="143"/>
      <c r="F32" s="143"/>
      <c r="G32" s="143"/>
      <c r="H32" s="143"/>
      <c r="I32" s="119"/>
      <c r="J32" s="119"/>
    </row>
    <row r="33" spans="1:10" x14ac:dyDescent="0.3">
      <c r="A33" s="133" t="s">
        <v>36</v>
      </c>
      <c r="B33" s="133"/>
      <c r="C33" s="122" t="s">
        <v>7</v>
      </c>
      <c r="D33" s="146" t="s">
        <v>37</v>
      </c>
      <c r="E33" s="146"/>
      <c r="F33" s="146"/>
      <c r="G33" s="146"/>
      <c r="H33" s="119"/>
      <c r="I33" s="125" t="s">
        <v>7</v>
      </c>
      <c r="J33" s="125" t="s">
        <v>8</v>
      </c>
    </row>
    <row r="34" spans="1:10" x14ac:dyDescent="0.3">
      <c r="A34" s="119"/>
      <c r="B34" s="119"/>
      <c r="C34" s="119"/>
      <c r="D34" s="119"/>
      <c r="E34" s="143"/>
      <c r="F34" s="143"/>
      <c r="G34" s="143"/>
      <c r="H34" s="143"/>
      <c r="I34" s="119"/>
      <c r="J34" s="119"/>
    </row>
    <row r="35" spans="1:10" x14ac:dyDescent="0.3">
      <c r="A35" s="146" t="s">
        <v>38</v>
      </c>
      <c r="B35" s="146"/>
      <c r="C35" s="146"/>
      <c r="D35" s="146"/>
      <c r="E35" s="146" t="s">
        <v>39</v>
      </c>
      <c r="F35" s="146"/>
      <c r="G35" s="146"/>
      <c r="H35" s="146"/>
      <c r="I35" s="146"/>
      <c r="J35" s="118" t="s">
        <v>9</v>
      </c>
    </row>
    <row r="36" spans="1:10" x14ac:dyDescent="0.3">
      <c r="A36" s="119"/>
      <c r="B36" s="119"/>
      <c r="C36" s="119"/>
      <c r="D36" s="119"/>
      <c r="E36" s="143"/>
      <c r="F36" s="143"/>
      <c r="G36" s="143"/>
      <c r="H36" s="143"/>
      <c r="I36" s="119"/>
      <c r="J36" s="119"/>
    </row>
    <row r="37" spans="1:10" x14ac:dyDescent="0.3">
      <c r="A37" s="148"/>
      <c r="B37" s="148"/>
      <c r="C37" s="148"/>
      <c r="D37" s="148"/>
      <c r="E37" s="148"/>
      <c r="F37" s="148"/>
      <c r="G37" s="148"/>
      <c r="H37" s="148"/>
      <c r="I37" s="148"/>
      <c r="J37" s="122"/>
    </row>
    <row r="38" spans="1:10" x14ac:dyDescent="0.3">
      <c r="A38" s="119"/>
      <c r="B38" s="119"/>
      <c r="C38" s="119"/>
      <c r="D38" s="137"/>
      <c r="E38" s="137"/>
      <c r="F38" s="137"/>
      <c r="G38" s="137"/>
      <c r="H38" s="137"/>
      <c r="I38" s="137"/>
      <c r="J38" s="119"/>
    </row>
    <row r="39" spans="1:10" x14ac:dyDescent="0.3">
      <c r="A39" s="148"/>
      <c r="B39" s="148"/>
      <c r="C39" s="148"/>
      <c r="D39" s="148"/>
      <c r="E39" s="148"/>
      <c r="F39" s="148"/>
      <c r="G39" s="148"/>
      <c r="H39" s="148"/>
      <c r="I39" s="148"/>
      <c r="J39" s="122"/>
    </row>
    <row r="40" spans="1:10" x14ac:dyDescent="0.3">
      <c r="A40" s="119"/>
      <c r="B40" s="119"/>
      <c r="C40" s="119"/>
      <c r="D40" s="123"/>
      <c r="E40" s="137"/>
      <c r="F40" s="137"/>
      <c r="G40" s="137"/>
      <c r="H40" s="137"/>
      <c r="I40" s="123"/>
      <c r="J40" s="119"/>
    </row>
    <row r="41" spans="1:10" x14ac:dyDescent="0.3">
      <c r="A41" s="148"/>
      <c r="B41" s="148"/>
      <c r="C41" s="148"/>
      <c r="D41" s="148"/>
      <c r="E41" s="148"/>
      <c r="F41" s="148"/>
      <c r="G41" s="148"/>
      <c r="H41" s="148"/>
      <c r="I41" s="148"/>
      <c r="J41" s="122"/>
    </row>
    <row r="42" spans="1:10" x14ac:dyDescent="0.3">
      <c r="A42" s="119"/>
      <c r="B42" s="119"/>
      <c r="C42" s="119"/>
      <c r="D42" s="123"/>
      <c r="E42" s="137"/>
      <c r="F42" s="137"/>
      <c r="G42" s="137"/>
      <c r="H42" s="137"/>
      <c r="I42" s="123"/>
      <c r="J42" s="119"/>
    </row>
    <row r="43" spans="1:10" x14ac:dyDescent="0.3">
      <c r="A43" s="148"/>
      <c r="B43" s="148"/>
      <c r="C43" s="148"/>
      <c r="D43" s="148"/>
      <c r="E43" s="148"/>
      <c r="F43" s="148"/>
      <c r="G43" s="148"/>
      <c r="H43" s="148"/>
      <c r="I43" s="148"/>
      <c r="J43" s="122"/>
    </row>
    <row r="44" spans="1:10" x14ac:dyDescent="0.3">
      <c r="A44" s="119"/>
      <c r="B44" s="119"/>
      <c r="C44" s="143"/>
      <c r="D44" s="143"/>
      <c r="E44" s="143"/>
      <c r="F44" s="143"/>
      <c r="G44" s="143"/>
      <c r="H44" s="143"/>
      <c r="I44" s="143"/>
      <c r="J44" s="119"/>
    </row>
    <row r="45" spans="1:10" x14ac:dyDescent="0.3">
      <c r="A45" s="148"/>
      <c r="B45" s="148"/>
      <c r="C45" s="148"/>
      <c r="D45" s="148"/>
      <c r="E45" s="148"/>
      <c r="F45" s="148"/>
      <c r="G45" s="148"/>
      <c r="H45" s="148"/>
      <c r="I45" s="148"/>
      <c r="J45" s="122"/>
    </row>
    <row r="46" spans="1:10" x14ac:dyDescent="0.3">
      <c r="A46" s="119"/>
      <c r="B46" s="119"/>
      <c r="C46" s="119"/>
      <c r="D46" s="119"/>
      <c r="E46" s="143"/>
      <c r="F46" s="143"/>
      <c r="G46" s="143"/>
      <c r="H46" s="143"/>
      <c r="I46" s="119"/>
      <c r="J46" s="119"/>
    </row>
    <row r="47" spans="1:10" x14ac:dyDescent="0.3">
      <c r="A47" s="148"/>
      <c r="B47" s="148"/>
      <c r="C47" s="148"/>
      <c r="D47" s="148"/>
      <c r="E47" s="148"/>
      <c r="F47" s="148"/>
      <c r="G47" s="148"/>
      <c r="H47" s="148"/>
      <c r="I47" s="148"/>
      <c r="J47" s="122"/>
    </row>
    <row r="48" spans="1:10" x14ac:dyDescent="0.3">
      <c r="A48" s="119"/>
      <c r="B48" s="119"/>
      <c r="C48" s="119"/>
      <c r="D48" s="119"/>
      <c r="E48" s="143"/>
      <c r="F48" s="143"/>
      <c r="G48" s="143"/>
      <c r="H48" s="143"/>
      <c r="I48" s="119"/>
      <c r="J48" s="125" t="s">
        <v>10</v>
      </c>
    </row>
    <row r="49" spans="1:10" ht="15" customHeight="1" x14ac:dyDescent="0.3">
      <c r="A49" s="119"/>
      <c r="B49" s="119"/>
      <c r="C49" s="119"/>
      <c r="D49" s="119"/>
      <c r="E49" s="143"/>
      <c r="F49" s="143"/>
      <c r="G49" s="143"/>
      <c r="H49" s="143"/>
      <c r="I49" s="119"/>
      <c r="J49" s="125" t="s">
        <v>11</v>
      </c>
    </row>
    <row r="50" spans="1:10" x14ac:dyDescent="0.3">
      <c r="A50" s="136" t="s">
        <v>40</v>
      </c>
      <c r="B50" s="136"/>
      <c r="C50" s="135" t="s">
        <v>41</v>
      </c>
      <c r="D50" s="135"/>
      <c r="E50" s="143" t="s">
        <v>42</v>
      </c>
      <c r="F50" s="143"/>
      <c r="G50" s="144"/>
      <c r="H50" s="144"/>
      <c r="I50" s="144"/>
      <c r="J50" s="144"/>
    </row>
    <row r="51" spans="1:10" ht="15" customHeight="1" x14ac:dyDescent="0.3">
      <c r="A51" s="119"/>
      <c r="B51" s="119"/>
      <c r="C51" s="143"/>
      <c r="D51" s="143"/>
      <c r="E51" s="143"/>
      <c r="F51" s="143"/>
      <c r="G51" s="143" t="s">
        <v>43</v>
      </c>
      <c r="H51" s="143"/>
      <c r="I51" s="143"/>
      <c r="J51" s="119"/>
    </row>
    <row r="52" spans="1:10" x14ac:dyDescent="0.3">
      <c r="A52" s="136" t="s">
        <v>44</v>
      </c>
      <c r="B52" s="136"/>
      <c r="C52" s="144" t="s">
        <v>12</v>
      </c>
      <c r="D52" s="144"/>
      <c r="E52" s="144"/>
      <c r="F52" s="144"/>
      <c r="G52" s="144"/>
      <c r="H52" s="144"/>
      <c r="I52" s="144"/>
      <c r="J52" s="144"/>
    </row>
    <row r="53" spans="1:10" x14ac:dyDescent="0.3">
      <c r="A53" s="119"/>
      <c r="B53" s="119"/>
      <c r="C53" s="143" t="s">
        <v>45</v>
      </c>
      <c r="D53" s="143"/>
      <c r="E53" s="143"/>
      <c r="F53" s="143"/>
      <c r="G53" s="143"/>
      <c r="H53" s="143"/>
      <c r="I53" s="143"/>
      <c r="J53" s="119"/>
    </row>
    <row r="54" spans="1:10" x14ac:dyDescent="0.3">
      <c r="A54" s="136" t="s">
        <v>46</v>
      </c>
      <c r="B54" s="136"/>
      <c r="C54" s="149" t="s">
        <v>470</v>
      </c>
      <c r="D54" s="144"/>
      <c r="E54" s="144"/>
      <c r="F54" s="143"/>
      <c r="G54" s="143"/>
      <c r="H54" s="146"/>
      <c r="I54" s="146"/>
      <c r="J54" s="146"/>
    </row>
    <row r="55" spans="1:10" ht="15" customHeight="1" x14ac:dyDescent="0.3">
      <c r="A55" s="119"/>
      <c r="B55" s="119"/>
      <c r="C55" s="119"/>
      <c r="D55" s="119"/>
      <c r="E55" s="143"/>
      <c r="F55" s="143"/>
      <c r="G55" s="143"/>
      <c r="H55" s="143"/>
      <c r="I55" s="119"/>
      <c r="J55" s="119"/>
    </row>
    <row r="56" spans="1:10" x14ac:dyDescent="0.3">
      <c r="A56" s="136" t="s">
        <v>30</v>
      </c>
      <c r="B56" s="136"/>
      <c r="C56" s="145" t="s">
        <v>47</v>
      </c>
      <c r="D56" s="145"/>
      <c r="E56" s="145"/>
      <c r="F56" s="145"/>
      <c r="G56" s="145"/>
      <c r="H56" s="145"/>
      <c r="I56" s="145"/>
      <c r="J56" s="145"/>
    </row>
    <row r="57" spans="1:10" ht="15" customHeight="1" x14ac:dyDescent="0.3">
      <c r="A57" s="119"/>
      <c r="B57" s="119"/>
      <c r="C57" s="119"/>
      <c r="D57" s="119"/>
      <c r="E57" s="143"/>
      <c r="F57" s="143"/>
      <c r="G57" s="143"/>
      <c r="H57" s="143"/>
      <c r="I57" s="119"/>
      <c r="J57" s="119"/>
    </row>
    <row r="58" spans="1:10" ht="15.75" customHeight="1" x14ac:dyDescent="0.3">
      <c r="A58" s="136" t="s">
        <v>48</v>
      </c>
      <c r="B58" s="136"/>
      <c r="C58" s="150" t="s">
        <v>471</v>
      </c>
      <c r="D58" s="151"/>
      <c r="E58" s="151"/>
      <c r="F58" s="151"/>
      <c r="G58" s="151"/>
      <c r="H58" s="151"/>
      <c r="I58" s="151"/>
      <c r="J58" s="152"/>
    </row>
    <row r="59" spans="1:10" ht="15" customHeight="1" x14ac:dyDescent="0.3">
      <c r="A59" s="119"/>
      <c r="B59" s="119"/>
      <c r="C59" s="137" t="s">
        <v>49</v>
      </c>
      <c r="D59" s="137"/>
      <c r="E59" s="137"/>
      <c r="F59" s="137"/>
      <c r="G59" s="119"/>
      <c r="H59" s="119"/>
      <c r="I59" s="119"/>
      <c r="J59" s="119"/>
    </row>
    <row r="60" spans="1:10" ht="15.75" customHeight="1" x14ac:dyDescent="0.3">
      <c r="A60" s="136" t="s">
        <v>50</v>
      </c>
      <c r="B60" s="136"/>
      <c r="C60" s="150" t="s">
        <v>472</v>
      </c>
      <c r="D60" s="151"/>
      <c r="E60" s="151"/>
      <c r="F60" s="151"/>
      <c r="G60" s="151"/>
      <c r="H60" s="151"/>
      <c r="I60" s="151"/>
      <c r="J60" s="152"/>
    </row>
    <row r="61" spans="1:10" x14ac:dyDescent="0.3">
      <c r="A61" s="115"/>
      <c r="B61" s="115"/>
      <c r="C61" s="137" t="s">
        <v>51</v>
      </c>
      <c r="D61" s="137"/>
      <c r="E61" s="137"/>
      <c r="F61" s="137"/>
      <c r="G61" s="137"/>
      <c r="H61" s="115"/>
      <c r="I61" s="115"/>
      <c r="J61" s="115"/>
    </row>
  </sheetData>
  <mergeCells count="127">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8:F48"/>
    <mergeCell ref="G48:H48"/>
    <mergeCell ref="E49:F49"/>
    <mergeCell ref="G49:H49"/>
    <mergeCell ref="A50:B50"/>
    <mergeCell ref="C50:D50"/>
    <mergeCell ref="E50:F50"/>
    <mergeCell ref="G50:J50"/>
    <mergeCell ref="A45:D45"/>
    <mergeCell ref="E45:I45"/>
    <mergeCell ref="E46:F46"/>
    <mergeCell ref="G46:H46"/>
    <mergeCell ref="A47:D47"/>
    <mergeCell ref="E47:I47"/>
    <mergeCell ref="E42:F42"/>
    <mergeCell ref="G42:H42"/>
    <mergeCell ref="A43:D43"/>
    <mergeCell ref="E43:I43"/>
    <mergeCell ref="C44:D44"/>
    <mergeCell ref="E44:F44"/>
    <mergeCell ref="G44:I44"/>
    <mergeCell ref="D38:I38"/>
    <mergeCell ref="A39:D39"/>
    <mergeCell ref="E39:I39"/>
    <mergeCell ref="E40:F40"/>
    <mergeCell ref="G40:H40"/>
    <mergeCell ref="A41:D41"/>
    <mergeCell ref="E41:I41"/>
    <mergeCell ref="A35:D35"/>
    <mergeCell ref="E35:I35"/>
    <mergeCell ref="E36:F36"/>
    <mergeCell ref="G36:H36"/>
    <mergeCell ref="A37:D37"/>
    <mergeCell ref="E37:I37"/>
    <mergeCell ref="A32:B32"/>
    <mergeCell ref="E32:F32"/>
    <mergeCell ref="G32:H32"/>
    <mergeCell ref="A33:B33"/>
    <mergeCell ref="D33:G33"/>
    <mergeCell ref="E34:F34"/>
    <mergeCell ref="G34:H34"/>
    <mergeCell ref="I28:I29"/>
    <mergeCell ref="J28:J29"/>
    <mergeCell ref="E30:F30"/>
    <mergeCell ref="G30:H30"/>
    <mergeCell ref="A31:B31"/>
    <mergeCell ref="D31:G31"/>
    <mergeCell ref="E27:F27"/>
    <mergeCell ref="G27:H27"/>
    <mergeCell ref="A28:B28"/>
    <mergeCell ref="A29:B29"/>
    <mergeCell ref="C28:C29"/>
    <mergeCell ref="D28:D29"/>
    <mergeCell ref="E28:F29"/>
    <mergeCell ref="G28:H29"/>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C16:D16"/>
    <mergeCell ref="A17:B17"/>
    <mergeCell ref="C17:D17"/>
    <mergeCell ref="E17:F17"/>
    <mergeCell ref="G17:H17"/>
    <mergeCell ref="A18:B18"/>
    <mergeCell ref="C18:J18"/>
    <mergeCell ref="A14:B14"/>
    <mergeCell ref="C14:D14"/>
    <mergeCell ref="E14:F14"/>
    <mergeCell ref="H14:I14"/>
    <mergeCell ref="E15:F15"/>
    <mergeCell ref="G15:H15"/>
    <mergeCell ref="A12:B12"/>
    <mergeCell ref="C12:D12"/>
    <mergeCell ref="E12:F12"/>
    <mergeCell ref="G12:H12"/>
    <mergeCell ref="E13:F13"/>
    <mergeCell ref="G13:H13"/>
    <mergeCell ref="A9:I9"/>
    <mergeCell ref="A10:B10"/>
    <mergeCell ref="C10:D10"/>
    <mergeCell ref="F10:G10"/>
    <mergeCell ref="H10:I10"/>
    <mergeCell ref="E11:F11"/>
    <mergeCell ref="G11:H11"/>
    <mergeCell ref="A1:C1"/>
    <mergeCell ref="A2:J2"/>
    <mergeCell ref="A4:D4"/>
    <mergeCell ref="E4:F4"/>
    <mergeCell ref="H4:I4"/>
    <mergeCell ref="A5:J5"/>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view="pageBreakPreview" zoomScaleNormal="100" zoomScaleSheetLayoutView="100" workbookViewId="0">
      <selection activeCell="C55" sqref="C55"/>
    </sheetView>
  </sheetViews>
  <sheetFormatPr defaultRowHeight="14.4" x14ac:dyDescent="0.3"/>
  <cols>
    <col min="1" max="1" width="53.6640625" style="9" customWidth="1"/>
    <col min="2" max="2" width="8.88671875" style="9"/>
    <col min="3" max="3" width="12.33203125" style="1" bestFit="1" customWidth="1"/>
    <col min="4" max="4" width="13.6640625" style="1" bestFit="1" customWidth="1"/>
  </cols>
  <sheetData>
    <row r="1" spans="1:4" ht="15" customHeight="1" x14ac:dyDescent="0.3">
      <c r="A1" s="155" t="s">
        <v>63</v>
      </c>
      <c r="B1" s="155"/>
      <c r="C1" s="155"/>
      <c r="D1" s="155"/>
    </row>
    <row r="2" spans="1:4" ht="15" customHeight="1" x14ac:dyDescent="0.3">
      <c r="A2" s="153" t="s">
        <v>64</v>
      </c>
      <c r="B2" s="153"/>
      <c r="C2" s="153"/>
      <c r="D2" s="153"/>
    </row>
    <row r="3" spans="1:4" x14ac:dyDescent="0.3">
      <c r="A3" s="154" t="s">
        <v>65</v>
      </c>
      <c r="B3" s="154"/>
      <c r="C3" s="154"/>
      <c r="D3" s="154"/>
    </row>
    <row r="4" spans="1:4" ht="15" customHeight="1" x14ac:dyDescent="0.3">
      <c r="A4" s="12" t="s">
        <v>53</v>
      </c>
      <c r="B4" s="26"/>
      <c r="C4" s="26"/>
      <c r="D4" s="26"/>
    </row>
    <row r="5" spans="1:4" ht="34.5" customHeight="1" x14ac:dyDescent="0.3">
      <c r="A5" s="27" t="s">
        <v>54</v>
      </c>
      <c r="B5" s="27" t="s">
        <v>113</v>
      </c>
      <c r="C5" s="27" t="s">
        <v>55</v>
      </c>
      <c r="D5" s="27" t="s">
        <v>56</v>
      </c>
    </row>
    <row r="6" spans="1:4" x14ac:dyDescent="0.3">
      <c r="A6" s="13">
        <v>1</v>
      </c>
      <c r="B6" s="3">
        <v>2</v>
      </c>
      <c r="C6" s="2">
        <v>3</v>
      </c>
      <c r="D6" s="2">
        <v>4</v>
      </c>
    </row>
    <row r="7" spans="1:4" x14ac:dyDescent="0.3">
      <c r="A7" s="14"/>
      <c r="B7" s="14"/>
      <c r="C7" s="14"/>
      <c r="D7" s="14"/>
    </row>
    <row r="8" spans="1:4" x14ac:dyDescent="0.3">
      <c r="A8" s="16" t="s">
        <v>57</v>
      </c>
      <c r="B8" s="17"/>
      <c r="C8" s="17"/>
      <c r="D8" s="17"/>
    </row>
    <row r="9" spans="1:4" ht="22.8" x14ac:dyDescent="0.3">
      <c r="A9" s="18" t="s">
        <v>58</v>
      </c>
      <c r="B9" s="4">
        <v>1</v>
      </c>
      <c r="C9" s="5">
        <f>C10+C11+C12</f>
        <v>3738694683</v>
      </c>
      <c r="D9" s="5">
        <f>D10+D11+D12</f>
        <v>2772746813</v>
      </c>
    </row>
    <row r="10" spans="1:4" ht="15" customHeight="1" x14ac:dyDescent="0.3">
      <c r="A10" s="19" t="s">
        <v>59</v>
      </c>
      <c r="B10" s="6">
        <v>2</v>
      </c>
      <c r="C10" s="7">
        <v>475613032</v>
      </c>
      <c r="D10" s="7">
        <v>961912026</v>
      </c>
    </row>
    <row r="11" spans="1:4" ht="15" customHeight="1" x14ac:dyDescent="0.3">
      <c r="A11" s="19" t="s">
        <v>60</v>
      </c>
      <c r="B11" s="6">
        <v>3</v>
      </c>
      <c r="C11" s="7">
        <v>2469141407</v>
      </c>
      <c r="D11" s="7">
        <v>1014563142</v>
      </c>
    </row>
    <row r="12" spans="1:4" ht="15" customHeight="1" x14ac:dyDescent="0.3">
      <c r="A12" s="20" t="s">
        <v>66</v>
      </c>
      <c r="B12" s="6">
        <v>4</v>
      </c>
      <c r="C12" s="7">
        <v>793940244</v>
      </c>
      <c r="D12" s="7">
        <v>796271645</v>
      </c>
    </row>
    <row r="13" spans="1:4" ht="15" customHeight="1" x14ac:dyDescent="0.3">
      <c r="A13" s="21" t="s">
        <v>67</v>
      </c>
      <c r="B13" s="4">
        <v>5</v>
      </c>
      <c r="C13" s="8">
        <f>C14+C15+C16+C17</f>
        <v>649215941</v>
      </c>
      <c r="D13" s="8">
        <f>D14+D15+D16+D17</f>
        <v>612871552</v>
      </c>
    </row>
    <row r="14" spans="1:4" ht="15" customHeight="1" x14ac:dyDescent="0.3">
      <c r="A14" s="19" t="s">
        <v>68</v>
      </c>
      <c r="B14" s="6">
        <v>6</v>
      </c>
      <c r="C14" s="7">
        <v>479860</v>
      </c>
      <c r="D14" s="7">
        <v>852203</v>
      </c>
    </row>
    <row r="15" spans="1:4" ht="15" customHeight="1" x14ac:dyDescent="0.3">
      <c r="A15" s="19" t="s">
        <v>69</v>
      </c>
      <c r="B15" s="6">
        <v>7</v>
      </c>
      <c r="C15" s="7">
        <v>132682086</v>
      </c>
      <c r="D15" s="7">
        <v>96079539</v>
      </c>
    </row>
    <row r="16" spans="1:4" ht="15" customHeight="1" x14ac:dyDescent="0.3">
      <c r="A16" s="19" t="s">
        <v>70</v>
      </c>
      <c r="B16" s="6">
        <v>8</v>
      </c>
      <c r="C16" s="7">
        <v>516053995</v>
      </c>
      <c r="D16" s="7">
        <v>515939810</v>
      </c>
    </row>
    <row r="17" spans="1:4" ht="15" customHeight="1" x14ac:dyDescent="0.3">
      <c r="A17" s="19" t="s">
        <v>71</v>
      </c>
      <c r="B17" s="6">
        <v>9</v>
      </c>
      <c r="C17" s="7">
        <v>0</v>
      </c>
      <c r="D17" s="7">
        <v>0</v>
      </c>
    </row>
    <row r="18" spans="1:4" ht="22.8" x14ac:dyDescent="0.3">
      <c r="A18" s="21" t="s">
        <v>72</v>
      </c>
      <c r="B18" s="4">
        <v>10</v>
      </c>
      <c r="C18" s="8">
        <f>C19+C20+C21</f>
        <v>1676288</v>
      </c>
      <c r="D18" s="8">
        <f>D19+D20+D21</f>
        <v>21199086</v>
      </c>
    </row>
    <row r="19" spans="1:4" ht="15" customHeight="1" x14ac:dyDescent="0.3">
      <c r="A19" s="19" t="s">
        <v>69</v>
      </c>
      <c r="B19" s="6">
        <v>11</v>
      </c>
      <c r="C19" s="7">
        <v>0</v>
      </c>
      <c r="D19" s="7">
        <v>0</v>
      </c>
    </row>
    <row r="20" spans="1:4" ht="15" customHeight="1" x14ac:dyDescent="0.3">
      <c r="A20" s="19" t="s">
        <v>70</v>
      </c>
      <c r="B20" s="6">
        <v>12</v>
      </c>
      <c r="C20" s="7">
        <v>0</v>
      </c>
      <c r="D20" s="7">
        <v>0</v>
      </c>
    </row>
    <row r="21" spans="1:4" ht="15" customHeight="1" x14ac:dyDescent="0.3">
      <c r="A21" s="19" t="s">
        <v>71</v>
      </c>
      <c r="B21" s="6">
        <v>13</v>
      </c>
      <c r="C21" s="7">
        <v>1676288</v>
      </c>
      <c r="D21" s="7">
        <v>21199086</v>
      </c>
    </row>
    <row r="22" spans="1:4" ht="15" customHeight="1" x14ac:dyDescent="0.3">
      <c r="A22" s="21" t="s">
        <v>73</v>
      </c>
      <c r="B22" s="4">
        <v>14</v>
      </c>
      <c r="C22" s="8">
        <f>C23+C24</f>
        <v>0</v>
      </c>
      <c r="D22" s="8">
        <f>D23+D24</f>
        <v>0</v>
      </c>
    </row>
    <row r="23" spans="1:4" ht="15" customHeight="1" x14ac:dyDescent="0.3">
      <c r="A23" s="19" t="s">
        <v>70</v>
      </c>
      <c r="B23" s="6">
        <v>15</v>
      </c>
      <c r="C23" s="7">
        <v>0</v>
      </c>
      <c r="D23" s="7">
        <v>0</v>
      </c>
    </row>
    <row r="24" spans="1:4" ht="15" customHeight="1" x14ac:dyDescent="0.3">
      <c r="A24" s="19" t="s">
        <v>71</v>
      </c>
      <c r="B24" s="6">
        <v>16</v>
      </c>
      <c r="C24" s="7">
        <v>0</v>
      </c>
      <c r="D24" s="7">
        <v>0</v>
      </c>
    </row>
    <row r="25" spans="1:4" ht="22.8" x14ac:dyDescent="0.3">
      <c r="A25" s="21" t="s">
        <v>74</v>
      </c>
      <c r="B25" s="4">
        <v>17</v>
      </c>
      <c r="C25" s="8">
        <f>C26+C27+C28</f>
        <v>3342777926</v>
      </c>
      <c r="D25" s="8">
        <f>D26+D27+D28</f>
        <v>4640197866</v>
      </c>
    </row>
    <row r="26" spans="1:4" ht="15" customHeight="1" x14ac:dyDescent="0.3">
      <c r="A26" s="19" t="s">
        <v>69</v>
      </c>
      <c r="B26" s="6">
        <v>18</v>
      </c>
      <c r="C26" s="7">
        <v>17699255</v>
      </c>
      <c r="D26" s="7">
        <v>57269384</v>
      </c>
    </row>
    <row r="27" spans="1:4" ht="15" customHeight="1" x14ac:dyDescent="0.3">
      <c r="A27" s="19" t="s">
        <v>70</v>
      </c>
      <c r="B27" s="6">
        <v>19</v>
      </c>
      <c r="C27" s="7">
        <v>3325078671</v>
      </c>
      <c r="D27" s="7">
        <v>4582928482</v>
      </c>
    </row>
    <row r="28" spans="1:4" ht="15" customHeight="1" x14ac:dyDescent="0.3">
      <c r="A28" s="19" t="s">
        <v>71</v>
      </c>
      <c r="B28" s="6">
        <v>20</v>
      </c>
      <c r="C28" s="7">
        <v>0</v>
      </c>
      <c r="D28" s="7">
        <v>0</v>
      </c>
    </row>
    <row r="29" spans="1:4" ht="15" customHeight="1" x14ac:dyDescent="0.3">
      <c r="A29" s="21" t="s">
        <v>75</v>
      </c>
      <c r="B29" s="4">
        <v>21</v>
      </c>
      <c r="C29" s="8">
        <f>C30+C31</f>
        <v>12950774595</v>
      </c>
      <c r="D29" s="8">
        <f>D30+D31</f>
        <v>15217710292</v>
      </c>
    </row>
    <row r="30" spans="1:4" ht="15" customHeight="1" x14ac:dyDescent="0.3">
      <c r="A30" s="19" t="s">
        <v>70</v>
      </c>
      <c r="B30" s="6">
        <v>22</v>
      </c>
      <c r="C30" s="7">
        <v>75259611</v>
      </c>
      <c r="D30" s="7">
        <v>4305695</v>
      </c>
    </row>
    <row r="31" spans="1:4" ht="15" customHeight="1" x14ac:dyDescent="0.3">
      <c r="A31" s="19" t="s">
        <v>71</v>
      </c>
      <c r="B31" s="6">
        <v>23</v>
      </c>
      <c r="C31" s="7">
        <v>12875514984</v>
      </c>
      <c r="D31" s="7">
        <v>15213404597</v>
      </c>
    </row>
    <row r="32" spans="1:4" ht="15" customHeight="1" x14ac:dyDescent="0.3">
      <c r="A32" s="19" t="s">
        <v>76</v>
      </c>
      <c r="B32" s="6">
        <v>24</v>
      </c>
      <c r="C32" s="7">
        <v>0</v>
      </c>
      <c r="D32" s="7">
        <v>0</v>
      </c>
    </row>
    <row r="33" spans="1:4" ht="22.8" x14ac:dyDescent="0.3">
      <c r="A33" s="19" t="s">
        <v>77</v>
      </c>
      <c r="B33" s="6">
        <v>25</v>
      </c>
      <c r="C33" s="7">
        <v>0</v>
      </c>
      <c r="D33" s="7">
        <v>0</v>
      </c>
    </row>
    <row r="34" spans="1:4" ht="15" customHeight="1" x14ac:dyDescent="0.3">
      <c r="A34" s="19" t="s">
        <v>78</v>
      </c>
      <c r="B34" s="6">
        <v>26</v>
      </c>
      <c r="C34" s="7">
        <v>166755000</v>
      </c>
      <c r="D34" s="7">
        <v>5490000</v>
      </c>
    </row>
    <row r="35" spans="1:4" ht="15" customHeight="1" x14ac:dyDescent="0.3">
      <c r="A35" s="19" t="s">
        <v>79</v>
      </c>
      <c r="B35" s="6">
        <v>27</v>
      </c>
      <c r="C35" s="7">
        <v>137734108</v>
      </c>
      <c r="D35" s="7">
        <v>324429807</v>
      </c>
    </row>
    <row r="36" spans="1:4" ht="15" customHeight="1" x14ac:dyDescent="0.3">
      <c r="A36" s="19" t="s">
        <v>80</v>
      </c>
      <c r="B36" s="6">
        <v>28</v>
      </c>
      <c r="C36" s="7">
        <v>112881244</v>
      </c>
      <c r="D36" s="7">
        <v>109095746</v>
      </c>
    </row>
    <row r="37" spans="1:4" ht="15" customHeight="1" x14ac:dyDescent="0.3">
      <c r="A37" s="19" t="s">
        <v>81</v>
      </c>
      <c r="B37" s="6">
        <v>29</v>
      </c>
      <c r="C37" s="7">
        <v>22742269</v>
      </c>
      <c r="D37" s="50">
        <v>6453295</v>
      </c>
    </row>
    <row r="38" spans="1:4" ht="15" customHeight="1" x14ac:dyDescent="0.3">
      <c r="A38" s="19" t="s">
        <v>82</v>
      </c>
      <c r="B38" s="6">
        <v>30</v>
      </c>
      <c r="C38" s="7">
        <v>64648565</v>
      </c>
      <c r="D38" s="7">
        <v>42962745</v>
      </c>
    </row>
    <row r="39" spans="1:4" ht="15" customHeight="1" x14ac:dyDescent="0.3">
      <c r="A39" s="19" t="s">
        <v>83</v>
      </c>
      <c r="B39" s="6">
        <v>31</v>
      </c>
      <c r="C39" s="7">
        <v>66906127</v>
      </c>
      <c r="D39" s="7">
        <v>20000000</v>
      </c>
    </row>
    <row r="40" spans="1:4" ht="15" customHeight="1" x14ac:dyDescent="0.3">
      <c r="A40" s="22" t="s">
        <v>62</v>
      </c>
      <c r="B40" s="4">
        <v>32</v>
      </c>
      <c r="C40" s="5">
        <f>C9+C13+C18+C22+C25+C29+C32+C33+C34+C35+C36+C37+C38+C39</f>
        <v>21254806746</v>
      </c>
      <c r="D40" s="5">
        <f>D9+D13+D18+D22+D25+D29+D32+D33+D34+D35+D36+D37+D38+D39</f>
        <v>23773157202</v>
      </c>
    </row>
    <row r="41" spans="1:4" x14ac:dyDescent="0.3">
      <c r="A41" s="16" t="s">
        <v>84</v>
      </c>
      <c r="B41" s="17"/>
      <c r="C41" s="17"/>
      <c r="D41" s="17"/>
    </row>
    <row r="42" spans="1:4" ht="15" customHeight="1" x14ac:dyDescent="0.3">
      <c r="A42" s="22" t="s">
        <v>85</v>
      </c>
      <c r="B42" s="4">
        <v>33</v>
      </c>
      <c r="C42" s="5">
        <f>C43+C44+C45+C46+C47</f>
        <v>445274</v>
      </c>
      <c r="D42" s="5">
        <f>D43+D44+D45+D46+D47</f>
        <v>863025</v>
      </c>
    </row>
    <row r="43" spans="1:4" ht="15" customHeight="1" x14ac:dyDescent="0.3">
      <c r="A43" s="19" t="s">
        <v>68</v>
      </c>
      <c r="B43" s="6">
        <v>34</v>
      </c>
      <c r="C43" s="7">
        <v>445274</v>
      </c>
      <c r="D43" s="7">
        <v>863025</v>
      </c>
    </row>
    <row r="44" spans="1:4" ht="15" customHeight="1" x14ac:dyDescent="0.3">
      <c r="A44" s="19" t="s">
        <v>90</v>
      </c>
      <c r="B44" s="6">
        <v>35</v>
      </c>
      <c r="C44" s="7">
        <v>0</v>
      </c>
      <c r="D44" s="7">
        <v>0</v>
      </c>
    </row>
    <row r="45" spans="1:4" ht="15" customHeight="1" x14ac:dyDescent="0.3">
      <c r="A45" s="19" t="s">
        <v>91</v>
      </c>
      <c r="B45" s="6">
        <v>36</v>
      </c>
      <c r="C45" s="7">
        <v>0</v>
      </c>
      <c r="D45" s="7">
        <v>0</v>
      </c>
    </row>
    <row r="46" spans="1:4" ht="15" customHeight="1" x14ac:dyDescent="0.3">
      <c r="A46" s="19" t="s">
        <v>92</v>
      </c>
      <c r="B46" s="6">
        <v>37</v>
      </c>
      <c r="C46" s="7">
        <v>0</v>
      </c>
      <c r="D46" s="7">
        <v>0</v>
      </c>
    </row>
    <row r="47" spans="1:4" ht="15" customHeight="1" x14ac:dyDescent="0.3">
      <c r="A47" s="19" t="s">
        <v>93</v>
      </c>
      <c r="B47" s="6">
        <v>38</v>
      </c>
      <c r="C47" s="7">
        <v>0</v>
      </c>
      <c r="D47" s="7">
        <v>0</v>
      </c>
    </row>
    <row r="48" spans="1:4" ht="24" x14ac:dyDescent="0.3">
      <c r="A48" s="22" t="s">
        <v>94</v>
      </c>
      <c r="B48" s="4">
        <v>39</v>
      </c>
      <c r="C48" s="5">
        <f>C49+C50+C51</f>
        <v>0</v>
      </c>
      <c r="D48" s="5">
        <f>D49+D50+D51</f>
        <v>0</v>
      </c>
    </row>
    <row r="49" spans="1:4" ht="15" customHeight="1" x14ac:dyDescent="0.3">
      <c r="A49" s="19" t="s">
        <v>91</v>
      </c>
      <c r="B49" s="6">
        <v>40</v>
      </c>
      <c r="C49" s="7">
        <v>0</v>
      </c>
      <c r="D49" s="7">
        <v>0</v>
      </c>
    </row>
    <row r="50" spans="1:4" ht="15" customHeight="1" x14ac:dyDescent="0.3">
      <c r="A50" s="19" t="s">
        <v>92</v>
      </c>
      <c r="B50" s="6">
        <v>41</v>
      </c>
      <c r="C50" s="7">
        <v>0</v>
      </c>
      <c r="D50" s="7">
        <v>0</v>
      </c>
    </row>
    <row r="51" spans="1:4" ht="15" customHeight="1" x14ac:dyDescent="0.3">
      <c r="A51" s="19" t="s">
        <v>93</v>
      </c>
      <c r="B51" s="6">
        <v>42</v>
      </c>
      <c r="C51" s="7">
        <v>0</v>
      </c>
      <c r="D51" s="7">
        <v>0</v>
      </c>
    </row>
    <row r="52" spans="1:4" ht="15" customHeight="1" x14ac:dyDescent="0.3">
      <c r="A52" s="22" t="s">
        <v>95</v>
      </c>
      <c r="B52" s="4">
        <v>43</v>
      </c>
      <c r="C52" s="5">
        <f>C53+C54+C55</f>
        <v>19005058008</v>
      </c>
      <c r="D52" s="5">
        <f>D53+D54+D55</f>
        <v>21056875186</v>
      </c>
    </row>
    <row r="53" spans="1:4" ht="15" customHeight="1" x14ac:dyDescent="0.3">
      <c r="A53" s="19" t="s">
        <v>91</v>
      </c>
      <c r="B53" s="6">
        <v>44</v>
      </c>
      <c r="C53" s="7">
        <v>18997667591</v>
      </c>
      <c r="D53" s="7">
        <v>20944398925</v>
      </c>
    </row>
    <row r="54" spans="1:4" ht="15" customHeight="1" x14ac:dyDescent="0.3">
      <c r="A54" s="19" t="s">
        <v>92</v>
      </c>
      <c r="B54" s="6">
        <v>45</v>
      </c>
      <c r="C54" s="7">
        <v>0</v>
      </c>
      <c r="D54" s="7">
        <v>0</v>
      </c>
    </row>
    <row r="55" spans="1:4" ht="15" customHeight="1" x14ac:dyDescent="0.3">
      <c r="A55" s="19" t="s">
        <v>93</v>
      </c>
      <c r="B55" s="6">
        <v>46</v>
      </c>
      <c r="C55" s="7">
        <v>7390417</v>
      </c>
      <c r="D55" s="7">
        <v>112476261</v>
      </c>
    </row>
    <row r="56" spans="1:4" ht="15" customHeight="1" x14ac:dyDescent="0.3">
      <c r="A56" s="19" t="s">
        <v>76</v>
      </c>
      <c r="B56" s="6">
        <v>47</v>
      </c>
      <c r="C56" s="7">
        <v>0</v>
      </c>
      <c r="D56" s="7">
        <v>0</v>
      </c>
    </row>
    <row r="57" spans="1:4" ht="24" x14ac:dyDescent="0.3">
      <c r="A57" s="23" t="s">
        <v>77</v>
      </c>
      <c r="B57" s="6">
        <v>48</v>
      </c>
      <c r="C57" s="7">
        <v>0</v>
      </c>
      <c r="D57" s="7">
        <v>0</v>
      </c>
    </row>
    <row r="58" spans="1:4" ht="15" customHeight="1" x14ac:dyDescent="0.3">
      <c r="A58" s="23" t="s">
        <v>96</v>
      </c>
      <c r="B58" s="6">
        <v>49</v>
      </c>
      <c r="C58" s="7">
        <v>84909385</v>
      </c>
      <c r="D58" s="7">
        <v>196063323</v>
      </c>
    </row>
    <row r="59" spans="1:4" ht="15" customHeight="1" x14ac:dyDescent="0.3">
      <c r="A59" s="23" t="s">
        <v>97</v>
      </c>
      <c r="B59" s="6">
        <v>50</v>
      </c>
      <c r="C59" s="7">
        <v>23088365</v>
      </c>
      <c r="D59" s="47">
        <v>1728314</v>
      </c>
    </row>
    <row r="60" spans="1:4" ht="15" customHeight="1" x14ac:dyDescent="0.3">
      <c r="A60" s="23" t="s">
        <v>98</v>
      </c>
      <c r="B60" s="6">
        <v>51</v>
      </c>
      <c r="C60" s="7">
        <v>0</v>
      </c>
      <c r="D60" s="7">
        <v>0</v>
      </c>
    </row>
    <row r="61" spans="1:4" ht="15" customHeight="1" x14ac:dyDescent="0.3">
      <c r="A61" s="23" t="s">
        <v>99</v>
      </c>
      <c r="B61" s="6">
        <v>52</v>
      </c>
      <c r="C61" s="7">
        <v>138804902</v>
      </c>
      <c r="D61" s="47">
        <v>147415709</v>
      </c>
    </row>
    <row r="62" spans="1:4" ht="15" customHeight="1" x14ac:dyDescent="0.3">
      <c r="A62" s="23" t="s">
        <v>100</v>
      </c>
      <c r="B62" s="6">
        <v>53</v>
      </c>
      <c r="C62" s="7">
        <v>0</v>
      </c>
      <c r="D62" s="7">
        <v>0</v>
      </c>
    </row>
    <row r="63" spans="1:4" ht="15" customHeight="1" x14ac:dyDescent="0.3">
      <c r="A63" s="22" t="s">
        <v>86</v>
      </c>
      <c r="B63" s="4">
        <v>54</v>
      </c>
      <c r="C63" s="5">
        <f>C42+C48+C52+C56+C57+C58+C59+C60+C61+C62</f>
        <v>19252305934</v>
      </c>
      <c r="D63" s="5">
        <f>D42+D48+D52+D56+D57+D58+D59+D60+D61+D62</f>
        <v>21402945557</v>
      </c>
    </row>
    <row r="64" spans="1:4" x14ac:dyDescent="0.3">
      <c r="A64" s="24" t="s">
        <v>87</v>
      </c>
      <c r="B64" s="25"/>
      <c r="C64" s="25"/>
      <c r="D64" s="25"/>
    </row>
    <row r="65" spans="1:4" ht="15" customHeight="1" x14ac:dyDescent="0.3">
      <c r="A65" s="19" t="s">
        <v>101</v>
      </c>
      <c r="B65" s="6">
        <v>55</v>
      </c>
      <c r="C65" s="7">
        <v>1214775000</v>
      </c>
      <c r="D65" s="7">
        <v>1214775000</v>
      </c>
    </row>
    <row r="66" spans="1:4" ht="15" customHeight="1" x14ac:dyDescent="0.3">
      <c r="A66" s="19" t="s">
        <v>102</v>
      </c>
      <c r="B66" s="6">
        <v>56</v>
      </c>
      <c r="C66" s="7">
        <v>0</v>
      </c>
      <c r="D66" s="7">
        <v>0</v>
      </c>
    </row>
    <row r="67" spans="1:4" ht="15" customHeight="1" x14ac:dyDescent="0.3">
      <c r="A67" s="19" t="s">
        <v>103</v>
      </c>
      <c r="B67" s="6">
        <v>57</v>
      </c>
      <c r="C67" s="7">
        <v>0</v>
      </c>
      <c r="D67" s="7">
        <v>0</v>
      </c>
    </row>
    <row r="68" spans="1:4" ht="15" customHeight="1" x14ac:dyDescent="0.3">
      <c r="A68" s="19" t="s">
        <v>104</v>
      </c>
      <c r="B68" s="6">
        <v>58</v>
      </c>
      <c r="C68" s="7">
        <v>0</v>
      </c>
      <c r="D68" s="7">
        <v>0</v>
      </c>
    </row>
    <row r="69" spans="1:4" ht="15" customHeight="1" x14ac:dyDescent="0.3">
      <c r="A69" s="19" t="s">
        <v>105</v>
      </c>
      <c r="B69" s="6">
        <v>59</v>
      </c>
      <c r="C69" s="7">
        <v>97622566</v>
      </c>
      <c r="D69" s="47">
        <v>319404893</v>
      </c>
    </row>
    <row r="70" spans="1:4" ht="15" customHeight="1" x14ac:dyDescent="0.3">
      <c r="A70" s="19" t="s">
        <v>106</v>
      </c>
      <c r="B70" s="6">
        <v>60</v>
      </c>
      <c r="C70" s="7">
        <v>132457010</v>
      </c>
      <c r="D70" s="7">
        <v>153174469</v>
      </c>
    </row>
    <row r="71" spans="1:4" ht="15" customHeight="1" x14ac:dyDescent="0.3">
      <c r="A71" s="19" t="s">
        <v>107</v>
      </c>
      <c r="B71" s="6">
        <v>61</v>
      </c>
      <c r="C71" s="7">
        <v>0</v>
      </c>
      <c r="D71" s="7">
        <v>0</v>
      </c>
    </row>
    <row r="72" spans="1:4" ht="15" customHeight="1" x14ac:dyDescent="0.3">
      <c r="A72" s="19" t="s">
        <v>108</v>
      </c>
      <c r="B72" s="6">
        <v>62</v>
      </c>
      <c r="C72" s="7">
        <v>406265672</v>
      </c>
      <c r="D72" s="7">
        <v>539561769</v>
      </c>
    </row>
    <row r="73" spans="1:4" ht="15" customHeight="1" x14ac:dyDescent="0.3">
      <c r="A73" s="19" t="s">
        <v>109</v>
      </c>
      <c r="B73" s="6">
        <v>63</v>
      </c>
      <c r="C73" s="7">
        <v>-477000</v>
      </c>
      <c r="D73" s="7">
        <v>-477000</v>
      </c>
    </row>
    <row r="74" spans="1:4" ht="15" customHeight="1" x14ac:dyDescent="0.3">
      <c r="A74" s="19" t="s">
        <v>110</v>
      </c>
      <c r="B74" s="6">
        <v>64</v>
      </c>
      <c r="C74" s="7">
        <v>151857564</v>
      </c>
      <c r="D74" s="47">
        <v>143772514</v>
      </c>
    </row>
    <row r="75" spans="1:4" ht="15" customHeight="1" x14ac:dyDescent="0.3">
      <c r="A75" s="19" t="s">
        <v>111</v>
      </c>
      <c r="B75" s="6">
        <v>65</v>
      </c>
      <c r="C75" s="7">
        <v>0</v>
      </c>
      <c r="D75" s="7">
        <v>0</v>
      </c>
    </row>
    <row r="76" spans="1:4" ht="15" customHeight="1" x14ac:dyDescent="0.3">
      <c r="A76" s="19" t="s">
        <v>112</v>
      </c>
      <c r="B76" s="6">
        <v>66</v>
      </c>
      <c r="C76" s="7">
        <v>0</v>
      </c>
      <c r="D76" s="7">
        <v>0</v>
      </c>
    </row>
    <row r="77" spans="1:4" ht="15" customHeight="1" x14ac:dyDescent="0.3">
      <c r="A77" s="22" t="s">
        <v>88</v>
      </c>
      <c r="B77" s="4">
        <v>67</v>
      </c>
      <c r="C77" s="5">
        <f>C65+C66+C67+C68+C69+C70+C71+C72+C73+C74+C75+C76</f>
        <v>2002500812</v>
      </c>
      <c r="D77" s="5">
        <f>D65+D66+D67+D68+D69+D70+D71+D72+D73+D74+D75+D76</f>
        <v>2370211645</v>
      </c>
    </row>
    <row r="78" spans="1:4" ht="15" customHeight="1" x14ac:dyDescent="0.3">
      <c r="A78" s="22" t="s">
        <v>89</v>
      </c>
      <c r="B78" s="4">
        <v>68</v>
      </c>
      <c r="C78" s="5">
        <f>C63+C77</f>
        <v>21254806746</v>
      </c>
      <c r="D78" s="5">
        <f>D63+D77</f>
        <v>23773157202</v>
      </c>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formula1>0</formula1>
    </dataValidation>
    <dataValidation type="whole" operator="notEqual" allowBlank="1" showInputMessage="1" showErrorMessage="1" errorTitle="Nedopušten upis" error="Dopušten je upis samo cjelobrojnih vrijednosti." sqref="C66:D67 C70:D78">
      <formula1>9999999999</formula1>
    </dataValidation>
    <dataValidation type="whole" operator="notEqual" allowBlank="1" showInputMessage="1" showErrorMessage="1" errorTitle="Nedopušten unos" error="Dopušten je unos samo cjelobrojnih (pozitivnih ili negativnih) vrijednosti ili nule." sqref="C69:D69">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view="pageBreakPreview" zoomScaleNormal="100" zoomScaleSheetLayoutView="100" workbookViewId="0">
      <selection activeCell="D44" sqref="D44"/>
    </sheetView>
  </sheetViews>
  <sheetFormatPr defaultRowHeight="14.4" x14ac:dyDescent="0.3"/>
  <cols>
    <col min="1" max="1" width="98.6640625" style="34" customWidth="1"/>
    <col min="2" max="2" width="9.109375" style="34"/>
    <col min="3" max="3" width="13.21875" style="28" customWidth="1"/>
    <col min="4" max="4" width="13" style="28" customWidth="1"/>
  </cols>
  <sheetData>
    <row r="1" spans="1:4" ht="15" customHeight="1" x14ac:dyDescent="0.3">
      <c r="A1" s="35" t="s">
        <v>114</v>
      </c>
      <c r="B1" s="10"/>
      <c r="C1" s="10"/>
    </row>
    <row r="2" spans="1:4" ht="15" customHeight="1" x14ac:dyDescent="0.3">
      <c r="A2" s="36" t="s">
        <v>115</v>
      </c>
      <c r="B2" s="11"/>
      <c r="C2" s="11"/>
    </row>
    <row r="3" spans="1:4" x14ac:dyDescent="0.3">
      <c r="A3" s="158" t="s">
        <v>65</v>
      </c>
      <c r="B3" s="158"/>
      <c r="C3" s="158"/>
      <c r="D3" s="158"/>
    </row>
    <row r="4" spans="1:4" ht="15" customHeight="1" x14ac:dyDescent="0.3">
      <c r="A4" s="156" t="s">
        <v>53</v>
      </c>
      <c r="B4" s="157"/>
      <c r="C4" s="157"/>
      <c r="D4" s="157"/>
    </row>
    <row r="5" spans="1:4" ht="36.6" customHeight="1" x14ac:dyDescent="0.3">
      <c r="A5" s="37" t="s">
        <v>54</v>
      </c>
      <c r="B5" s="41" t="s">
        <v>179</v>
      </c>
      <c r="C5" s="42" t="s">
        <v>116</v>
      </c>
      <c r="D5" s="43" t="s">
        <v>117</v>
      </c>
    </row>
    <row r="6" spans="1:4" x14ac:dyDescent="0.3">
      <c r="A6" s="38">
        <v>1</v>
      </c>
      <c r="B6" s="30">
        <v>2</v>
      </c>
      <c r="C6" s="29">
        <v>3</v>
      </c>
      <c r="D6" s="29">
        <v>4</v>
      </c>
    </row>
    <row r="7" spans="1:4" ht="15" customHeight="1" x14ac:dyDescent="0.3">
      <c r="A7" s="19" t="s">
        <v>118</v>
      </c>
      <c r="B7" s="6">
        <v>1</v>
      </c>
      <c r="C7" s="31">
        <v>612186823</v>
      </c>
      <c r="D7" s="31">
        <v>603977673</v>
      </c>
    </row>
    <row r="8" spans="1:4" ht="15" customHeight="1" x14ac:dyDescent="0.3">
      <c r="A8" s="19" t="s">
        <v>119</v>
      </c>
      <c r="B8" s="6">
        <v>2</v>
      </c>
      <c r="C8" s="31">
        <v>97802469</v>
      </c>
      <c r="D8" s="31">
        <v>68008691</v>
      </c>
    </row>
    <row r="9" spans="1:4" ht="15" customHeight="1" x14ac:dyDescent="0.3">
      <c r="A9" s="19" t="s">
        <v>120</v>
      </c>
      <c r="B9" s="6">
        <v>3</v>
      </c>
      <c r="C9" s="31">
        <v>0</v>
      </c>
      <c r="D9" s="31">
        <v>0</v>
      </c>
    </row>
    <row r="10" spans="1:4" ht="15" customHeight="1" x14ac:dyDescent="0.3">
      <c r="A10" s="19" t="s">
        <v>121</v>
      </c>
      <c r="B10" s="6">
        <v>4</v>
      </c>
      <c r="C10" s="31">
        <v>982314</v>
      </c>
      <c r="D10" s="31">
        <v>3645670</v>
      </c>
    </row>
    <row r="11" spans="1:4" ht="15" customHeight="1" x14ac:dyDescent="0.3">
      <c r="A11" s="19" t="s">
        <v>122</v>
      </c>
      <c r="B11" s="6">
        <v>5</v>
      </c>
      <c r="C11" s="31">
        <v>513500629</v>
      </c>
      <c r="D11" s="31">
        <v>527494435</v>
      </c>
    </row>
    <row r="12" spans="1:4" ht="15" customHeight="1" x14ac:dyDescent="0.3">
      <c r="A12" s="19" t="s">
        <v>123</v>
      </c>
      <c r="B12" s="6">
        <v>6</v>
      </c>
      <c r="C12" s="31">
        <v>321386033</v>
      </c>
      <c r="D12" s="31">
        <v>327852440</v>
      </c>
    </row>
    <row r="13" spans="1:4" ht="15" customHeight="1" x14ac:dyDescent="0.3">
      <c r="A13" s="19" t="s">
        <v>124</v>
      </c>
      <c r="B13" s="6">
        <v>7</v>
      </c>
      <c r="C13" s="31">
        <v>4637141</v>
      </c>
      <c r="D13" s="31">
        <v>5158277</v>
      </c>
    </row>
    <row r="14" spans="1:4" ht="15" customHeight="1" x14ac:dyDescent="0.3">
      <c r="A14" s="19" t="s">
        <v>125</v>
      </c>
      <c r="B14" s="6">
        <v>8</v>
      </c>
      <c r="C14" s="31">
        <v>43868945</v>
      </c>
      <c r="D14" s="31">
        <v>87516168</v>
      </c>
    </row>
    <row r="15" spans="1:4" ht="15" customHeight="1" x14ac:dyDescent="0.3">
      <c r="A15" s="19" t="s">
        <v>126</v>
      </c>
      <c r="B15" s="6">
        <v>9</v>
      </c>
      <c r="C15" s="31">
        <v>0</v>
      </c>
      <c r="D15" s="31">
        <v>813430</v>
      </c>
    </row>
    <row r="16" spans="1:4" ht="15" customHeight="1" x14ac:dyDescent="0.3">
      <c r="A16" s="19" t="s">
        <v>127</v>
      </c>
      <c r="B16" s="6">
        <v>10</v>
      </c>
      <c r="C16" s="31">
        <v>0</v>
      </c>
      <c r="D16" s="31">
        <v>0</v>
      </c>
    </row>
    <row r="17" spans="1:4" ht="15" customHeight="1" x14ac:dyDescent="0.3">
      <c r="A17" s="19" t="s">
        <v>128</v>
      </c>
      <c r="B17" s="6">
        <v>11</v>
      </c>
      <c r="C17" s="31">
        <v>0</v>
      </c>
      <c r="D17" s="31">
        <v>0</v>
      </c>
    </row>
    <row r="18" spans="1:4" ht="15" customHeight="1" x14ac:dyDescent="0.3">
      <c r="A18" s="19" t="s">
        <v>129</v>
      </c>
      <c r="B18" s="6">
        <v>12</v>
      </c>
      <c r="C18" s="31">
        <v>-3745368</v>
      </c>
      <c r="D18" s="31">
        <v>-3398215</v>
      </c>
    </row>
    <row r="19" spans="1:4" ht="15" customHeight="1" x14ac:dyDescent="0.3">
      <c r="A19" s="19" t="s">
        <v>130</v>
      </c>
      <c r="B19" s="6">
        <v>13</v>
      </c>
      <c r="C19" s="31">
        <v>0</v>
      </c>
      <c r="D19" s="31">
        <v>0</v>
      </c>
    </row>
    <row r="20" spans="1:4" ht="15" customHeight="1" x14ac:dyDescent="0.3">
      <c r="A20" s="19" t="s">
        <v>131</v>
      </c>
      <c r="B20" s="6">
        <v>14</v>
      </c>
      <c r="C20" s="31">
        <v>7903684</v>
      </c>
      <c r="D20" s="31">
        <v>4500059</v>
      </c>
    </row>
    <row r="21" spans="1:4" ht="15" customHeight="1" x14ac:dyDescent="0.3">
      <c r="A21" s="19" t="s">
        <v>132</v>
      </c>
      <c r="B21" s="6">
        <v>15</v>
      </c>
      <c r="C21" s="31">
        <v>43909670</v>
      </c>
      <c r="D21" s="31">
        <v>43512701</v>
      </c>
    </row>
    <row r="22" spans="1:4" ht="15" customHeight="1" x14ac:dyDescent="0.3">
      <c r="A22" s="22" t="s">
        <v>133</v>
      </c>
      <c r="B22" s="4">
        <v>16</v>
      </c>
      <c r="C22" s="32">
        <f>C7-C8-C9+C10+C11-C12+C13+C14+C15+C16+C17+C18+C19+C20-C21</f>
        <v>716235996</v>
      </c>
      <c r="D22" s="32">
        <f t="shared" ref="D22" si="0">D7-D8-D9+D10+D11-D12+D13+D14+D15+D16+D17+D18+D19+D20-D21</f>
        <v>790333665</v>
      </c>
    </row>
    <row r="23" spans="1:4" ht="15" customHeight="1" x14ac:dyDescent="0.3">
      <c r="A23" s="19" t="s">
        <v>134</v>
      </c>
      <c r="B23" s="6">
        <v>17</v>
      </c>
      <c r="C23" s="31">
        <v>368284449</v>
      </c>
      <c r="D23" s="31">
        <v>391518366</v>
      </c>
    </row>
    <row r="24" spans="1:4" ht="15" customHeight="1" x14ac:dyDescent="0.3">
      <c r="A24" s="19" t="s">
        <v>135</v>
      </c>
      <c r="B24" s="6">
        <v>18</v>
      </c>
      <c r="C24" s="31">
        <v>45270615</v>
      </c>
      <c r="D24" s="31">
        <v>75879820</v>
      </c>
    </row>
    <row r="25" spans="1:4" ht="15" customHeight="1" x14ac:dyDescent="0.3">
      <c r="A25" s="19" t="s">
        <v>136</v>
      </c>
      <c r="B25" s="6">
        <v>19</v>
      </c>
      <c r="C25" s="31">
        <v>-2855440</v>
      </c>
      <c r="D25" s="31">
        <v>-15756307</v>
      </c>
    </row>
    <row r="26" spans="1:4" ht="15" customHeight="1" x14ac:dyDescent="0.3">
      <c r="A26" s="19" t="s">
        <v>137</v>
      </c>
      <c r="B26" s="6">
        <v>20</v>
      </c>
      <c r="C26" s="31">
        <v>-11403829</v>
      </c>
      <c r="D26" s="31">
        <v>64757476</v>
      </c>
    </row>
    <row r="27" spans="1:4" ht="15" customHeight="1" x14ac:dyDescent="0.3">
      <c r="A27" s="19" t="s">
        <v>138</v>
      </c>
      <c r="B27" s="6">
        <v>21</v>
      </c>
      <c r="C27" s="31">
        <v>107328532</v>
      </c>
      <c r="D27" s="31">
        <v>135818040</v>
      </c>
    </row>
    <row r="28" spans="1:4" ht="15" customHeight="1" x14ac:dyDescent="0.3">
      <c r="A28" s="19" t="s">
        <v>139</v>
      </c>
      <c r="B28" s="6">
        <v>22</v>
      </c>
      <c r="C28" s="31">
        <v>0</v>
      </c>
      <c r="D28" s="31">
        <v>0</v>
      </c>
    </row>
    <row r="29" spans="1:4" ht="15" customHeight="1" x14ac:dyDescent="0.3">
      <c r="A29" s="19" t="s">
        <v>140</v>
      </c>
      <c r="B29" s="6">
        <v>23</v>
      </c>
      <c r="C29" s="31">
        <v>18591491</v>
      </c>
      <c r="D29" s="31">
        <v>11535517</v>
      </c>
    </row>
    <row r="30" spans="1:4" ht="15" customHeight="1" x14ac:dyDescent="0.3">
      <c r="A30" s="19" t="s">
        <v>141</v>
      </c>
      <c r="B30" s="6">
        <v>24</v>
      </c>
      <c r="C30" s="31">
        <v>0</v>
      </c>
      <c r="D30" s="31">
        <v>0</v>
      </c>
    </row>
    <row r="31" spans="1:4" ht="15" customHeight="1" x14ac:dyDescent="0.3">
      <c r="A31" s="19" t="s">
        <v>142</v>
      </c>
      <c r="B31" s="6">
        <v>25</v>
      </c>
      <c r="C31" s="31">
        <v>0</v>
      </c>
      <c r="D31" s="31">
        <v>0</v>
      </c>
    </row>
    <row r="32" spans="1:4" ht="15" customHeight="1" x14ac:dyDescent="0.3">
      <c r="A32" s="19" t="s">
        <v>143</v>
      </c>
      <c r="B32" s="6">
        <v>26</v>
      </c>
      <c r="C32" s="31">
        <v>0</v>
      </c>
      <c r="D32" s="31">
        <v>0</v>
      </c>
    </row>
    <row r="33" spans="1:4" ht="15" customHeight="1" x14ac:dyDescent="0.3">
      <c r="A33" s="21" t="s">
        <v>144</v>
      </c>
      <c r="B33" s="4">
        <v>27</v>
      </c>
      <c r="C33" s="32">
        <f>C22-C23-C24+C25-C26-C27-C28-C29+C30+C31+C32</f>
        <v>185309298</v>
      </c>
      <c r="D33" s="32">
        <f t="shared" ref="D33" si="1">D22-D23-D24+D25-D26-D27-D28-D29+D30+D31+D32</f>
        <v>95068139</v>
      </c>
    </row>
    <row r="34" spans="1:4" ht="15" customHeight="1" x14ac:dyDescent="0.3">
      <c r="A34" s="19" t="s">
        <v>145</v>
      </c>
      <c r="B34" s="6">
        <v>28</v>
      </c>
      <c r="C34" s="31">
        <v>33451736</v>
      </c>
      <c r="D34" s="31">
        <v>-48704376</v>
      </c>
    </row>
    <row r="35" spans="1:4" ht="15" customHeight="1" x14ac:dyDescent="0.3">
      <c r="A35" s="21" t="s">
        <v>146</v>
      </c>
      <c r="B35" s="4">
        <v>29</v>
      </c>
      <c r="C35" s="32">
        <f>C33-C34</f>
        <v>151857562</v>
      </c>
      <c r="D35" s="32">
        <f t="shared" ref="D35" si="2">D33-D34</f>
        <v>143772515</v>
      </c>
    </row>
    <row r="36" spans="1:4" ht="15" customHeight="1" x14ac:dyDescent="0.3">
      <c r="A36" s="21" t="s">
        <v>147</v>
      </c>
      <c r="B36" s="4">
        <v>30</v>
      </c>
      <c r="C36" s="32">
        <f>C37-C38</f>
        <v>0</v>
      </c>
      <c r="D36" s="32">
        <f t="shared" ref="D36" si="3">D37-D38</f>
        <v>0</v>
      </c>
    </row>
    <row r="37" spans="1:4" ht="15" customHeight="1" x14ac:dyDescent="0.3">
      <c r="A37" s="19" t="s">
        <v>148</v>
      </c>
      <c r="B37" s="6">
        <v>31</v>
      </c>
      <c r="C37" s="31">
        <v>0</v>
      </c>
      <c r="D37" s="31">
        <v>0</v>
      </c>
    </row>
    <row r="38" spans="1:4" ht="15" customHeight="1" x14ac:dyDescent="0.3">
      <c r="A38" s="19" t="s">
        <v>149</v>
      </c>
      <c r="B38" s="6">
        <v>32</v>
      </c>
      <c r="C38" s="31">
        <v>0</v>
      </c>
      <c r="D38" s="31">
        <v>0</v>
      </c>
    </row>
    <row r="39" spans="1:4" ht="15" customHeight="1" x14ac:dyDescent="0.3">
      <c r="A39" s="21" t="s">
        <v>150</v>
      </c>
      <c r="B39" s="4">
        <v>33</v>
      </c>
      <c r="C39" s="32">
        <f>C35+C36</f>
        <v>151857562</v>
      </c>
      <c r="D39" s="32">
        <f>D35+D36</f>
        <v>143772515</v>
      </c>
    </row>
    <row r="40" spans="1:4" ht="15" customHeight="1" x14ac:dyDescent="0.3">
      <c r="A40" s="19" t="s">
        <v>151</v>
      </c>
      <c r="B40" s="6">
        <v>34</v>
      </c>
      <c r="C40" s="31">
        <v>0</v>
      </c>
      <c r="D40" s="31">
        <v>0</v>
      </c>
    </row>
    <row r="41" spans="1:4" ht="15" customHeight="1" x14ac:dyDescent="0.3">
      <c r="A41" s="19" t="s">
        <v>152</v>
      </c>
      <c r="B41" s="6">
        <v>35</v>
      </c>
      <c r="C41" s="31">
        <v>151857562</v>
      </c>
      <c r="D41" s="31">
        <v>143772515</v>
      </c>
    </row>
    <row r="42" spans="1:4" ht="15" customHeight="1" x14ac:dyDescent="0.3">
      <c r="A42" s="24" t="s">
        <v>153</v>
      </c>
      <c r="B42" s="39"/>
      <c r="C42" s="39"/>
      <c r="D42" s="15"/>
    </row>
    <row r="43" spans="1:4" ht="15" customHeight="1" x14ac:dyDescent="0.3">
      <c r="A43" s="22" t="s">
        <v>154</v>
      </c>
      <c r="B43" s="4">
        <v>36</v>
      </c>
      <c r="C43" s="32">
        <f>C39</f>
        <v>151857562</v>
      </c>
      <c r="D43" s="32">
        <f>D39</f>
        <v>143772515</v>
      </c>
    </row>
    <row r="44" spans="1:4" ht="15" customHeight="1" x14ac:dyDescent="0.3">
      <c r="A44" s="22" t="s">
        <v>155</v>
      </c>
      <c r="B44" s="4">
        <v>37</v>
      </c>
      <c r="C44" s="33">
        <f>C45+C57</f>
        <v>-4754203</v>
      </c>
      <c r="D44" s="33">
        <f>D45+D57</f>
        <v>182222701</v>
      </c>
    </row>
    <row r="45" spans="1:4" ht="15" customHeight="1" x14ac:dyDescent="0.3">
      <c r="A45" s="22" t="s">
        <v>156</v>
      </c>
      <c r="B45" s="4">
        <v>38</v>
      </c>
      <c r="C45" s="33">
        <f>SUM(C46:C52)+C55+C56</f>
        <v>-59646</v>
      </c>
      <c r="D45" s="33">
        <f>SUM(D46:D52)+D55+D56</f>
        <v>-59646</v>
      </c>
    </row>
    <row r="46" spans="1:4" ht="15" customHeight="1" x14ac:dyDescent="0.3">
      <c r="A46" s="19" t="s">
        <v>157</v>
      </c>
      <c r="B46" s="6">
        <v>39</v>
      </c>
      <c r="C46" s="31">
        <v>-72739</v>
      </c>
      <c r="D46" s="31">
        <v>-72739</v>
      </c>
    </row>
    <row r="47" spans="1:4" ht="15" customHeight="1" x14ac:dyDescent="0.3">
      <c r="A47" s="19" t="s">
        <v>80</v>
      </c>
      <c r="B47" s="6">
        <v>40</v>
      </c>
      <c r="C47" s="31">
        <v>0</v>
      </c>
      <c r="D47" s="31">
        <v>0</v>
      </c>
    </row>
    <row r="48" spans="1:4" ht="15" customHeight="1" x14ac:dyDescent="0.3">
      <c r="A48" s="19" t="s">
        <v>158</v>
      </c>
      <c r="B48" s="6">
        <v>41</v>
      </c>
      <c r="C48" s="31">
        <v>0</v>
      </c>
      <c r="D48" s="31">
        <v>0</v>
      </c>
    </row>
    <row r="49" spans="1:4" ht="15" customHeight="1" x14ac:dyDescent="0.3">
      <c r="A49" s="19" t="s">
        <v>83</v>
      </c>
      <c r="B49" s="6">
        <v>42</v>
      </c>
      <c r="C49" s="31">
        <v>0</v>
      </c>
      <c r="D49" s="31">
        <v>0</v>
      </c>
    </row>
    <row r="50" spans="1:4" ht="15" customHeight="1" x14ac:dyDescent="0.3">
      <c r="A50" s="19" t="s">
        <v>159</v>
      </c>
      <c r="B50" s="6">
        <v>43</v>
      </c>
      <c r="C50" s="31">
        <v>0</v>
      </c>
      <c r="D50" s="31">
        <v>0</v>
      </c>
    </row>
    <row r="51" spans="1:4" ht="15" customHeight="1" x14ac:dyDescent="0.3">
      <c r="A51" s="19" t="s">
        <v>160</v>
      </c>
      <c r="B51" s="6">
        <v>44</v>
      </c>
      <c r="C51" s="31">
        <v>0</v>
      </c>
      <c r="D51" s="31">
        <v>0</v>
      </c>
    </row>
    <row r="52" spans="1:4" ht="15" customHeight="1" x14ac:dyDescent="0.3">
      <c r="A52" s="19" t="s">
        <v>161</v>
      </c>
      <c r="B52" s="6">
        <v>45</v>
      </c>
      <c r="C52" s="31">
        <v>0</v>
      </c>
      <c r="D52" s="31">
        <v>0</v>
      </c>
    </row>
    <row r="53" spans="1:4" ht="15" customHeight="1" x14ac:dyDescent="0.3">
      <c r="A53" s="19" t="s">
        <v>162</v>
      </c>
      <c r="B53" s="6">
        <v>46</v>
      </c>
      <c r="C53" s="31">
        <v>0</v>
      </c>
      <c r="D53" s="31">
        <v>0</v>
      </c>
    </row>
    <row r="54" spans="1:4" ht="15" customHeight="1" x14ac:dyDescent="0.3">
      <c r="A54" s="19" t="s">
        <v>163</v>
      </c>
      <c r="B54" s="6">
        <v>47</v>
      </c>
      <c r="C54" s="31">
        <v>0</v>
      </c>
      <c r="D54" s="31">
        <v>0</v>
      </c>
    </row>
    <row r="55" spans="1:4" ht="15" customHeight="1" x14ac:dyDescent="0.3">
      <c r="A55" s="19" t="s">
        <v>164</v>
      </c>
      <c r="B55" s="6">
        <v>48</v>
      </c>
      <c r="C55" s="31">
        <v>0</v>
      </c>
      <c r="D55" s="31">
        <v>0</v>
      </c>
    </row>
    <row r="56" spans="1:4" ht="15" customHeight="1" x14ac:dyDescent="0.3">
      <c r="A56" s="19" t="s">
        <v>165</v>
      </c>
      <c r="B56" s="6">
        <v>49</v>
      </c>
      <c r="C56" s="31">
        <v>13093</v>
      </c>
      <c r="D56" s="31">
        <v>13093</v>
      </c>
    </row>
    <row r="57" spans="1:4" ht="15" customHeight="1" x14ac:dyDescent="0.3">
      <c r="A57" s="22" t="s">
        <v>166</v>
      </c>
      <c r="B57" s="4">
        <v>50</v>
      </c>
      <c r="C57" s="33">
        <f>SUM(C58:C65)</f>
        <v>-4694557</v>
      </c>
      <c r="D57" s="33">
        <f>SUM(D58:D65)</f>
        <v>182282347</v>
      </c>
    </row>
    <row r="58" spans="1:4" ht="15" customHeight="1" x14ac:dyDescent="0.3">
      <c r="A58" s="19" t="s">
        <v>167</v>
      </c>
      <c r="B58" s="6">
        <v>51</v>
      </c>
      <c r="C58" s="31">
        <v>0</v>
      </c>
      <c r="D58" s="31">
        <v>0</v>
      </c>
    </row>
    <row r="59" spans="1:4" ht="15" customHeight="1" x14ac:dyDescent="0.3">
      <c r="A59" s="19" t="s">
        <v>168</v>
      </c>
      <c r="B59" s="6">
        <v>52</v>
      </c>
      <c r="C59" s="31">
        <v>0</v>
      </c>
      <c r="D59" s="31">
        <v>0</v>
      </c>
    </row>
    <row r="60" spans="1:4" ht="15" customHeight="1" x14ac:dyDescent="0.3">
      <c r="A60" s="19" t="s">
        <v>169</v>
      </c>
      <c r="B60" s="6">
        <v>53</v>
      </c>
      <c r="C60" s="31">
        <v>0</v>
      </c>
      <c r="D60" s="31">
        <v>0</v>
      </c>
    </row>
    <row r="61" spans="1:4" ht="15" customHeight="1" x14ac:dyDescent="0.3">
      <c r="A61" s="19" t="s">
        <v>170</v>
      </c>
      <c r="B61" s="6">
        <v>54</v>
      </c>
      <c r="C61" s="31">
        <v>0</v>
      </c>
      <c r="D61" s="31">
        <v>0</v>
      </c>
    </row>
    <row r="62" spans="1:4" ht="15" customHeight="1" x14ac:dyDescent="0.3">
      <c r="A62" s="19" t="s">
        <v>171</v>
      </c>
      <c r="B62" s="6">
        <v>55</v>
      </c>
      <c r="C62" s="31">
        <v>-4182000</v>
      </c>
      <c r="D62" s="31">
        <v>230953233</v>
      </c>
    </row>
    <row r="63" spans="1:4" ht="15" customHeight="1" x14ac:dyDescent="0.3">
      <c r="A63" s="19" t="s">
        <v>83</v>
      </c>
      <c r="B63" s="6">
        <v>56</v>
      </c>
      <c r="C63" s="31">
        <v>0</v>
      </c>
      <c r="D63" s="31">
        <v>0</v>
      </c>
    </row>
    <row r="64" spans="1:4" ht="15" customHeight="1" x14ac:dyDescent="0.3">
      <c r="A64" s="19" t="s">
        <v>172</v>
      </c>
      <c r="B64" s="6">
        <v>57</v>
      </c>
      <c r="C64" s="31">
        <v>0</v>
      </c>
      <c r="D64" s="31">
        <v>0</v>
      </c>
    </row>
    <row r="65" spans="1:4" ht="15" customHeight="1" x14ac:dyDescent="0.3">
      <c r="A65" s="19" t="s">
        <v>173</v>
      </c>
      <c r="B65" s="6">
        <v>58</v>
      </c>
      <c r="C65" s="31">
        <v>-512557</v>
      </c>
      <c r="D65" s="31">
        <v>-48670886</v>
      </c>
    </row>
    <row r="66" spans="1:4" ht="15" customHeight="1" x14ac:dyDescent="0.3">
      <c r="A66" s="22" t="s">
        <v>174</v>
      </c>
      <c r="B66" s="4">
        <v>59</v>
      </c>
      <c r="C66" s="33">
        <f>C43+C44</f>
        <v>147103359</v>
      </c>
      <c r="D66" s="33">
        <f>D43+D44</f>
        <v>325995216</v>
      </c>
    </row>
    <row r="67" spans="1:4" ht="15" customHeight="1" x14ac:dyDescent="0.3">
      <c r="A67" s="23" t="s">
        <v>175</v>
      </c>
      <c r="B67" s="6">
        <v>60</v>
      </c>
      <c r="C67" s="31">
        <v>0</v>
      </c>
      <c r="D67" s="31">
        <v>0</v>
      </c>
    </row>
    <row r="68" spans="1:4" ht="15" customHeight="1" x14ac:dyDescent="0.3">
      <c r="A68" s="23" t="s">
        <v>152</v>
      </c>
      <c r="B68" s="6">
        <v>61</v>
      </c>
      <c r="C68" s="31">
        <v>147103359</v>
      </c>
      <c r="D68" s="31">
        <v>325995216</v>
      </c>
    </row>
  </sheetData>
  <mergeCells count="2">
    <mergeCell ref="A4:D4"/>
    <mergeCell ref="A3:D3"/>
  </mergeCells>
  <dataValidations count="8">
    <dataValidation type="whole" operator="greaterThanOrEqual" allowBlank="1" showInputMessage="1" showErrorMessage="1" errorTitle="Nedopušten upis" error="Dopušten je upis samo pozitivnih cjelobrojnih vrijednosti ili nule." sqref="C31:D36 C38:D39 C20:D21">
      <formula1>0</formula1>
    </dataValidation>
    <dataValidation type="whole" operator="notEqual" allowBlank="1" showInputMessage="1" showErrorMessage="1" errorTitle="Nedopušten upis" error="Dopušten je upis samo cjelobrojnih vrijednosti." sqref="C26:D30 C22:D22 C43:D68 C12:D19 C9:D9">
      <formula1>999999999</formula1>
    </dataValidation>
    <dataValidation type="whole" operator="notEqual" allowBlank="1" showInputMessage="1" showErrorMessage="1" errorTitle="Pogrešan unos" error="Mogu se unijeti samo cjelobrojne vrijednosti." sqref="C982920 C917384 C851848 C786312 C720776 C655240 C589704 C524168 C458632 C393096 C327560 C262024 C196488 C130952 C65416 C982926:C982927 C917390:C917391 C851854:C851855 C786318:C786319 C720782:C720783 C655246:C655247 C589710:C589711 C524174:C524175 C458638:C458639 C393102:C393103 C327566:C327567 C262030:C262031 C196494:C196495 C130958:C130959 C65422:C65423 C982943:C982944 C917407:C917408 C851871:C851872 C786335:C786336 C720799:C720800 C655263:C655264 C589727:C589728 C524191:C524192 C458655:C458656 C393119:C393120 C327583:C327584 C262047:C262048 C196511:C196512 C130975:C130976 C65439:C65440 C982929:C982940 C917393:C917404 C851857:C851868 C786321:C786332 C720785:C720796 C655249:C655260 C589713:C589724 C524177:C524188 C458641:C458652 C393105:C393116 C327569:C327580 C262033:C262044 C196497:C196508 C130961:C130972 C65425:C65436">
      <formula1>999999999999</formula1>
    </dataValidation>
    <dataValidation type="whole" operator="notEqual" allowBlank="1" showInputMessage="1" showErrorMessage="1" errorTitle="Pogrešan unos" error="Mogu se unijeti samo cjelobrojne pozitivne ili negativne vrijednosti." sqref="C982884 C917348 C851812 C786276 C720740 C655204 C589668 C524132 C458596 C393060 C327524 C261988 C196452 C130916 C65380">
      <formula1>999999999999</formula1>
    </dataValidation>
    <dataValidation type="whole" operator="greaterThanOrEqual" allowBlank="1" showInputMessage="1" showErrorMessage="1" errorTitle="Pogrešan unos" error="Mogu se unijeti samo cjelobrojne pozitivne vrijednosti." sqref="C982880:C982883 C917344:C917347 C851808:C851811 C786272:C786275 C720736:C720739 C655200:C655203 C589664:C589667 C524128:C524131 C458592:C458595 C393056:C393059 C327520:C327523 C261984:C261987 C196448:C196451 C130912:C130915 C65376:C65379 C982921:C982923 C917385:C917387 C851849:C851851 C786313:C786315 C720777:C720779 C655241:C655243 C589705:C589707 C524169:C524171 C458633:C458635 C393097:C393099 C327561:C327563 C262025:C262027 C196489:C196491 C130953:C130955 C65417:C65419 C982885:C982919 C917349:C917383 C851813:C851847 C786277:C786311 C720741:C720775 C655205:C655239 C589669:C589703 C524133:C524167 C458597:C458631 C393061:C393095 C327525:C327559 C261989:C262023 C196453:C196487 C130917:C130951 C65381:C65415">
      <formula1>0</formula1>
    </dataValidation>
    <dataValidation operator="greaterThanOrEqual" allowBlank="1" showInputMessage="1" showErrorMessage="1" errorTitle="Nedopušten upis" error="Dopušten je upis samo pozitivnih cjelobrojnih vrijednosti ili nule." sqref="C37:D37 C40:D41"/>
    <dataValidation type="whole" operator="greaterThanOrEqual" allowBlank="1" showInputMessage="1" showErrorMessage="1" errorTitle="Nedopušten upis" error="Dopušten je upis samo pozitivnih cjelobrojnjih vrijednosti ili nule" sqref="C10:D11 C7:D8">
      <formula1>0</formula1>
    </dataValidation>
    <dataValidation type="whole" operator="greaterThanOrEqual" allowBlank="1" showInputMessage="1" showErrorMessage="1" errorTitle="Nedopušten upis" error="Dopušten je upis samo pozitivnih cjelobrojnih vrijednosti ili nule" sqref="C23:D25">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view="pageBreakPreview" zoomScaleNormal="100" zoomScaleSheetLayoutView="100" workbookViewId="0">
      <selection activeCell="C47" sqref="C47"/>
    </sheetView>
  </sheetViews>
  <sheetFormatPr defaultRowHeight="14.4" x14ac:dyDescent="0.3"/>
  <cols>
    <col min="1" max="1" width="113" style="34" bestFit="1" customWidth="1"/>
    <col min="2" max="2" width="9.109375" style="34"/>
    <col min="3" max="3" width="9.88671875" style="28" customWidth="1"/>
    <col min="4" max="4" width="12" style="28" customWidth="1"/>
  </cols>
  <sheetData>
    <row r="1" spans="1:4" ht="15" customHeight="1" x14ac:dyDescent="0.3">
      <c r="A1" s="161" t="s">
        <v>178</v>
      </c>
      <c r="B1" s="161"/>
      <c r="C1" s="161"/>
      <c r="D1" s="161"/>
    </row>
    <row r="2" spans="1:4" ht="15" customHeight="1" x14ac:dyDescent="0.3">
      <c r="A2" s="162" t="s">
        <v>115</v>
      </c>
      <c r="B2" s="162"/>
      <c r="C2" s="162"/>
      <c r="D2" s="162"/>
    </row>
    <row r="3" spans="1:4" x14ac:dyDescent="0.3">
      <c r="A3" s="163" t="s">
        <v>65</v>
      </c>
      <c r="B3" s="163"/>
      <c r="C3" s="163"/>
      <c r="D3" s="163"/>
    </row>
    <row r="4" spans="1:4" ht="15" customHeight="1" x14ac:dyDescent="0.3">
      <c r="A4" s="159" t="s">
        <v>53</v>
      </c>
      <c r="B4" s="160"/>
      <c r="C4" s="160"/>
      <c r="D4" s="160"/>
    </row>
    <row r="5" spans="1:4" ht="40.799999999999997" x14ac:dyDescent="0.3">
      <c r="A5" s="40" t="s">
        <v>54</v>
      </c>
      <c r="B5" s="40" t="s">
        <v>179</v>
      </c>
      <c r="C5" s="29" t="s">
        <v>116</v>
      </c>
      <c r="D5" s="29" t="s">
        <v>117</v>
      </c>
    </row>
    <row r="6" spans="1:4" x14ac:dyDescent="0.3">
      <c r="A6" s="69">
        <v>1</v>
      </c>
      <c r="B6" s="30">
        <v>2</v>
      </c>
      <c r="C6" s="29">
        <v>3</v>
      </c>
      <c r="D6" s="29">
        <v>4</v>
      </c>
    </row>
    <row r="7" spans="1:4" x14ac:dyDescent="0.3">
      <c r="A7" s="70" t="s">
        <v>180</v>
      </c>
      <c r="B7" s="68"/>
      <c r="C7" s="68"/>
      <c r="D7" s="68"/>
    </row>
    <row r="8" spans="1:4" ht="15" customHeight="1" x14ac:dyDescent="0.3">
      <c r="A8" s="58" t="s">
        <v>181</v>
      </c>
      <c r="B8" s="44">
        <v>1</v>
      </c>
      <c r="C8" s="45">
        <v>0</v>
      </c>
      <c r="D8" s="45">
        <v>0</v>
      </c>
    </row>
    <row r="9" spans="1:4" ht="15" customHeight="1" x14ac:dyDescent="0.3">
      <c r="A9" s="59" t="s">
        <v>182</v>
      </c>
      <c r="B9" s="46">
        <v>2</v>
      </c>
      <c r="C9" s="47">
        <v>0</v>
      </c>
      <c r="D9" s="47">
        <v>0</v>
      </c>
    </row>
    <row r="10" spans="1:4" ht="15" customHeight="1" x14ac:dyDescent="0.3">
      <c r="A10" s="59" t="s">
        <v>183</v>
      </c>
      <c r="B10" s="46">
        <v>3</v>
      </c>
      <c r="C10" s="47">
        <v>0</v>
      </c>
      <c r="D10" s="47">
        <v>0</v>
      </c>
    </row>
    <row r="11" spans="1:4" ht="15" customHeight="1" x14ac:dyDescent="0.3">
      <c r="A11" s="59" t="s">
        <v>184</v>
      </c>
      <c r="B11" s="46">
        <v>4</v>
      </c>
      <c r="C11" s="47">
        <v>0</v>
      </c>
      <c r="D11" s="47">
        <v>0</v>
      </c>
    </row>
    <row r="12" spans="1:4" ht="15" customHeight="1" x14ac:dyDescent="0.3">
      <c r="A12" s="59" t="s">
        <v>185</v>
      </c>
      <c r="B12" s="46">
        <v>5</v>
      </c>
      <c r="C12" s="47">
        <v>0</v>
      </c>
      <c r="D12" s="47">
        <v>0</v>
      </c>
    </row>
    <row r="13" spans="1:4" ht="15" customHeight="1" x14ac:dyDescent="0.3">
      <c r="A13" s="59" t="s">
        <v>186</v>
      </c>
      <c r="B13" s="46">
        <v>6</v>
      </c>
      <c r="C13" s="47">
        <v>0</v>
      </c>
      <c r="D13" s="47">
        <v>0</v>
      </c>
    </row>
    <row r="14" spans="1:4" ht="15" customHeight="1" x14ac:dyDescent="0.3">
      <c r="A14" s="59" t="s">
        <v>187</v>
      </c>
      <c r="B14" s="46">
        <v>7</v>
      </c>
      <c r="C14" s="47">
        <v>0</v>
      </c>
      <c r="D14" s="47">
        <v>0</v>
      </c>
    </row>
    <row r="15" spans="1:4" ht="15" customHeight="1" x14ac:dyDescent="0.3">
      <c r="A15" s="60" t="s">
        <v>188</v>
      </c>
      <c r="B15" s="48">
        <v>8</v>
      </c>
      <c r="C15" s="49">
        <v>0</v>
      </c>
      <c r="D15" s="49">
        <v>0</v>
      </c>
    </row>
    <row r="16" spans="1:4" x14ac:dyDescent="0.3">
      <c r="A16" s="71" t="s">
        <v>189</v>
      </c>
      <c r="B16" s="57"/>
      <c r="C16" s="57"/>
      <c r="D16" s="57"/>
    </row>
    <row r="17" spans="1:4" ht="15" customHeight="1" x14ac:dyDescent="0.3">
      <c r="A17" s="58" t="s">
        <v>190</v>
      </c>
      <c r="B17" s="44">
        <v>9</v>
      </c>
      <c r="C17" s="45">
        <v>185309300</v>
      </c>
      <c r="D17" s="45">
        <v>95068139</v>
      </c>
    </row>
    <row r="18" spans="1:4" ht="15" customHeight="1" x14ac:dyDescent="0.3">
      <c r="A18" s="59" t="s">
        <v>191</v>
      </c>
      <c r="B18" s="46"/>
      <c r="C18" s="47">
        <v>0</v>
      </c>
      <c r="D18" s="47">
        <v>0</v>
      </c>
    </row>
    <row r="19" spans="1:4" ht="15" customHeight="1" x14ac:dyDescent="0.3">
      <c r="A19" s="59" t="s">
        <v>192</v>
      </c>
      <c r="B19" s="46">
        <v>10</v>
      </c>
      <c r="C19" s="47">
        <v>117524446</v>
      </c>
      <c r="D19" s="47">
        <v>227442554</v>
      </c>
    </row>
    <row r="20" spans="1:4" ht="15" customHeight="1" x14ac:dyDescent="0.3">
      <c r="A20" s="59" t="s">
        <v>193</v>
      </c>
      <c r="B20" s="46">
        <v>11</v>
      </c>
      <c r="C20" s="47">
        <v>45270615</v>
      </c>
      <c r="D20" s="47">
        <v>75961605</v>
      </c>
    </row>
    <row r="21" spans="1:4" ht="15" customHeight="1" x14ac:dyDescent="0.3">
      <c r="A21" s="59" t="s">
        <v>194</v>
      </c>
      <c r="B21" s="46">
        <v>12</v>
      </c>
      <c r="C21" s="47">
        <v>5872085</v>
      </c>
      <c r="D21" s="47">
        <v>-93487877</v>
      </c>
    </row>
    <row r="22" spans="1:4" ht="15" customHeight="1" x14ac:dyDescent="0.3">
      <c r="A22" s="59" t="s">
        <v>195</v>
      </c>
      <c r="B22" s="46">
        <v>13</v>
      </c>
      <c r="C22" s="47">
        <v>-2061483</v>
      </c>
      <c r="D22" s="47">
        <v>0</v>
      </c>
    </row>
    <row r="23" spans="1:4" ht="15" customHeight="1" x14ac:dyDescent="0.3">
      <c r="A23" s="59" t="s">
        <v>196</v>
      </c>
      <c r="B23" s="46">
        <v>14</v>
      </c>
      <c r="C23" s="47">
        <v>3745368</v>
      </c>
      <c r="D23" s="47">
        <v>-533130112</v>
      </c>
    </row>
    <row r="24" spans="1:4" x14ac:dyDescent="0.3">
      <c r="A24" s="71" t="s">
        <v>197</v>
      </c>
      <c r="B24" s="57"/>
      <c r="C24" s="57"/>
      <c r="D24" s="57"/>
    </row>
    <row r="25" spans="1:4" ht="15" customHeight="1" x14ac:dyDescent="0.3">
      <c r="A25" s="58" t="s">
        <v>198</v>
      </c>
      <c r="B25" s="44">
        <v>15</v>
      </c>
      <c r="C25" s="45">
        <v>-119671228</v>
      </c>
      <c r="D25" s="45">
        <v>-138266736</v>
      </c>
    </row>
    <row r="26" spans="1:4" ht="15" customHeight="1" x14ac:dyDescent="0.3">
      <c r="A26" s="59" t="s">
        <v>199</v>
      </c>
      <c r="B26" s="46">
        <v>16</v>
      </c>
      <c r="C26" s="47">
        <v>-15631079</v>
      </c>
      <c r="D26" s="47">
        <v>-912523</v>
      </c>
    </row>
    <row r="27" spans="1:4" ht="15" customHeight="1" x14ac:dyDescent="0.3">
      <c r="A27" s="59" t="s">
        <v>200</v>
      </c>
      <c r="B27" s="46">
        <v>17</v>
      </c>
      <c r="C27" s="47">
        <v>-249103767</v>
      </c>
      <c r="D27" s="47">
        <v>-1257441023</v>
      </c>
    </row>
    <row r="28" spans="1:4" ht="15" customHeight="1" x14ac:dyDescent="0.3">
      <c r="A28" s="59" t="s">
        <v>201</v>
      </c>
      <c r="B28" s="46">
        <v>18</v>
      </c>
      <c r="C28" s="47">
        <v>-765886963</v>
      </c>
      <c r="D28" s="47">
        <v>-406248652</v>
      </c>
    </row>
    <row r="29" spans="1:4" ht="15" customHeight="1" x14ac:dyDescent="0.3">
      <c r="A29" s="59" t="s">
        <v>202</v>
      </c>
      <c r="B29" s="46">
        <v>19</v>
      </c>
      <c r="C29" s="47">
        <v>88084288</v>
      </c>
      <c r="D29" s="47">
        <v>250303478</v>
      </c>
    </row>
    <row r="30" spans="1:4" ht="15" customHeight="1" x14ac:dyDescent="0.3">
      <c r="A30" s="59" t="s">
        <v>203</v>
      </c>
      <c r="B30" s="46">
        <v>20</v>
      </c>
      <c r="C30" s="47">
        <v>0</v>
      </c>
      <c r="D30" s="47">
        <v>0</v>
      </c>
    </row>
    <row r="31" spans="1:4" ht="15" customHeight="1" x14ac:dyDescent="0.3">
      <c r="A31" s="59" t="s">
        <v>204</v>
      </c>
      <c r="B31" s="46">
        <v>21</v>
      </c>
      <c r="C31" s="47">
        <v>-1676288</v>
      </c>
      <c r="D31" s="47">
        <v>-19522798</v>
      </c>
    </row>
    <row r="32" spans="1:4" ht="15" customHeight="1" x14ac:dyDescent="0.3">
      <c r="A32" s="59" t="s">
        <v>205</v>
      </c>
      <c r="B32" s="46">
        <v>22</v>
      </c>
      <c r="C32" s="47">
        <v>0</v>
      </c>
      <c r="D32" s="47">
        <v>95018103</v>
      </c>
    </row>
    <row r="33" spans="1:4" ht="15" customHeight="1" x14ac:dyDescent="0.3">
      <c r="A33" s="59" t="s">
        <v>206</v>
      </c>
      <c r="B33" s="46">
        <v>23</v>
      </c>
      <c r="C33" s="47">
        <v>50935525</v>
      </c>
      <c r="D33" s="47">
        <v>5003711</v>
      </c>
    </row>
    <row r="34" spans="1:4" ht="15" customHeight="1" x14ac:dyDescent="0.3">
      <c r="A34" s="59" t="s">
        <v>207</v>
      </c>
      <c r="B34" s="46">
        <v>24</v>
      </c>
      <c r="C34" s="47">
        <v>-49872881</v>
      </c>
      <c r="D34" s="47">
        <v>-53076859</v>
      </c>
    </row>
    <row r="35" spans="1:4" ht="15" customHeight="1" x14ac:dyDescent="0.3">
      <c r="A35" s="59" t="s">
        <v>208</v>
      </c>
      <c r="B35" s="46">
        <v>25</v>
      </c>
      <c r="C35" s="50">
        <v>1385455440</v>
      </c>
      <c r="D35" s="50">
        <v>151009453</v>
      </c>
    </row>
    <row r="36" spans="1:4" ht="15" customHeight="1" x14ac:dyDescent="0.3">
      <c r="A36" s="59" t="s">
        <v>209</v>
      </c>
      <c r="B36" s="46">
        <v>26</v>
      </c>
      <c r="C36" s="50">
        <v>919869443</v>
      </c>
      <c r="D36" s="50">
        <v>354874462</v>
      </c>
    </row>
    <row r="37" spans="1:4" ht="15" customHeight="1" x14ac:dyDescent="0.3">
      <c r="A37" s="59" t="s">
        <v>210</v>
      </c>
      <c r="B37" s="46">
        <v>27</v>
      </c>
      <c r="C37" s="50">
        <v>-822605024</v>
      </c>
      <c r="D37" s="50">
        <v>-659126094</v>
      </c>
    </row>
    <row r="38" spans="1:4" ht="15" customHeight="1" x14ac:dyDescent="0.3">
      <c r="A38" s="59" t="s">
        <v>211</v>
      </c>
      <c r="B38" s="46">
        <v>28</v>
      </c>
      <c r="C38" s="50">
        <v>445274</v>
      </c>
      <c r="D38" s="50">
        <v>417751</v>
      </c>
    </row>
    <row r="39" spans="1:4" ht="15" customHeight="1" x14ac:dyDescent="0.3">
      <c r="A39" s="59" t="s">
        <v>212</v>
      </c>
      <c r="B39" s="46">
        <v>29</v>
      </c>
      <c r="C39" s="50">
        <v>-51011841</v>
      </c>
      <c r="D39" s="50">
        <v>-4343266</v>
      </c>
    </row>
    <row r="40" spans="1:4" ht="15" customHeight="1" x14ac:dyDescent="0.3">
      <c r="A40" s="59" t="s">
        <v>213</v>
      </c>
      <c r="B40" s="46">
        <v>30</v>
      </c>
      <c r="C40" s="50">
        <v>-25961351</v>
      </c>
      <c r="D40" s="50">
        <v>509499920</v>
      </c>
    </row>
    <row r="41" spans="1:4" ht="15" customHeight="1" x14ac:dyDescent="0.3">
      <c r="A41" s="59" t="s">
        <v>214</v>
      </c>
      <c r="B41" s="46">
        <v>31</v>
      </c>
      <c r="C41" s="50">
        <v>982314</v>
      </c>
      <c r="D41" s="50">
        <v>0</v>
      </c>
    </row>
    <row r="42" spans="1:4" ht="15" customHeight="1" x14ac:dyDescent="0.3">
      <c r="A42" s="59" t="s">
        <v>215</v>
      </c>
      <c r="B42" s="46">
        <v>32</v>
      </c>
      <c r="C42" s="50">
        <v>-10288615</v>
      </c>
      <c r="D42" s="50">
        <v>-48067618</v>
      </c>
    </row>
    <row r="43" spans="1:4" ht="15" customHeight="1" x14ac:dyDescent="0.3">
      <c r="A43" s="59" t="s">
        <v>216</v>
      </c>
      <c r="B43" s="46">
        <v>33</v>
      </c>
      <c r="C43" s="50">
        <v>-77586</v>
      </c>
      <c r="D43" s="50">
        <v>0</v>
      </c>
    </row>
    <row r="44" spans="1:4" ht="15" customHeight="1" x14ac:dyDescent="0.3">
      <c r="A44" s="61" t="s">
        <v>217</v>
      </c>
      <c r="B44" s="51">
        <v>34</v>
      </c>
      <c r="C44" s="52">
        <f>SUM(C25:C43)+SUM(C17:C23)+SUM(C8:C15)</f>
        <v>689645992</v>
      </c>
      <c r="D44" s="52">
        <f>SUM(D25:D43)+SUM(D17:D23)+SUM(D8:D15)</f>
        <v>-1449024382</v>
      </c>
    </row>
    <row r="45" spans="1:4" x14ac:dyDescent="0.3">
      <c r="A45" s="71" t="s">
        <v>218</v>
      </c>
      <c r="B45" s="57"/>
      <c r="C45" s="57"/>
      <c r="D45" s="57"/>
    </row>
    <row r="46" spans="1:4" ht="15" customHeight="1" x14ac:dyDescent="0.3">
      <c r="A46" s="58" t="s">
        <v>219</v>
      </c>
      <c r="B46" s="44">
        <v>35</v>
      </c>
      <c r="C46" s="45">
        <v>-27189000</v>
      </c>
      <c r="D46" s="45">
        <v>-48408503</v>
      </c>
    </row>
    <row r="47" spans="1:4" ht="15" customHeight="1" x14ac:dyDescent="0.3">
      <c r="A47" s="59" t="s">
        <v>220</v>
      </c>
      <c r="B47" s="46">
        <v>36</v>
      </c>
      <c r="C47" s="47">
        <v>-121265000</v>
      </c>
      <c r="D47" s="47">
        <v>0</v>
      </c>
    </row>
    <row r="48" spans="1:4" ht="15" customHeight="1" x14ac:dyDescent="0.3">
      <c r="A48" s="59" t="s">
        <v>221</v>
      </c>
      <c r="B48" s="46">
        <v>37</v>
      </c>
      <c r="C48" s="47">
        <v>5246533</v>
      </c>
      <c r="D48" s="47">
        <v>70953916</v>
      </c>
    </row>
    <row r="49" spans="1:4" ht="15" customHeight="1" x14ac:dyDescent="0.3">
      <c r="A49" s="59" t="s">
        <v>222</v>
      </c>
      <c r="B49" s="46">
        <v>38</v>
      </c>
      <c r="C49" s="47">
        <v>0</v>
      </c>
      <c r="D49" s="47">
        <v>-3645670</v>
      </c>
    </row>
    <row r="50" spans="1:4" ht="15" customHeight="1" x14ac:dyDescent="0.3">
      <c r="A50" s="62" t="s">
        <v>223</v>
      </c>
      <c r="B50" s="53">
        <v>39</v>
      </c>
      <c r="C50" s="50">
        <v>0</v>
      </c>
      <c r="D50" s="50">
        <v>0</v>
      </c>
    </row>
    <row r="51" spans="1:4" ht="15" customHeight="1" x14ac:dyDescent="0.3">
      <c r="A51" s="63" t="s">
        <v>224</v>
      </c>
      <c r="B51" s="54">
        <v>40</v>
      </c>
      <c r="C51" s="52">
        <f>SUM(C46:C50)</f>
        <v>-143207467</v>
      </c>
      <c r="D51" s="52">
        <f>SUM(D46:D50)</f>
        <v>18899743</v>
      </c>
    </row>
    <row r="52" spans="1:4" x14ac:dyDescent="0.3">
      <c r="A52" s="72" t="s">
        <v>225</v>
      </c>
      <c r="B52" s="64"/>
      <c r="C52" s="64"/>
      <c r="D52" s="64"/>
    </row>
    <row r="53" spans="1:4" ht="15" customHeight="1" x14ac:dyDescent="0.3">
      <c r="A53" s="59" t="s">
        <v>226</v>
      </c>
      <c r="B53" s="46">
        <v>41</v>
      </c>
      <c r="C53" s="47">
        <v>-42587047</v>
      </c>
      <c r="D53" s="47">
        <v>335049011</v>
      </c>
    </row>
    <row r="54" spans="1:4" ht="15" customHeight="1" x14ac:dyDescent="0.3">
      <c r="A54" s="59" t="s">
        <v>227</v>
      </c>
      <c r="B54" s="46">
        <v>42</v>
      </c>
      <c r="C54" s="47">
        <v>0</v>
      </c>
      <c r="D54" s="47">
        <v>0</v>
      </c>
    </row>
    <row r="55" spans="1:4" ht="15" customHeight="1" x14ac:dyDescent="0.3">
      <c r="A55" s="65" t="s">
        <v>228</v>
      </c>
      <c r="B55" s="46">
        <v>43</v>
      </c>
      <c r="C55" s="47">
        <v>0</v>
      </c>
      <c r="D55" s="47">
        <v>0</v>
      </c>
    </row>
    <row r="56" spans="1:4" ht="15" customHeight="1" x14ac:dyDescent="0.3">
      <c r="A56" s="65" t="s">
        <v>229</v>
      </c>
      <c r="B56" s="46">
        <v>44</v>
      </c>
      <c r="C56" s="47">
        <v>0</v>
      </c>
      <c r="D56" s="47">
        <v>0</v>
      </c>
    </row>
    <row r="57" spans="1:4" ht="15" customHeight="1" x14ac:dyDescent="0.3">
      <c r="A57" s="59" t="s">
        <v>230</v>
      </c>
      <c r="B57" s="46">
        <v>45</v>
      </c>
      <c r="C57" s="47">
        <v>0</v>
      </c>
      <c r="D57" s="47">
        <v>0</v>
      </c>
    </row>
    <row r="58" spans="1:4" ht="15" customHeight="1" x14ac:dyDescent="0.3">
      <c r="A58" s="59" t="s">
        <v>231</v>
      </c>
      <c r="B58" s="46">
        <v>46</v>
      </c>
      <c r="C58" s="47">
        <v>0</v>
      </c>
      <c r="D58" s="47">
        <v>0</v>
      </c>
    </row>
    <row r="59" spans="1:4" ht="15" customHeight="1" x14ac:dyDescent="0.3">
      <c r="A59" s="66" t="s">
        <v>232</v>
      </c>
      <c r="B59" s="51">
        <v>47</v>
      </c>
      <c r="C59" s="55">
        <f>C53+C54+C55+C56+C57+C58</f>
        <v>-42587047</v>
      </c>
      <c r="D59" s="55">
        <f>D53+D54+D55+D56+D57+D58</f>
        <v>335049011</v>
      </c>
    </row>
    <row r="60" spans="1:4" ht="15" customHeight="1" x14ac:dyDescent="0.3">
      <c r="A60" s="66" t="s">
        <v>233</v>
      </c>
      <c r="B60" s="51">
        <v>48</v>
      </c>
      <c r="C60" s="55">
        <f>C44+C51+C59</f>
        <v>503851478</v>
      </c>
      <c r="D60" s="55">
        <f>D44+D51+D59</f>
        <v>-1095075628</v>
      </c>
    </row>
    <row r="61" spans="1:4" ht="15" customHeight="1" x14ac:dyDescent="0.3">
      <c r="A61" s="67" t="s">
        <v>234</v>
      </c>
      <c r="B61" s="46">
        <v>49</v>
      </c>
      <c r="C61" s="56">
        <v>3632221533</v>
      </c>
      <c r="D61" s="56">
        <v>4132394524</v>
      </c>
    </row>
    <row r="62" spans="1:4" ht="15" customHeight="1" x14ac:dyDescent="0.3">
      <c r="A62" s="59" t="s">
        <v>235</v>
      </c>
      <c r="B62" s="46">
        <v>50</v>
      </c>
      <c r="C62" s="47">
        <v>-3678487</v>
      </c>
      <c r="D62" s="47">
        <v>0</v>
      </c>
    </row>
    <row r="63" spans="1:4" ht="15" customHeight="1" x14ac:dyDescent="0.3">
      <c r="A63" s="61" t="s">
        <v>236</v>
      </c>
      <c r="B63" s="54">
        <v>51</v>
      </c>
      <c r="C63" s="52">
        <f>C60+C61+C62</f>
        <v>4132394524</v>
      </c>
      <c r="D63" s="52">
        <f>D60+D61+D62</f>
        <v>3037318896</v>
      </c>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8:D15 C17:D23 C25:D44 C46:D51 C53:D63">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election activeCell="A3" sqref="A3"/>
    </sheetView>
  </sheetViews>
  <sheetFormatPr defaultRowHeight="14.4" x14ac:dyDescent="0.3"/>
  <cols>
    <col min="1" max="1" width="73.88671875" style="86" bestFit="1" customWidth="1"/>
    <col min="2" max="2" width="9.109375" style="86"/>
    <col min="3" max="3" width="9.109375" style="74" customWidth="1"/>
    <col min="4" max="4" width="10.109375" style="74" customWidth="1"/>
    <col min="5" max="5" width="9.109375" style="74" customWidth="1"/>
    <col min="6" max="7" width="9.88671875" style="74" customWidth="1"/>
    <col min="8" max="16" width="9.109375" style="74" customWidth="1"/>
  </cols>
  <sheetData>
    <row r="1" spans="1:16" ht="15" customHeight="1" x14ac:dyDescent="0.3">
      <c r="A1" s="87" t="s">
        <v>249</v>
      </c>
      <c r="B1" s="88"/>
      <c r="C1" s="88"/>
      <c r="D1" s="88"/>
      <c r="E1" s="88"/>
      <c r="F1" s="88"/>
      <c r="G1" s="88"/>
      <c r="H1" s="73"/>
      <c r="I1" s="73"/>
      <c r="J1" s="73"/>
      <c r="K1" s="73"/>
      <c r="L1" s="73"/>
      <c r="M1" s="73"/>
    </row>
    <row r="2" spans="1:16" ht="15" customHeight="1" x14ac:dyDescent="0.3">
      <c r="A2" s="93" t="s">
        <v>115</v>
      </c>
      <c r="B2" s="88"/>
      <c r="C2" s="88"/>
      <c r="D2" s="88"/>
      <c r="E2" s="88"/>
      <c r="F2" s="88"/>
      <c r="G2" s="88"/>
      <c r="H2" s="73"/>
      <c r="I2" s="73"/>
      <c r="J2" s="73"/>
      <c r="K2" s="73"/>
      <c r="L2" s="73"/>
      <c r="M2" s="73"/>
    </row>
    <row r="3" spans="1:16" ht="15.6" x14ac:dyDescent="0.3">
      <c r="A3" s="75"/>
      <c r="B3" s="89"/>
      <c r="C3" s="76"/>
      <c r="D3" s="88"/>
      <c r="E3" s="77"/>
      <c r="F3" s="77"/>
      <c r="G3" s="77"/>
      <c r="H3" s="78"/>
      <c r="I3" s="78"/>
      <c r="J3" s="78"/>
      <c r="K3" s="78"/>
      <c r="L3" s="78"/>
      <c r="M3" s="78"/>
      <c r="P3" s="74" t="s">
        <v>65</v>
      </c>
    </row>
    <row r="4" spans="1:16" x14ac:dyDescent="0.3">
      <c r="A4" s="169" t="s">
        <v>54</v>
      </c>
      <c r="B4" s="169" t="s">
        <v>250</v>
      </c>
      <c r="C4" s="166" t="s">
        <v>256</v>
      </c>
      <c r="D4" s="167"/>
      <c r="E4" s="167"/>
      <c r="F4" s="167"/>
      <c r="G4" s="167"/>
      <c r="H4" s="167"/>
      <c r="I4" s="167"/>
      <c r="J4" s="167"/>
      <c r="K4" s="167"/>
      <c r="L4" s="167"/>
      <c r="M4" s="168"/>
      <c r="N4" s="164" t="s">
        <v>257</v>
      </c>
      <c r="O4" s="165"/>
      <c r="P4" s="171" t="s">
        <v>255</v>
      </c>
    </row>
    <row r="5" spans="1:16" ht="51" x14ac:dyDescent="0.3">
      <c r="A5" s="170"/>
      <c r="B5" s="170"/>
      <c r="C5" s="79" t="s">
        <v>87</v>
      </c>
      <c r="D5" s="79" t="s">
        <v>102</v>
      </c>
      <c r="E5" s="79" t="s">
        <v>103</v>
      </c>
      <c r="F5" s="79" t="s">
        <v>104</v>
      </c>
      <c r="G5" s="79" t="s">
        <v>105</v>
      </c>
      <c r="H5" s="80" t="s">
        <v>106</v>
      </c>
      <c r="I5" s="80" t="s">
        <v>107</v>
      </c>
      <c r="J5" s="80" t="s">
        <v>108</v>
      </c>
      <c r="K5" s="80" t="s">
        <v>251</v>
      </c>
      <c r="L5" s="80" t="s">
        <v>252</v>
      </c>
      <c r="M5" s="80" t="s">
        <v>253</v>
      </c>
      <c r="N5" s="79" t="s">
        <v>105</v>
      </c>
      <c r="O5" s="79" t="s">
        <v>254</v>
      </c>
      <c r="P5" s="172"/>
    </row>
    <row r="6" spans="1:16" x14ac:dyDescent="0.3">
      <c r="A6" s="90">
        <v>1</v>
      </c>
      <c r="B6" s="81">
        <v>2</v>
      </c>
      <c r="C6" s="79" t="s">
        <v>176</v>
      </c>
      <c r="D6" s="82" t="s">
        <v>177</v>
      </c>
      <c r="E6" s="79" t="s">
        <v>237</v>
      </c>
      <c r="F6" s="82" t="s">
        <v>238</v>
      </c>
      <c r="G6" s="79" t="s">
        <v>239</v>
      </c>
      <c r="H6" s="82" t="s">
        <v>240</v>
      </c>
      <c r="I6" s="82" t="s">
        <v>241</v>
      </c>
      <c r="J6" s="82" t="s">
        <v>242</v>
      </c>
      <c r="K6" s="82" t="s">
        <v>243</v>
      </c>
      <c r="L6" s="82" t="s">
        <v>244</v>
      </c>
      <c r="M6" s="82" t="s">
        <v>245</v>
      </c>
      <c r="N6" s="79" t="s">
        <v>246</v>
      </c>
      <c r="O6" s="79" t="s">
        <v>247</v>
      </c>
      <c r="P6" s="82" t="s">
        <v>248</v>
      </c>
    </row>
    <row r="7" spans="1:16" ht="15" customHeight="1" x14ac:dyDescent="0.3">
      <c r="A7" s="91" t="s">
        <v>258</v>
      </c>
      <c r="B7" s="6">
        <v>1</v>
      </c>
      <c r="C7" s="94">
        <v>1214775000</v>
      </c>
      <c r="D7" s="94">
        <v>0</v>
      </c>
      <c r="E7" s="94">
        <v>0</v>
      </c>
      <c r="F7" s="94">
        <v>0</v>
      </c>
      <c r="G7" s="94">
        <v>97622566</v>
      </c>
      <c r="H7" s="94">
        <v>75223884.370000005</v>
      </c>
      <c r="I7" s="94">
        <v>0</v>
      </c>
      <c r="J7" s="94">
        <v>463498672.94</v>
      </c>
      <c r="K7" s="94">
        <v>-477000</v>
      </c>
      <c r="L7" s="94">
        <v>151857564.16</v>
      </c>
      <c r="M7" s="94">
        <v>0</v>
      </c>
      <c r="N7" s="94">
        <v>0</v>
      </c>
      <c r="O7" s="94">
        <v>0</v>
      </c>
      <c r="P7" s="95">
        <f>SUM(C7:O7)</f>
        <v>2002500687.47</v>
      </c>
    </row>
    <row r="8" spans="1:16" ht="15" customHeight="1" x14ac:dyDescent="0.3">
      <c r="A8" s="92" t="s">
        <v>259</v>
      </c>
      <c r="B8" s="6">
        <v>2</v>
      </c>
      <c r="C8" s="94">
        <v>0</v>
      </c>
      <c r="D8" s="94">
        <v>0</v>
      </c>
      <c r="E8" s="94">
        <v>0</v>
      </c>
      <c r="F8" s="94">
        <v>0</v>
      </c>
      <c r="G8" s="94">
        <v>0</v>
      </c>
      <c r="H8" s="94">
        <v>0</v>
      </c>
      <c r="I8" s="94">
        <v>0</v>
      </c>
      <c r="J8" s="94">
        <v>0</v>
      </c>
      <c r="K8" s="94">
        <v>0</v>
      </c>
      <c r="L8" s="94">
        <v>0</v>
      </c>
      <c r="M8" s="94">
        <v>0</v>
      </c>
      <c r="N8" s="94">
        <v>0</v>
      </c>
      <c r="O8" s="94">
        <v>0</v>
      </c>
      <c r="P8" s="95">
        <f t="shared" ref="P8:P27" si="0">SUM(C8:O8)</f>
        <v>0</v>
      </c>
    </row>
    <row r="9" spans="1:16" ht="15" customHeight="1" x14ac:dyDescent="0.3">
      <c r="A9" s="91" t="s">
        <v>260</v>
      </c>
      <c r="B9" s="6">
        <v>3</v>
      </c>
      <c r="C9" s="96">
        <v>0</v>
      </c>
      <c r="D9" s="96">
        <v>0</v>
      </c>
      <c r="E9" s="96">
        <v>0</v>
      </c>
      <c r="F9" s="96">
        <v>0</v>
      </c>
      <c r="G9" s="96">
        <v>0</v>
      </c>
      <c r="H9" s="96">
        <v>0</v>
      </c>
      <c r="I9" s="96">
        <v>0</v>
      </c>
      <c r="J9" s="96">
        <v>0</v>
      </c>
      <c r="K9" s="96">
        <v>0</v>
      </c>
      <c r="L9" s="96">
        <v>0</v>
      </c>
      <c r="M9" s="96">
        <v>0</v>
      </c>
      <c r="N9" s="96">
        <v>0</v>
      </c>
      <c r="O9" s="96">
        <v>0</v>
      </c>
      <c r="P9" s="95">
        <f>SUM(C9:O9)</f>
        <v>0</v>
      </c>
    </row>
    <row r="10" spans="1:16" ht="15" customHeight="1" x14ac:dyDescent="0.3">
      <c r="A10" s="97" t="s">
        <v>261</v>
      </c>
      <c r="B10" s="6">
        <v>4</v>
      </c>
      <c r="C10" s="55">
        <f>C7+C8+C9</f>
        <v>1214775000</v>
      </c>
      <c r="D10" s="55">
        <f t="shared" ref="D10:O10" si="1">D7+D8+D9</f>
        <v>0</v>
      </c>
      <c r="E10" s="55">
        <f t="shared" si="1"/>
        <v>0</v>
      </c>
      <c r="F10" s="55">
        <f t="shared" si="1"/>
        <v>0</v>
      </c>
      <c r="G10" s="55">
        <f t="shared" si="1"/>
        <v>97622566</v>
      </c>
      <c r="H10" s="55">
        <f t="shared" si="1"/>
        <v>75223884.370000005</v>
      </c>
      <c r="I10" s="55">
        <f t="shared" si="1"/>
        <v>0</v>
      </c>
      <c r="J10" s="55">
        <f t="shared" si="1"/>
        <v>463498672.94</v>
      </c>
      <c r="K10" s="55">
        <f t="shared" si="1"/>
        <v>-477000</v>
      </c>
      <c r="L10" s="55">
        <f t="shared" si="1"/>
        <v>151857564.16</v>
      </c>
      <c r="M10" s="55">
        <f t="shared" si="1"/>
        <v>0</v>
      </c>
      <c r="N10" s="55">
        <f t="shared" si="1"/>
        <v>0</v>
      </c>
      <c r="O10" s="55">
        <f t="shared" si="1"/>
        <v>0</v>
      </c>
      <c r="P10" s="55">
        <f t="shared" si="0"/>
        <v>2002500687.47</v>
      </c>
    </row>
    <row r="11" spans="1:16" ht="15" customHeight="1" x14ac:dyDescent="0.3">
      <c r="A11" s="92" t="s">
        <v>262</v>
      </c>
      <c r="B11" s="6">
        <v>5</v>
      </c>
      <c r="C11" s="94">
        <v>0</v>
      </c>
      <c r="D11" s="94">
        <v>0</v>
      </c>
      <c r="E11" s="94">
        <v>0</v>
      </c>
      <c r="F11" s="94">
        <v>0</v>
      </c>
      <c r="G11" s="94">
        <v>0</v>
      </c>
      <c r="H11" s="94">
        <v>0</v>
      </c>
      <c r="I11" s="94">
        <v>0</v>
      </c>
      <c r="J11" s="94">
        <v>0</v>
      </c>
      <c r="K11" s="94">
        <v>0</v>
      </c>
      <c r="L11" s="94">
        <v>0</v>
      </c>
      <c r="M11" s="94">
        <v>0</v>
      </c>
      <c r="N11" s="94">
        <v>0</v>
      </c>
      <c r="O11" s="94">
        <v>0</v>
      </c>
      <c r="P11" s="95">
        <f t="shared" si="0"/>
        <v>0</v>
      </c>
    </row>
    <row r="12" spans="1:16" ht="15" customHeight="1" x14ac:dyDescent="0.3">
      <c r="A12" s="92" t="s">
        <v>263</v>
      </c>
      <c r="B12" s="6">
        <v>6</v>
      </c>
      <c r="C12" s="94">
        <v>0</v>
      </c>
      <c r="D12" s="94">
        <v>0</v>
      </c>
      <c r="E12" s="94">
        <v>0</v>
      </c>
      <c r="F12" s="94">
        <v>0</v>
      </c>
      <c r="G12" s="94">
        <v>0</v>
      </c>
      <c r="H12" s="94">
        <v>0</v>
      </c>
      <c r="I12" s="94">
        <v>0</v>
      </c>
      <c r="J12" s="94">
        <v>0</v>
      </c>
      <c r="K12" s="94">
        <v>0</v>
      </c>
      <c r="L12" s="94">
        <v>0</v>
      </c>
      <c r="M12" s="94">
        <v>0</v>
      </c>
      <c r="N12" s="94">
        <v>0</v>
      </c>
      <c r="O12" s="94">
        <v>0</v>
      </c>
      <c r="P12" s="95">
        <f t="shared" si="0"/>
        <v>0</v>
      </c>
    </row>
    <row r="13" spans="1:16" ht="15" customHeight="1" x14ac:dyDescent="0.3">
      <c r="A13" s="92" t="s">
        <v>264</v>
      </c>
      <c r="B13" s="6">
        <v>7</v>
      </c>
      <c r="C13" s="94">
        <v>0</v>
      </c>
      <c r="D13" s="94">
        <v>0</v>
      </c>
      <c r="E13" s="94">
        <v>0</v>
      </c>
      <c r="F13" s="94">
        <v>0</v>
      </c>
      <c r="G13" s="94">
        <v>0</v>
      </c>
      <c r="H13" s="94">
        <v>0</v>
      </c>
      <c r="I13" s="94">
        <v>0</v>
      </c>
      <c r="J13" s="94">
        <v>0</v>
      </c>
      <c r="K13" s="94">
        <v>0</v>
      </c>
      <c r="L13" s="94">
        <v>0</v>
      </c>
      <c r="M13" s="94">
        <v>0</v>
      </c>
      <c r="N13" s="94">
        <v>0</v>
      </c>
      <c r="O13" s="94">
        <v>0</v>
      </c>
      <c r="P13" s="95">
        <f t="shared" si="0"/>
        <v>0</v>
      </c>
    </row>
    <row r="14" spans="1:16" ht="15" customHeight="1" x14ac:dyDescent="0.3">
      <c r="A14" s="91" t="s">
        <v>265</v>
      </c>
      <c r="B14" s="6">
        <v>8</v>
      </c>
      <c r="C14" s="96">
        <v>0</v>
      </c>
      <c r="D14" s="96">
        <v>0</v>
      </c>
      <c r="E14" s="96">
        <v>0</v>
      </c>
      <c r="F14" s="96">
        <v>0</v>
      </c>
      <c r="G14" s="96">
        <v>0</v>
      </c>
      <c r="H14" s="96">
        <v>0</v>
      </c>
      <c r="I14" s="96">
        <v>0</v>
      </c>
      <c r="J14" s="96">
        <v>0</v>
      </c>
      <c r="K14" s="96">
        <v>0</v>
      </c>
      <c r="L14" s="96">
        <v>0</v>
      </c>
      <c r="M14" s="96">
        <v>0</v>
      </c>
      <c r="N14" s="96">
        <v>0</v>
      </c>
      <c r="O14" s="96">
        <v>0</v>
      </c>
      <c r="P14" s="95">
        <f t="shared" si="0"/>
        <v>0</v>
      </c>
    </row>
    <row r="15" spans="1:16" ht="15" customHeight="1" x14ac:dyDescent="0.3">
      <c r="A15" s="92" t="s">
        <v>266</v>
      </c>
      <c r="B15" s="6">
        <v>9</v>
      </c>
      <c r="C15" s="94">
        <v>0</v>
      </c>
      <c r="D15" s="94">
        <v>0</v>
      </c>
      <c r="E15" s="94">
        <v>0</v>
      </c>
      <c r="F15" s="94">
        <v>0</v>
      </c>
      <c r="G15" s="94">
        <v>0</v>
      </c>
      <c r="H15" s="94">
        <v>0</v>
      </c>
      <c r="I15" s="94">
        <v>0</v>
      </c>
      <c r="J15" s="94">
        <v>0</v>
      </c>
      <c r="K15" s="94">
        <v>0</v>
      </c>
      <c r="L15" s="94">
        <v>0</v>
      </c>
      <c r="M15" s="94">
        <v>0</v>
      </c>
      <c r="N15" s="94">
        <v>0</v>
      </c>
      <c r="O15" s="94">
        <v>0</v>
      </c>
      <c r="P15" s="95">
        <f t="shared" si="0"/>
        <v>0</v>
      </c>
    </row>
    <row r="16" spans="1:16" ht="15" customHeight="1" x14ac:dyDescent="0.3">
      <c r="A16" s="91" t="s">
        <v>267</v>
      </c>
      <c r="B16" s="6">
        <v>10</v>
      </c>
      <c r="C16" s="96">
        <v>0</v>
      </c>
      <c r="D16" s="96">
        <v>0</v>
      </c>
      <c r="E16" s="96">
        <v>0</v>
      </c>
      <c r="F16" s="96">
        <v>0</v>
      </c>
      <c r="G16" s="96">
        <v>0</v>
      </c>
      <c r="H16" s="96">
        <v>0</v>
      </c>
      <c r="I16" s="96">
        <v>0</v>
      </c>
      <c r="J16" s="96">
        <v>0</v>
      </c>
      <c r="K16" s="96">
        <v>0</v>
      </c>
      <c r="L16" s="96">
        <v>0</v>
      </c>
      <c r="M16" s="96">
        <v>0</v>
      </c>
      <c r="N16" s="96">
        <v>0</v>
      </c>
      <c r="O16" s="96">
        <v>0</v>
      </c>
      <c r="P16" s="95">
        <f t="shared" si="0"/>
        <v>0</v>
      </c>
    </row>
    <row r="17" spans="1:16" x14ac:dyDescent="0.3">
      <c r="A17" s="92" t="s">
        <v>268</v>
      </c>
      <c r="B17" s="6">
        <v>11</v>
      </c>
      <c r="C17" s="94">
        <v>0</v>
      </c>
      <c r="D17" s="94">
        <v>0</v>
      </c>
      <c r="E17" s="94">
        <v>0</v>
      </c>
      <c r="F17" s="94">
        <v>0</v>
      </c>
      <c r="G17" s="94">
        <v>0</v>
      </c>
      <c r="H17" s="94">
        <v>0</v>
      </c>
      <c r="I17" s="94">
        <v>0</v>
      </c>
      <c r="J17" s="94">
        <v>0</v>
      </c>
      <c r="K17" s="94">
        <v>0</v>
      </c>
      <c r="L17" s="94">
        <v>0</v>
      </c>
      <c r="M17" s="94">
        <v>0</v>
      </c>
      <c r="N17" s="94">
        <v>0</v>
      </c>
      <c r="O17" s="94">
        <v>0</v>
      </c>
      <c r="P17" s="95">
        <f t="shared" si="0"/>
        <v>0</v>
      </c>
    </row>
    <row r="18" spans="1:16" ht="15" customHeight="1" x14ac:dyDescent="0.3">
      <c r="A18" s="92" t="s">
        <v>269</v>
      </c>
      <c r="B18" s="6">
        <v>12</v>
      </c>
      <c r="C18" s="94">
        <v>0</v>
      </c>
      <c r="D18" s="94">
        <v>0</v>
      </c>
      <c r="E18" s="94">
        <v>0</v>
      </c>
      <c r="F18" s="94">
        <v>0</v>
      </c>
      <c r="G18" s="94">
        <v>0</v>
      </c>
      <c r="H18" s="94">
        <v>0</v>
      </c>
      <c r="I18" s="94">
        <v>0</v>
      </c>
      <c r="J18" s="94">
        <v>0</v>
      </c>
      <c r="K18" s="94">
        <v>0</v>
      </c>
      <c r="L18" s="94">
        <v>0</v>
      </c>
      <c r="M18" s="94">
        <v>0</v>
      </c>
      <c r="N18" s="94">
        <v>0</v>
      </c>
      <c r="O18" s="94">
        <v>0</v>
      </c>
      <c r="P18" s="95">
        <f t="shared" si="0"/>
        <v>0</v>
      </c>
    </row>
    <row r="19" spans="1:16" ht="15" customHeight="1" x14ac:dyDescent="0.3">
      <c r="A19" s="92" t="s">
        <v>270</v>
      </c>
      <c r="B19" s="6">
        <v>13</v>
      </c>
      <c r="C19" s="94">
        <v>0</v>
      </c>
      <c r="D19" s="94">
        <v>0</v>
      </c>
      <c r="E19" s="94">
        <v>0</v>
      </c>
      <c r="F19" s="94">
        <v>0</v>
      </c>
      <c r="G19" s="94">
        <v>0</v>
      </c>
      <c r="H19" s="94">
        <v>0</v>
      </c>
      <c r="I19" s="94">
        <v>0</v>
      </c>
      <c r="J19" s="94">
        <v>0</v>
      </c>
      <c r="K19" s="94">
        <v>0</v>
      </c>
      <c r="L19" s="94">
        <v>0</v>
      </c>
      <c r="M19" s="94">
        <v>0</v>
      </c>
      <c r="N19" s="94">
        <v>0</v>
      </c>
      <c r="O19" s="94">
        <v>0</v>
      </c>
      <c r="P19" s="95">
        <f t="shared" si="0"/>
        <v>0</v>
      </c>
    </row>
    <row r="20" spans="1:16" ht="15" customHeight="1" x14ac:dyDescent="0.3">
      <c r="A20" s="92" t="s">
        <v>271</v>
      </c>
      <c r="B20" s="6">
        <v>14</v>
      </c>
      <c r="C20" s="94">
        <v>0</v>
      </c>
      <c r="D20" s="94">
        <v>0</v>
      </c>
      <c r="E20" s="94">
        <v>0</v>
      </c>
      <c r="F20" s="94">
        <v>0</v>
      </c>
      <c r="G20" s="94">
        <v>0</v>
      </c>
      <c r="H20" s="94">
        <v>0</v>
      </c>
      <c r="I20" s="94">
        <v>0</v>
      </c>
      <c r="J20" s="94">
        <v>0</v>
      </c>
      <c r="K20" s="94">
        <v>0</v>
      </c>
      <c r="L20" s="94">
        <v>0</v>
      </c>
      <c r="M20" s="94">
        <v>0</v>
      </c>
      <c r="N20" s="94">
        <v>0</v>
      </c>
      <c r="O20" s="94">
        <v>0</v>
      </c>
      <c r="P20" s="95">
        <f t="shared" si="0"/>
        <v>0</v>
      </c>
    </row>
    <row r="21" spans="1:16" ht="15" customHeight="1" x14ac:dyDescent="0.3">
      <c r="A21" s="92" t="s">
        <v>272</v>
      </c>
      <c r="B21" s="6">
        <v>15</v>
      </c>
      <c r="C21" s="94">
        <v>0</v>
      </c>
      <c r="D21" s="94">
        <v>0</v>
      </c>
      <c r="E21" s="94">
        <v>0</v>
      </c>
      <c r="F21" s="94">
        <v>0</v>
      </c>
      <c r="G21" s="94">
        <v>0</v>
      </c>
      <c r="H21" s="94">
        <v>0</v>
      </c>
      <c r="I21" s="94">
        <v>0</v>
      </c>
      <c r="J21" s="94">
        <v>0</v>
      </c>
      <c r="K21" s="94">
        <v>0</v>
      </c>
      <c r="L21" s="94">
        <v>0</v>
      </c>
      <c r="M21" s="94">
        <v>0</v>
      </c>
      <c r="N21" s="94">
        <v>0</v>
      </c>
      <c r="O21" s="94">
        <v>0</v>
      </c>
      <c r="P21" s="95">
        <f t="shared" si="0"/>
        <v>0</v>
      </c>
    </row>
    <row r="22" spans="1:16" ht="15" customHeight="1" x14ac:dyDescent="0.3">
      <c r="A22" s="91" t="s">
        <v>273</v>
      </c>
      <c r="B22" s="6">
        <v>16</v>
      </c>
      <c r="C22" s="96">
        <v>0</v>
      </c>
      <c r="D22" s="96">
        <v>0</v>
      </c>
      <c r="E22" s="96">
        <v>0</v>
      </c>
      <c r="F22" s="96">
        <v>0</v>
      </c>
      <c r="G22" s="96">
        <v>0</v>
      </c>
      <c r="H22" s="96">
        <v>0</v>
      </c>
      <c r="I22" s="96">
        <v>0</v>
      </c>
      <c r="J22" s="96">
        <v>0</v>
      </c>
      <c r="K22" s="96">
        <v>0</v>
      </c>
      <c r="L22" s="96">
        <v>0</v>
      </c>
      <c r="M22" s="96">
        <v>0</v>
      </c>
      <c r="N22" s="96">
        <v>0</v>
      </c>
      <c r="O22" s="96">
        <v>0</v>
      </c>
      <c r="P22" s="95">
        <f t="shared" si="0"/>
        <v>0</v>
      </c>
    </row>
    <row r="23" spans="1:16" ht="15" customHeight="1" x14ac:dyDescent="0.3">
      <c r="A23" s="91" t="s">
        <v>274</v>
      </c>
      <c r="B23" s="6">
        <v>17</v>
      </c>
      <c r="C23" s="96">
        <v>0</v>
      </c>
      <c r="D23" s="96">
        <v>0</v>
      </c>
      <c r="E23" s="96">
        <v>0</v>
      </c>
      <c r="F23" s="96">
        <v>0</v>
      </c>
      <c r="G23" s="96">
        <v>0</v>
      </c>
      <c r="H23" s="96">
        <v>0</v>
      </c>
      <c r="I23" s="96">
        <v>0</v>
      </c>
      <c r="J23" s="96">
        <v>0</v>
      </c>
      <c r="K23" s="96">
        <v>0</v>
      </c>
      <c r="L23" s="96">
        <v>0</v>
      </c>
      <c r="M23" s="96">
        <v>0</v>
      </c>
      <c r="N23" s="96">
        <v>0</v>
      </c>
      <c r="O23" s="96">
        <v>0</v>
      </c>
      <c r="P23" s="95">
        <f t="shared" si="0"/>
        <v>0</v>
      </c>
    </row>
    <row r="24" spans="1:16" ht="15" customHeight="1" x14ac:dyDescent="0.3">
      <c r="A24" s="91" t="s">
        <v>275</v>
      </c>
      <c r="B24" s="6">
        <v>18</v>
      </c>
      <c r="C24" s="96">
        <v>0</v>
      </c>
      <c r="D24" s="96">
        <v>0</v>
      </c>
      <c r="E24" s="96">
        <v>0</v>
      </c>
      <c r="F24" s="96">
        <v>0</v>
      </c>
      <c r="G24" s="96">
        <v>221782607</v>
      </c>
      <c r="H24" s="96">
        <v>77950585</v>
      </c>
      <c r="I24" s="96">
        <v>0</v>
      </c>
      <c r="J24" s="96">
        <v>76063096</v>
      </c>
      <c r="K24" s="96">
        <v>0</v>
      </c>
      <c r="L24" s="96">
        <v>-151857564</v>
      </c>
      <c r="M24" s="96">
        <v>0</v>
      </c>
      <c r="N24" s="96">
        <v>0</v>
      </c>
      <c r="O24" s="96">
        <v>0</v>
      </c>
      <c r="P24" s="95">
        <f t="shared" si="0"/>
        <v>223938724</v>
      </c>
    </row>
    <row r="25" spans="1:16" ht="15" customHeight="1" x14ac:dyDescent="0.3">
      <c r="A25" s="91" t="s">
        <v>276</v>
      </c>
      <c r="B25" s="6">
        <v>19</v>
      </c>
      <c r="C25" s="96">
        <v>0</v>
      </c>
      <c r="D25" s="96">
        <v>0</v>
      </c>
      <c r="E25" s="96">
        <v>0</v>
      </c>
      <c r="F25" s="96">
        <v>0</v>
      </c>
      <c r="G25" s="96">
        <v>0</v>
      </c>
      <c r="H25" s="96">
        <v>0</v>
      </c>
      <c r="I25" s="96">
        <v>0</v>
      </c>
      <c r="J25" s="96">
        <v>0</v>
      </c>
      <c r="K25" s="96">
        <v>0</v>
      </c>
      <c r="L25" s="96">
        <v>143772514</v>
      </c>
      <c r="M25" s="96">
        <v>0</v>
      </c>
      <c r="N25" s="96">
        <v>0</v>
      </c>
      <c r="O25" s="96">
        <v>0</v>
      </c>
      <c r="P25" s="95">
        <f t="shared" si="0"/>
        <v>143772514</v>
      </c>
    </row>
    <row r="26" spans="1:16" ht="15" customHeight="1" x14ac:dyDescent="0.3">
      <c r="A26" s="91" t="s">
        <v>277</v>
      </c>
      <c r="B26" s="6">
        <v>20</v>
      </c>
      <c r="C26" s="96">
        <v>0</v>
      </c>
      <c r="D26" s="96">
        <v>0</v>
      </c>
      <c r="E26" s="96">
        <v>0</v>
      </c>
      <c r="F26" s="96">
        <v>0</v>
      </c>
      <c r="G26" s="96">
        <v>0</v>
      </c>
      <c r="H26" s="96">
        <v>0</v>
      </c>
      <c r="I26" s="96">
        <v>0</v>
      </c>
      <c r="J26" s="96">
        <v>0</v>
      </c>
      <c r="K26" s="96">
        <v>0</v>
      </c>
      <c r="L26" s="96">
        <v>0</v>
      </c>
      <c r="M26" s="96">
        <v>0</v>
      </c>
      <c r="N26" s="96">
        <v>0</v>
      </c>
      <c r="O26" s="96">
        <v>0</v>
      </c>
      <c r="P26" s="95">
        <f t="shared" si="0"/>
        <v>0</v>
      </c>
    </row>
    <row r="27" spans="1:16" ht="15" customHeight="1" x14ac:dyDescent="0.3">
      <c r="A27" s="97" t="s">
        <v>278</v>
      </c>
      <c r="B27" s="6">
        <v>21</v>
      </c>
      <c r="C27" s="55">
        <f>SUM(C10:C26)</f>
        <v>1214775000</v>
      </c>
      <c r="D27" s="55">
        <f t="shared" ref="D27:O27" si="2">SUM(D10:D26)</f>
        <v>0</v>
      </c>
      <c r="E27" s="55">
        <f t="shared" si="2"/>
        <v>0</v>
      </c>
      <c r="F27" s="55">
        <f t="shared" si="2"/>
        <v>0</v>
      </c>
      <c r="G27" s="55">
        <f t="shared" si="2"/>
        <v>319405173</v>
      </c>
      <c r="H27" s="55">
        <f t="shared" si="2"/>
        <v>153174469.37</v>
      </c>
      <c r="I27" s="55">
        <f t="shared" si="2"/>
        <v>0</v>
      </c>
      <c r="J27" s="55">
        <f t="shared" si="2"/>
        <v>539561768.94000006</v>
      </c>
      <c r="K27" s="55">
        <f t="shared" si="2"/>
        <v>-477000</v>
      </c>
      <c r="L27" s="55">
        <f t="shared" si="2"/>
        <v>143772514.16</v>
      </c>
      <c r="M27" s="55">
        <f t="shared" si="2"/>
        <v>0</v>
      </c>
      <c r="N27" s="55">
        <f t="shared" si="2"/>
        <v>0</v>
      </c>
      <c r="O27" s="55">
        <f t="shared" si="2"/>
        <v>0</v>
      </c>
      <c r="P27" s="55">
        <f t="shared" si="0"/>
        <v>2370211925.4699998</v>
      </c>
    </row>
    <row r="28" spans="1:16" x14ac:dyDescent="0.3">
      <c r="A28" s="83"/>
      <c r="B28" s="84"/>
      <c r="C28" s="85"/>
      <c r="D28" s="85"/>
      <c r="E28" s="85"/>
      <c r="F28" s="85"/>
      <c r="G28" s="85"/>
      <c r="H28" s="85"/>
      <c r="I28" s="85"/>
      <c r="J28" s="85"/>
      <c r="K28" s="85"/>
      <c r="L28" s="85"/>
      <c r="M28" s="85"/>
      <c r="N28" s="85"/>
      <c r="O28" s="85"/>
      <c r="P28" s="85"/>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P28">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formula1>39448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41"/>
  <sheetViews>
    <sheetView showGridLines="0" tabSelected="1" zoomScale="76" zoomScaleNormal="76" workbookViewId="0">
      <selection activeCell="B7" sqref="B7"/>
    </sheetView>
  </sheetViews>
  <sheetFormatPr defaultRowHeight="14.4" x14ac:dyDescent="0.3"/>
  <cols>
    <col min="2" max="2" width="55.6640625" bestFit="1" customWidth="1"/>
    <col min="3" max="3" width="15.5546875" customWidth="1"/>
    <col min="4" max="4" width="15.33203125" customWidth="1"/>
    <col min="5" max="5" width="13.5546875" bestFit="1" customWidth="1"/>
    <col min="6" max="6" width="16.88671875" customWidth="1"/>
    <col min="7" max="7" width="14.21875" bestFit="1" customWidth="1"/>
    <col min="8" max="8" width="15.88671875" bestFit="1" customWidth="1"/>
  </cols>
  <sheetData>
    <row r="4" spans="2:4" x14ac:dyDescent="0.3">
      <c r="B4" s="114" t="s">
        <v>466</v>
      </c>
    </row>
    <row r="6" spans="2:4" x14ac:dyDescent="0.3">
      <c r="B6" s="98" t="s">
        <v>279</v>
      </c>
      <c r="D6" s="99" t="s">
        <v>65</v>
      </c>
    </row>
    <row r="7" spans="2:4" ht="33" customHeight="1" x14ac:dyDescent="0.3">
      <c r="B7" s="100" t="s">
        <v>280</v>
      </c>
      <c r="C7" s="107" t="s">
        <v>281</v>
      </c>
      <c r="D7" s="107" t="s">
        <v>282</v>
      </c>
    </row>
    <row r="8" spans="2:4" x14ac:dyDescent="0.3">
      <c r="B8" s="101" t="s">
        <v>70</v>
      </c>
      <c r="C8" s="102" t="s">
        <v>283</v>
      </c>
      <c r="D8" s="103" t="s">
        <v>284</v>
      </c>
    </row>
    <row r="9" spans="2:4" x14ac:dyDescent="0.3">
      <c r="B9" s="101" t="s">
        <v>71</v>
      </c>
      <c r="C9" s="102" t="s">
        <v>285</v>
      </c>
      <c r="D9" s="103" t="s">
        <v>286</v>
      </c>
    </row>
    <row r="10" spans="2:4" x14ac:dyDescent="0.3">
      <c r="B10" s="101" t="s">
        <v>82</v>
      </c>
      <c r="C10" s="126">
        <v>176260.46</v>
      </c>
      <c r="D10" s="127">
        <v>424090.79</v>
      </c>
    </row>
    <row r="11" spans="2:4" x14ac:dyDescent="0.3">
      <c r="B11" s="101" t="s">
        <v>287</v>
      </c>
      <c r="C11" s="102" t="s">
        <v>288</v>
      </c>
      <c r="D11" s="103" t="s">
        <v>288</v>
      </c>
    </row>
    <row r="12" spans="2:4" x14ac:dyDescent="0.3">
      <c r="B12" s="101" t="s">
        <v>99</v>
      </c>
      <c r="C12" s="102" t="s">
        <v>288</v>
      </c>
      <c r="D12" s="103" t="s">
        <v>288</v>
      </c>
    </row>
    <row r="13" spans="2:4" x14ac:dyDescent="0.3">
      <c r="B13" s="104" t="s">
        <v>255</v>
      </c>
      <c r="C13" s="105" t="s">
        <v>289</v>
      </c>
      <c r="D13" s="105" t="s">
        <v>290</v>
      </c>
    </row>
    <row r="15" spans="2:4" x14ac:dyDescent="0.3">
      <c r="B15" s="98" t="s">
        <v>291</v>
      </c>
      <c r="D15" s="99" t="s">
        <v>65</v>
      </c>
    </row>
    <row r="16" spans="2:4" ht="33" customHeight="1" x14ac:dyDescent="0.3">
      <c r="B16" s="100" t="s">
        <v>292</v>
      </c>
      <c r="C16" s="107" t="s">
        <v>281</v>
      </c>
      <c r="D16" s="107" t="s">
        <v>282</v>
      </c>
    </row>
    <row r="17" spans="2:4" x14ac:dyDescent="0.3">
      <c r="B17" s="101" t="s">
        <v>70</v>
      </c>
      <c r="C17" s="102" t="s">
        <v>293</v>
      </c>
      <c r="D17" s="103" t="s">
        <v>61</v>
      </c>
    </row>
    <row r="18" spans="2:4" x14ac:dyDescent="0.3">
      <c r="B18" s="101" t="s">
        <v>71</v>
      </c>
      <c r="C18" s="102" t="s">
        <v>294</v>
      </c>
      <c r="D18" s="103" t="s">
        <v>295</v>
      </c>
    </row>
    <row r="19" spans="2:4" x14ac:dyDescent="0.3">
      <c r="B19" s="101" t="s">
        <v>82</v>
      </c>
      <c r="C19" s="102" t="s">
        <v>293</v>
      </c>
      <c r="D19" s="103" t="s">
        <v>61</v>
      </c>
    </row>
    <row r="20" spans="2:4" x14ac:dyDescent="0.3">
      <c r="B20" s="101" t="s">
        <v>287</v>
      </c>
      <c r="C20" s="102" t="s">
        <v>296</v>
      </c>
      <c r="D20" s="103" t="s">
        <v>297</v>
      </c>
    </row>
    <row r="21" spans="2:4" x14ac:dyDescent="0.3">
      <c r="B21" s="101" t="s">
        <v>99</v>
      </c>
      <c r="C21" s="102" t="s">
        <v>298</v>
      </c>
      <c r="D21" s="103" t="s">
        <v>299</v>
      </c>
    </row>
    <row r="22" spans="2:4" x14ac:dyDescent="0.3">
      <c r="B22" s="104" t="s">
        <v>255</v>
      </c>
      <c r="C22" s="105" t="s">
        <v>300</v>
      </c>
      <c r="D22" s="105" t="s">
        <v>301</v>
      </c>
    </row>
    <row r="24" spans="2:4" x14ac:dyDescent="0.3">
      <c r="B24" s="98" t="s">
        <v>302</v>
      </c>
      <c r="D24" s="99" t="s">
        <v>65</v>
      </c>
    </row>
    <row r="25" spans="2:4" ht="33" customHeight="1" x14ac:dyDescent="0.3">
      <c r="B25" s="100" t="s">
        <v>303</v>
      </c>
      <c r="C25" s="107" t="s">
        <v>281</v>
      </c>
      <c r="D25" s="107" t="s">
        <v>282</v>
      </c>
    </row>
    <row r="26" spans="2:4" x14ac:dyDescent="0.3">
      <c r="B26" s="106" t="s">
        <v>304</v>
      </c>
      <c r="C26" s="126">
        <v>390573.79000000004</v>
      </c>
      <c r="D26" s="127">
        <v>397608.95999999996</v>
      </c>
    </row>
    <row r="27" spans="2:4" x14ac:dyDescent="0.3">
      <c r="B27" s="106" t="s">
        <v>305</v>
      </c>
      <c r="C27" s="126">
        <v>49139.05</v>
      </c>
      <c r="D27" s="127">
        <v>84655.1</v>
      </c>
    </row>
    <row r="28" spans="2:4" x14ac:dyDescent="0.3">
      <c r="B28" s="106" t="s">
        <v>306</v>
      </c>
      <c r="C28" s="126">
        <v>5202843.3400000008</v>
      </c>
      <c r="D28" s="127">
        <v>5041831.5900000008</v>
      </c>
    </row>
    <row r="29" spans="2:4" x14ac:dyDescent="0.3">
      <c r="B29" s="106" t="s">
        <v>307</v>
      </c>
      <c r="C29" s="126">
        <v>172426.2</v>
      </c>
      <c r="D29" s="127">
        <v>151465.54999999999</v>
      </c>
    </row>
    <row r="30" spans="2:4" x14ac:dyDescent="0.3">
      <c r="B30" s="106" t="s">
        <v>308</v>
      </c>
      <c r="C30" s="126">
        <v>507685646.64999998</v>
      </c>
      <c r="D30" s="127">
        <v>521818873.48000002</v>
      </c>
    </row>
    <row r="31" spans="2:4" x14ac:dyDescent="0.3">
      <c r="B31" s="104" t="s">
        <v>309</v>
      </c>
      <c r="C31" s="105" t="s">
        <v>310</v>
      </c>
      <c r="D31" s="105" t="s">
        <v>311</v>
      </c>
    </row>
    <row r="33" spans="2:6" x14ac:dyDescent="0.3">
      <c r="B33" s="98" t="s">
        <v>312</v>
      </c>
      <c r="D33" s="99" t="s">
        <v>65</v>
      </c>
    </row>
    <row r="34" spans="2:6" ht="33" customHeight="1" x14ac:dyDescent="0.3">
      <c r="B34" s="100" t="s">
        <v>313</v>
      </c>
      <c r="C34" s="107" t="s">
        <v>281</v>
      </c>
      <c r="D34" s="107" t="s">
        <v>282</v>
      </c>
    </row>
    <row r="35" spans="2:6" x14ac:dyDescent="0.3">
      <c r="B35" s="101" t="s">
        <v>314</v>
      </c>
      <c r="C35" s="102" t="s">
        <v>315</v>
      </c>
      <c r="D35" s="103" t="s">
        <v>316</v>
      </c>
    </row>
    <row r="36" spans="2:6" x14ac:dyDescent="0.3">
      <c r="B36" s="101" t="s">
        <v>308</v>
      </c>
      <c r="C36" s="102" t="s">
        <v>317</v>
      </c>
      <c r="D36" s="103" t="s">
        <v>318</v>
      </c>
    </row>
    <row r="37" spans="2:6" x14ac:dyDescent="0.3">
      <c r="B37" s="104" t="s">
        <v>255</v>
      </c>
      <c r="C37" s="105" t="s">
        <v>319</v>
      </c>
      <c r="D37" s="105" t="s">
        <v>320</v>
      </c>
    </row>
    <row r="39" spans="2:6" x14ac:dyDescent="0.3">
      <c r="B39" s="173" t="s">
        <v>321</v>
      </c>
      <c r="C39" s="173"/>
      <c r="D39" s="173"/>
      <c r="E39" s="173"/>
      <c r="F39" s="173"/>
    </row>
    <row r="40" spans="2:6" ht="33" customHeight="1" x14ac:dyDescent="0.3">
      <c r="B40" s="100" t="s">
        <v>322</v>
      </c>
      <c r="C40" s="107" t="s">
        <v>281</v>
      </c>
      <c r="D40" s="107" t="s">
        <v>282</v>
      </c>
    </row>
    <row r="41" spans="2:6" x14ac:dyDescent="0.3">
      <c r="B41" s="101" t="s">
        <v>70</v>
      </c>
      <c r="C41" s="102" t="s">
        <v>323</v>
      </c>
      <c r="D41" s="103" t="s">
        <v>324</v>
      </c>
    </row>
    <row r="42" spans="2:6" x14ac:dyDescent="0.3">
      <c r="B42" s="101" t="s">
        <v>71</v>
      </c>
      <c r="C42" s="102" t="s">
        <v>293</v>
      </c>
      <c r="D42" s="103" t="s">
        <v>293</v>
      </c>
    </row>
    <row r="43" spans="2:6" x14ac:dyDescent="0.3">
      <c r="B43" s="101" t="s">
        <v>91</v>
      </c>
      <c r="C43" s="102" t="s">
        <v>293</v>
      </c>
      <c r="D43" s="103" t="s">
        <v>293</v>
      </c>
    </row>
    <row r="44" spans="2:6" x14ac:dyDescent="0.3">
      <c r="B44" s="101" t="s">
        <v>325</v>
      </c>
      <c r="C44" s="102" t="s">
        <v>293</v>
      </c>
      <c r="D44" s="103" t="s">
        <v>293</v>
      </c>
    </row>
    <row r="45" spans="2:6" x14ac:dyDescent="0.3">
      <c r="B45" s="101" t="s">
        <v>93</v>
      </c>
      <c r="C45" s="102" t="s">
        <v>293</v>
      </c>
      <c r="D45" s="103" t="s">
        <v>293</v>
      </c>
    </row>
    <row r="46" spans="2:6" x14ac:dyDescent="0.3">
      <c r="B46" s="104" t="s">
        <v>255</v>
      </c>
      <c r="C46" s="105" t="s">
        <v>326</v>
      </c>
      <c r="D46" s="105" t="s">
        <v>327</v>
      </c>
    </row>
    <row r="47" spans="2:6" x14ac:dyDescent="0.3">
      <c r="F47" s="108"/>
    </row>
    <row r="48" spans="2:6" ht="33" customHeight="1" x14ac:dyDescent="0.3">
      <c r="B48" s="100" t="s">
        <v>328</v>
      </c>
      <c r="C48" s="107" t="s">
        <v>281</v>
      </c>
      <c r="D48" s="107" t="s">
        <v>282</v>
      </c>
    </row>
    <row r="49" spans="2:4" x14ac:dyDescent="0.3">
      <c r="B49" s="101" t="s">
        <v>69</v>
      </c>
      <c r="C49" s="102" t="s">
        <v>329</v>
      </c>
      <c r="D49" s="103" t="s">
        <v>330</v>
      </c>
    </row>
    <row r="50" spans="2:4" x14ac:dyDescent="0.3">
      <c r="B50" s="101" t="s">
        <v>70</v>
      </c>
      <c r="C50" s="102" t="s">
        <v>331</v>
      </c>
      <c r="D50" s="103" t="s">
        <v>332</v>
      </c>
    </row>
    <row r="51" spans="2:4" x14ac:dyDescent="0.3">
      <c r="B51" s="101" t="s">
        <v>333</v>
      </c>
      <c r="C51" s="102" t="s">
        <v>334</v>
      </c>
      <c r="D51" s="103" t="s">
        <v>335</v>
      </c>
    </row>
    <row r="52" spans="2:4" x14ac:dyDescent="0.3">
      <c r="B52" s="104" t="s">
        <v>255</v>
      </c>
      <c r="C52" s="105" t="s">
        <v>336</v>
      </c>
      <c r="D52" s="105" t="s">
        <v>337</v>
      </c>
    </row>
    <row r="54" spans="2:4" ht="33" customHeight="1" x14ac:dyDescent="0.3">
      <c r="B54" s="100" t="s">
        <v>338</v>
      </c>
      <c r="C54" s="107" t="s">
        <v>281</v>
      </c>
      <c r="D54" s="107" t="s">
        <v>282</v>
      </c>
    </row>
    <row r="55" spans="2:4" x14ac:dyDescent="0.3">
      <c r="B55" s="101" t="s">
        <v>69</v>
      </c>
      <c r="C55" s="102" t="s">
        <v>293</v>
      </c>
      <c r="D55" s="103" t="s">
        <v>293</v>
      </c>
    </row>
    <row r="56" spans="2:4" x14ac:dyDescent="0.3">
      <c r="B56" s="101" t="s">
        <v>70</v>
      </c>
      <c r="C56" s="102" t="s">
        <v>293</v>
      </c>
      <c r="D56" s="128">
        <v>813429.91</v>
      </c>
    </row>
    <row r="57" spans="2:4" x14ac:dyDescent="0.3">
      <c r="B57" s="101" t="s">
        <v>71</v>
      </c>
      <c r="C57" s="102" t="s">
        <v>293</v>
      </c>
      <c r="D57" s="103" t="s">
        <v>293</v>
      </c>
    </row>
    <row r="58" spans="2:4" x14ac:dyDescent="0.3">
      <c r="B58" s="104" t="s">
        <v>255</v>
      </c>
      <c r="C58" s="105" t="s">
        <v>288</v>
      </c>
      <c r="D58" s="129">
        <v>813429.91</v>
      </c>
    </row>
    <row r="60" spans="2:4" x14ac:dyDescent="0.3">
      <c r="B60" s="98" t="s">
        <v>339</v>
      </c>
      <c r="D60" s="99" t="s">
        <v>65</v>
      </c>
    </row>
    <row r="61" spans="2:4" ht="33" customHeight="1" x14ac:dyDescent="0.3">
      <c r="B61" s="100" t="s">
        <v>340</v>
      </c>
      <c r="C61" s="107" t="s">
        <v>281</v>
      </c>
      <c r="D61" s="107" t="s">
        <v>282</v>
      </c>
    </row>
    <row r="62" spans="2:4" x14ac:dyDescent="0.3">
      <c r="B62" s="98" t="s">
        <v>132</v>
      </c>
      <c r="C62" s="109" t="s">
        <v>341</v>
      </c>
      <c r="D62" s="110" t="s">
        <v>342</v>
      </c>
    </row>
    <row r="63" spans="2:4" x14ac:dyDescent="0.3">
      <c r="B63" s="98" t="s">
        <v>134</v>
      </c>
      <c r="C63" s="109" t="s">
        <v>343</v>
      </c>
      <c r="D63" s="110" t="s">
        <v>344</v>
      </c>
    </row>
    <row r="64" spans="2:4" x14ac:dyDescent="0.3">
      <c r="B64" s="101" t="s">
        <v>345</v>
      </c>
      <c r="C64" s="102" t="s">
        <v>346</v>
      </c>
      <c r="D64" s="103" t="s">
        <v>347</v>
      </c>
    </row>
    <row r="65" spans="1:4" x14ac:dyDescent="0.3">
      <c r="B65" s="101" t="s">
        <v>348</v>
      </c>
      <c r="C65" s="102" t="s">
        <v>349</v>
      </c>
      <c r="D65" s="103" t="s">
        <v>350</v>
      </c>
    </row>
    <row r="66" spans="1:4" x14ac:dyDescent="0.3">
      <c r="B66" s="98" t="s">
        <v>351</v>
      </c>
      <c r="C66" s="109" t="s">
        <v>352</v>
      </c>
      <c r="D66" s="110" t="s">
        <v>353</v>
      </c>
    </row>
    <row r="67" spans="1:4" x14ac:dyDescent="0.3">
      <c r="B67" s="101" t="s">
        <v>354</v>
      </c>
      <c r="C67" s="102" t="s">
        <v>355</v>
      </c>
      <c r="D67" s="103" t="s">
        <v>356</v>
      </c>
    </row>
    <row r="68" spans="1:4" x14ac:dyDescent="0.3">
      <c r="B68" s="101" t="s">
        <v>357</v>
      </c>
      <c r="C68" s="102" t="s">
        <v>293</v>
      </c>
      <c r="D68" s="103" t="s">
        <v>293</v>
      </c>
    </row>
    <row r="69" spans="1:4" x14ac:dyDescent="0.3">
      <c r="B69" s="101" t="s">
        <v>358</v>
      </c>
      <c r="C69" s="102" t="s">
        <v>359</v>
      </c>
      <c r="D69" s="103" t="s">
        <v>360</v>
      </c>
    </row>
    <row r="70" spans="1:4" x14ac:dyDescent="0.3">
      <c r="B70" s="104" t="s">
        <v>255</v>
      </c>
      <c r="C70" s="105" t="s">
        <v>361</v>
      </c>
      <c r="D70" s="105" t="s">
        <v>362</v>
      </c>
    </row>
    <row r="72" spans="1:4" x14ac:dyDescent="0.3">
      <c r="B72" s="173" t="s">
        <v>363</v>
      </c>
      <c r="C72" s="173"/>
      <c r="D72" s="99" t="s">
        <v>65</v>
      </c>
    </row>
    <row r="73" spans="1:4" ht="33" customHeight="1" x14ac:dyDescent="0.3">
      <c r="A73" t="s">
        <v>391</v>
      </c>
      <c r="B73" s="100" t="s">
        <v>364</v>
      </c>
      <c r="C73" s="107" t="s">
        <v>281</v>
      </c>
      <c r="D73" s="107" t="s">
        <v>282</v>
      </c>
    </row>
    <row r="74" spans="1:4" x14ac:dyDescent="0.3">
      <c r="B74" s="98" t="s">
        <v>136</v>
      </c>
      <c r="C74" s="109" t="s">
        <v>365</v>
      </c>
      <c r="D74" s="110" t="s">
        <v>366</v>
      </c>
    </row>
    <row r="75" spans="1:4" x14ac:dyDescent="0.3">
      <c r="B75" s="101" t="s">
        <v>367</v>
      </c>
      <c r="C75" s="102" t="s">
        <v>293</v>
      </c>
      <c r="D75" s="103" t="s">
        <v>293</v>
      </c>
    </row>
    <row r="76" spans="1:4" x14ac:dyDescent="0.3">
      <c r="B76" s="101" t="s">
        <v>368</v>
      </c>
      <c r="C76" s="102" t="s">
        <v>365</v>
      </c>
      <c r="D76" s="103" t="s">
        <v>366</v>
      </c>
    </row>
    <row r="77" spans="1:4" x14ac:dyDescent="0.3">
      <c r="B77" s="98" t="s">
        <v>137</v>
      </c>
      <c r="C77" s="109" t="s">
        <v>369</v>
      </c>
      <c r="D77" s="110" t="s">
        <v>370</v>
      </c>
    </row>
    <row r="78" spans="1:4" x14ac:dyDescent="0.3">
      <c r="B78" s="101" t="s">
        <v>371</v>
      </c>
      <c r="C78" s="102" t="s">
        <v>372</v>
      </c>
      <c r="D78" s="103" t="s">
        <v>373</v>
      </c>
    </row>
    <row r="79" spans="1:4" x14ac:dyDescent="0.3">
      <c r="B79" s="101" t="s">
        <v>374</v>
      </c>
      <c r="C79" s="102">
        <v>725.22699999999998</v>
      </c>
      <c r="D79" s="103" t="s">
        <v>375</v>
      </c>
    </row>
    <row r="80" spans="1:4" ht="24" x14ac:dyDescent="0.3">
      <c r="B80" s="111" t="s">
        <v>376</v>
      </c>
      <c r="C80" s="109" t="s">
        <v>377</v>
      </c>
      <c r="D80" s="110" t="s">
        <v>378</v>
      </c>
    </row>
    <row r="81" spans="2:8" x14ac:dyDescent="0.3">
      <c r="B81" s="101" t="s">
        <v>379</v>
      </c>
      <c r="C81" s="102" t="s">
        <v>380</v>
      </c>
      <c r="D81" s="103" t="s">
        <v>381</v>
      </c>
    </row>
    <row r="82" spans="2:8" x14ac:dyDescent="0.3">
      <c r="B82" s="101" t="s">
        <v>382</v>
      </c>
      <c r="C82" s="102" t="s">
        <v>383</v>
      </c>
      <c r="D82" s="103" t="s">
        <v>384</v>
      </c>
    </row>
    <row r="83" spans="2:8" ht="22.8" x14ac:dyDescent="0.3">
      <c r="B83" s="106" t="s">
        <v>385</v>
      </c>
      <c r="C83" s="102" t="s">
        <v>293</v>
      </c>
      <c r="D83" s="103" t="s">
        <v>293</v>
      </c>
    </row>
    <row r="84" spans="2:8" x14ac:dyDescent="0.3">
      <c r="B84" s="111" t="s">
        <v>386</v>
      </c>
      <c r="C84" s="109" t="s">
        <v>387</v>
      </c>
      <c r="D84" s="130">
        <v>11535516.600000001</v>
      </c>
    </row>
    <row r="85" spans="2:8" x14ac:dyDescent="0.3">
      <c r="B85" s="101" t="s">
        <v>354</v>
      </c>
      <c r="C85" s="102" t="s">
        <v>293</v>
      </c>
      <c r="D85" s="127">
        <v>7366949.29</v>
      </c>
    </row>
    <row r="86" spans="2:8" x14ac:dyDescent="0.3">
      <c r="B86" s="101" t="s">
        <v>357</v>
      </c>
      <c r="C86" s="102" t="s">
        <v>293</v>
      </c>
      <c r="D86" s="127">
        <v>3599079.76</v>
      </c>
    </row>
    <row r="87" spans="2:8" x14ac:dyDescent="0.3">
      <c r="B87" s="101" t="s">
        <v>388</v>
      </c>
      <c r="C87" s="102" t="s">
        <v>293</v>
      </c>
      <c r="D87" s="127">
        <v>0</v>
      </c>
    </row>
    <row r="88" spans="2:8" x14ac:dyDescent="0.3">
      <c r="B88" s="101" t="s">
        <v>358</v>
      </c>
      <c r="C88" s="102" t="s">
        <v>293</v>
      </c>
      <c r="D88" s="127">
        <v>0</v>
      </c>
    </row>
    <row r="89" spans="2:8" x14ac:dyDescent="0.3">
      <c r="B89" s="101" t="s">
        <v>389</v>
      </c>
      <c r="C89" s="102" t="s">
        <v>387</v>
      </c>
      <c r="D89" s="127">
        <v>569487.55000000005</v>
      </c>
    </row>
    <row r="90" spans="2:8" x14ac:dyDescent="0.3">
      <c r="B90" s="104" t="s">
        <v>255</v>
      </c>
      <c r="C90" s="105" t="s">
        <v>390</v>
      </c>
      <c r="D90" s="129">
        <v>227867339.94999999</v>
      </c>
    </row>
    <row r="92" spans="2:8" x14ac:dyDescent="0.3">
      <c r="B92" s="98" t="s">
        <v>465</v>
      </c>
    </row>
    <row r="94" spans="2:8" x14ac:dyDescent="0.3">
      <c r="B94" s="98" t="s">
        <v>392</v>
      </c>
      <c r="H94" s="99" t="s">
        <v>65</v>
      </c>
    </row>
    <row r="95" spans="2:8" x14ac:dyDescent="0.3">
      <c r="B95" s="174" t="s">
        <v>393</v>
      </c>
      <c r="C95" s="174" t="s">
        <v>394</v>
      </c>
      <c r="D95" s="174"/>
      <c r="E95" s="174"/>
      <c r="F95" s="174" t="s">
        <v>395</v>
      </c>
      <c r="G95" s="174"/>
      <c r="H95" s="174"/>
    </row>
    <row r="96" spans="2:8" x14ac:dyDescent="0.3">
      <c r="B96" s="174"/>
      <c r="C96" s="100" t="s">
        <v>396</v>
      </c>
      <c r="D96" s="100" t="s">
        <v>397</v>
      </c>
      <c r="E96" s="100" t="s">
        <v>398</v>
      </c>
      <c r="F96" s="100" t="s">
        <v>396</v>
      </c>
      <c r="G96" s="100" t="s">
        <v>397</v>
      </c>
      <c r="H96" s="100" t="s">
        <v>398</v>
      </c>
    </row>
    <row r="97" spans="2:8" x14ac:dyDescent="0.3">
      <c r="B97" s="98" t="s">
        <v>399</v>
      </c>
      <c r="C97" s="109" t="s">
        <v>400</v>
      </c>
      <c r="D97" s="109" t="s">
        <v>288</v>
      </c>
      <c r="E97" s="109" t="s">
        <v>288</v>
      </c>
      <c r="F97" s="130">
        <v>1558206655</v>
      </c>
      <c r="G97" s="130">
        <v>0</v>
      </c>
      <c r="H97" s="130">
        <v>0</v>
      </c>
    </row>
    <row r="98" spans="2:8" x14ac:dyDescent="0.3">
      <c r="B98" s="101" t="s">
        <v>401</v>
      </c>
      <c r="C98" s="102" t="s">
        <v>400</v>
      </c>
      <c r="D98" s="102" t="s">
        <v>288</v>
      </c>
      <c r="E98" s="102" t="s">
        <v>288</v>
      </c>
      <c r="F98" s="127">
        <v>1558206655</v>
      </c>
      <c r="G98" s="127">
        <v>0</v>
      </c>
      <c r="H98" s="127">
        <v>0</v>
      </c>
    </row>
    <row r="99" spans="2:8" x14ac:dyDescent="0.3">
      <c r="B99" s="101" t="s">
        <v>402</v>
      </c>
      <c r="C99" s="102" t="s">
        <v>288</v>
      </c>
      <c r="D99" s="102" t="s">
        <v>288</v>
      </c>
      <c r="E99" s="102" t="s">
        <v>288</v>
      </c>
      <c r="F99" s="127">
        <v>0</v>
      </c>
      <c r="G99" s="127">
        <v>0</v>
      </c>
      <c r="H99" s="127">
        <v>0</v>
      </c>
    </row>
    <row r="100" spans="2:8" x14ac:dyDescent="0.3">
      <c r="B100" s="98" t="s">
        <v>403</v>
      </c>
      <c r="C100" s="109" t="s">
        <v>404</v>
      </c>
      <c r="D100" s="109" t="s">
        <v>405</v>
      </c>
      <c r="E100" s="109" t="s">
        <v>288</v>
      </c>
      <c r="F100" s="130">
        <v>2244696908.7000008</v>
      </c>
      <c r="G100" s="130">
        <v>4456728.0999999996</v>
      </c>
      <c r="H100" s="130">
        <v>0</v>
      </c>
    </row>
    <row r="101" spans="2:8" x14ac:dyDescent="0.3">
      <c r="B101" s="101" t="s">
        <v>401</v>
      </c>
      <c r="C101" s="102" t="s">
        <v>406</v>
      </c>
      <c r="D101" s="102" t="s">
        <v>407</v>
      </c>
      <c r="E101" s="102" t="s">
        <v>288</v>
      </c>
      <c r="F101" s="127">
        <v>2250085612.0100007</v>
      </c>
      <c r="G101" s="127">
        <v>5026891.0699999994</v>
      </c>
      <c r="H101" s="127">
        <v>383502.69</v>
      </c>
    </row>
    <row r="102" spans="2:8" x14ac:dyDescent="0.3">
      <c r="B102" s="101" t="s">
        <v>402</v>
      </c>
      <c r="C102" s="102" t="s">
        <v>408</v>
      </c>
      <c r="D102" s="102" t="s">
        <v>409</v>
      </c>
      <c r="E102" s="102" t="s">
        <v>288</v>
      </c>
      <c r="F102" s="181">
        <v>-5388703.3099999968</v>
      </c>
      <c r="G102" s="181">
        <v>-570162.97</v>
      </c>
      <c r="H102" s="181">
        <v>-383502.69</v>
      </c>
    </row>
    <row r="103" spans="2:8" x14ac:dyDescent="0.3">
      <c r="B103" s="98" t="s">
        <v>410</v>
      </c>
      <c r="C103" s="109" t="s">
        <v>411</v>
      </c>
      <c r="D103" s="109" t="s">
        <v>288</v>
      </c>
      <c r="E103" s="109" t="s">
        <v>288</v>
      </c>
      <c r="F103" s="130">
        <v>233379950.29000017</v>
      </c>
      <c r="G103" s="130">
        <v>0</v>
      </c>
      <c r="H103" s="130">
        <v>0</v>
      </c>
    </row>
    <row r="104" spans="2:8" x14ac:dyDescent="0.3">
      <c r="B104" s="101" t="s">
        <v>401</v>
      </c>
      <c r="C104" s="131">
        <v>487516</v>
      </c>
      <c r="D104" s="102" t="s">
        <v>288</v>
      </c>
      <c r="E104" s="102" t="s">
        <v>288</v>
      </c>
      <c r="F104" s="127">
        <v>233991494.38000011</v>
      </c>
      <c r="G104" s="127">
        <v>0</v>
      </c>
      <c r="H104" s="127">
        <v>0</v>
      </c>
    </row>
    <row r="105" spans="2:8" x14ac:dyDescent="0.3">
      <c r="B105" s="101" t="s">
        <v>402</v>
      </c>
      <c r="C105" s="180">
        <v>-419505</v>
      </c>
      <c r="D105" s="102" t="s">
        <v>288</v>
      </c>
      <c r="E105" s="102" t="s">
        <v>288</v>
      </c>
      <c r="F105" s="181">
        <v>-611544.08999995235</v>
      </c>
      <c r="G105" s="127">
        <v>0</v>
      </c>
      <c r="H105" s="127">
        <v>0</v>
      </c>
    </row>
    <row r="106" spans="2:8" x14ac:dyDescent="0.3">
      <c r="B106" s="101" t="s">
        <v>91</v>
      </c>
      <c r="C106" s="102" t="s">
        <v>412</v>
      </c>
      <c r="D106" s="102" t="s">
        <v>288</v>
      </c>
      <c r="E106" s="112" t="s">
        <v>288</v>
      </c>
      <c r="F106" s="127">
        <v>0</v>
      </c>
      <c r="G106" s="127">
        <v>0</v>
      </c>
      <c r="H106" s="127">
        <v>0</v>
      </c>
    </row>
    <row r="107" spans="2:8" x14ac:dyDescent="0.3">
      <c r="B107" s="101" t="s">
        <v>402</v>
      </c>
      <c r="C107" s="102" t="s">
        <v>413</v>
      </c>
      <c r="D107" s="102" t="s">
        <v>288</v>
      </c>
      <c r="E107" s="112" t="s">
        <v>288</v>
      </c>
      <c r="F107" s="127">
        <v>0</v>
      </c>
      <c r="G107" s="127">
        <v>0</v>
      </c>
      <c r="H107" s="127">
        <v>0</v>
      </c>
    </row>
    <row r="108" spans="2:8" x14ac:dyDescent="0.3">
      <c r="B108" s="98" t="s">
        <v>414</v>
      </c>
      <c r="C108" s="109" t="s">
        <v>415</v>
      </c>
      <c r="D108" s="182">
        <v>850949</v>
      </c>
      <c r="E108" s="109" t="s">
        <v>288</v>
      </c>
      <c r="F108" s="130">
        <v>129436444.44999999</v>
      </c>
      <c r="G108" s="130">
        <v>461200.67000000004</v>
      </c>
      <c r="H108" s="130">
        <v>0</v>
      </c>
    </row>
    <row r="109" spans="2:8" x14ac:dyDescent="0.3">
      <c r="B109" s="101" t="s">
        <v>401</v>
      </c>
      <c r="C109" s="102" t="s">
        <v>416</v>
      </c>
      <c r="D109" s="131">
        <v>906104</v>
      </c>
      <c r="E109" s="131">
        <v>646777</v>
      </c>
      <c r="F109" s="127">
        <v>117745218.13</v>
      </c>
      <c r="G109" s="127">
        <v>466360.96</v>
      </c>
      <c r="H109" s="127">
        <v>15994.679999999998</v>
      </c>
    </row>
    <row r="110" spans="2:8" x14ac:dyDescent="0.3">
      <c r="B110" s="101" t="s">
        <v>402</v>
      </c>
      <c r="C110" s="180">
        <v>-243270</v>
      </c>
      <c r="D110" s="180">
        <v>-55155</v>
      </c>
      <c r="E110" s="180">
        <v>-646777</v>
      </c>
      <c r="F110" s="181">
        <v>-398193.57999999996</v>
      </c>
      <c r="G110" s="181">
        <v>-5160.29</v>
      </c>
      <c r="H110" s="181">
        <v>-15994.679999999998</v>
      </c>
    </row>
    <row r="111" spans="2:8" x14ac:dyDescent="0.3">
      <c r="B111" s="101" t="s">
        <v>91</v>
      </c>
      <c r="C111" s="102" t="s">
        <v>288</v>
      </c>
      <c r="D111" s="112" t="s">
        <v>288</v>
      </c>
      <c r="E111" s="112" t="s">
        <v>288</v>
      </c>
      <c r="F111" s="127">
        <v>12197705.18</v>
      </c>
      <c r="G111" s="127">
        <v>0</v>
      </c>
      <c r="H111" s="127">
        <v>0</v>
      </c>
    </row>
    <row r="112" spans="2:8" x14ac:dyDescent="0.3">
      <c r="B112" s="101" t="s">
        <v>402</v>
      </c>
      <c r="C112" s="102" t="s">
        <v>288</v>
      </c>
      <c r="D112" s="112" t="s">
        <v>288</v>
      </c>
      <c r="E112" s="112" t="s">
        <v>288</v>
      </c>
      <c r="F112" s="181">
        <v>-108285.28</v>
      </c>
      <c r="G112" s="127">
        <v>0</v>
      </c>
      <c r="H112" s="127">
        <v>0</v>
      </c>
    </row>
    <row r="113" spans="2:8" x14ac:dyDescent="0.3">
      <c r="B113" s="98" t="s">
        <v>417</v>
      </c>
      <c r="C113" s="109" t="s">
        <v>418</v>
      </c>
      <c r="D113" s="109" t="s">
        <v>419</v>
      </c>
      <c r="E113" s="109" t="s">
        <v>420</v>
      </c>
      <c r="F113" s="130">
        <v>3632345296.0700045</v>
      </c>
      <c r="G113" s="130">
        <v>170418701.17999989</v>
      </c>
      <c r="H113" s="130">
        <v>441502507.23999941</v>
      </c>
    </row>
    <row r="114" spans="2:8" x14ac:dyDescent="0.3">
      <c r="B114" s="101" t="s">
        <v>401</v>
      </c>
      <c r="C114" s="102" t="s">
        <v>421</v>
      </c>
      <c r="D114" s="102" t="s">
        <v>422</v>
      </c>
      <c r="E114" s="102" t="s">
        <v>423</v>
      </c>
      <c r="F114" s="127">
        <v>3729047912.6400042</v>
      </c>
      <c r="G114" s="127">
        <v>219244197.07999989</v>
      </c>
      <c r="H114" s="127">
        <v>1343775272.3500004</v>
      </c>
    </row>
    <row r="115" spans="2:8" x14ac:dyDescent="0.3">
      <c r="B115" s="106" t="s">
        <v>402</v>
      </c>
      <c r="C115" s="102" t="s">
        <v>424</v>
      </c>
      <c r="D115" s="102" t="s">
        <v>425</v>
      </c>
      <c r="E115" s="102" t="s">
        <v>426</v>
      </c>
      <c r="F115" s="181">
        <v>-96702616.569999903</v>
      </c>
      <c r="G115" s="181">
        <v>-48825495.900000006</v>
      </c>
      <c r="H115" s="181">
        <v>-902272765.11000097</v>
      </c>
    </row>
    <row r="116" spans="2:8" x14ac:dyDescent="0.3">
      <c r="B116" s="98" t="s">
        <v>427</v>
      </c>
      <c r="C116" s="109" t="s">
        <v>428</v>
      </c>
      <c r="D116" s="109" t="s">
        <v>429</v>
      </c>
      <c r="E116" s="109" t="s">
        <v>430</v>
      </c>
      <c r="F116" s="130">
        <v>6301397488.8199883</v>
      </c>
      <c r="G116" s="130">
        <v>304661307.41000026</v>
      </c>
      <c r="H116" s="130">
        <v>192441409.2599985</v>
      </c>
    </row>
    <row r="117" spans="2:8" x14ac:dyDescent="0.3">
      <c r="B117" s="101" t="s">
        <v>401</v>
      </c>
      <c r="C117" s="102" t="s">
        <v>431</v>
      </c>
      <c r="D117" s="102" t="s">
        <v>432</v>
      </c>
      <c r="E117" s="102" t="s">
        <v>433</v>
      </c>
      <c r="F117" s="127">
        <v>6330026490.349988</v>
      </c>
      <c r="G117" s="127">
        <v>322194397.0600003</v>
      </c>
      <c r="H117" s="127">
        <v>644630415.78999913</v>
      </c>
    </row>
    <row r="118" spans="2:8" x14ac:dyDescent="0.3">
      <c r="B118" s="106" t="s">
        <v>402</v>
      </c>
      <c r="C118" s="102" t="s">
        <v>434</v>
      </c>
      <c r="D118" s="102" t="s">
        <v>435</v>
      </c>
      <c r="E118" s="102" t="s">
        <v>436</v>
      </c>
      <c r="F118" s="181">
        <v>-28629001.52999996</v>
      </c>
      <c r="G118" s="181">
        <v>-17533089.65000001</v>
      </c>
      <c r="H118" s="181">
        <v>-452189006.53000063</v>
      </c>
    </row>
    <row r="119" spans="2:8" x14ac:dyDescent="0.3">
      <c r="B119" s="104" t="s">
        <v>255</v>
      </c>
      <c r="C119" s="105" t="s">
        <v>437</v>
      </c>
      <c r="D119" s="105" t="s">
        <v>438</v>
      </c>
      <c r="E119" s="105" t="s">
        <v>439</v>
      </c>
      <c r="F119" s="129">
        <v>14099462743.329994</v>
      </c>
      <c r="G119" s="105" t="s">
        <v>440</v>
      </c>
      <c r="H119" s="105" t="s">
        <v>441</v>
      </c>
    </row>
    <row r="122" spans="2:8" x14ac:dyDescent="0.3">
      <c r="B122" s="173"/>
      <c r="C122" s="173"/>
      <c r="D122" s="173"/>
      <c r="E122" s="176" t="s">
        <v>65</v>
      </c>
    </row>
    <row r="123" spans="2:8" x14ac:dyDescent="0.3">
      <c r="B123" s="173" t="s">
        <v>442</v>
      </c>
      <c r="C123" s="173"/>
      <c r="D123" s="173"/>
      <c r="E123" s="176"/>
    </row>
    <row r="124" spans="2:8" x14ac:dyDescent="0.3">
      <c r="B124" s="100" t="s">
        <v>443</v>
      </c>
      <c r="C124" s="113" t="s">
        <v>394</v>
      </c>
      <c r="D124" s="177" t="s">
        <v>395</v>
      </c>
      <c r="E124" s="177"/>
    </row>
    <row r="125" spans="2:8" x14ac:dyDescent="0.3">
      <c r="B125" s="106" t="s">
        <v>399</v>
      </c>
      <c r="C125" s="102" t="s">
        <v>293</v>
      </c>
      <c r="D125" s="178" t="s">
        <v>293</v>
      </c>
      <c r="E125" s="178"/>
    </row>
    <row r="126" spans="2:8" x14ac:dyDescent="0.3">
      <c r="B126" s="106" t="s">
        <v>403</v>
      </c>
      <c r="C126" s="102" t="s">
        <v>293</v>
      </c>
      <c r="D126" s="178" t="s">
        <v>293</v>
      </c>
      <c r="E126" s="178"/>
    </row>
    <row r="127" spans="2:8" x14ac:dyDescent="0.3">
      <c r="B127" s="106" t="s">
        <v>444</v>
      </c>
      <c r="C127" s="102" t="s">
        <v>293</v>
      </c>
      <c r="D127" s="178" t="s">
        <v>293</v>
      </c>
      <c r="E127" s="178"/>
    </row>
    <row r="128" spans="2:8" x14ac:dyDescent="0.3">
      <c r="B128" s="106" t="s">
        <v>414</v>
      </c>
      <c r="C128" s="102" t="s">
        <v>293</v>
      </c>
      <c r="D128" s="178" t="s">
        <v>293</v>
      </c>
      <c r="E128" s="178"/>
    </row>
    <row r="129" spans="2:5" x14ac:dyDescent="0.3">
      <c r="B129" s="106" t="s">
        <v>417</v>
      </c>
      <c r="C129" s="102" t="s">
        <v>445</v>
      </c>
      <c r="D129" s="178" t="s">
        <v>446</v>
      </c>
      <c r="E129" s="178"/>
    </row>
    <row r="130" spans="2:5" x14ac:dyDescent="0.3">
      <c r="B130" s="106" t="s">
        <v>447</v>
      </c>
      <c r="C130" s="131">
        <v>289969</v>
      </c>
      <c r="D130" s="178" t="s">
        <v>448</v>
      </c>
      <c r="E130" s="178"/>
    </row>
    <row r="131" spans="2:5" x14ac:dyDescent="0.3">
      <c r="B131" s="104" t="s">
        <v>255</v>
      </c>
      <c r="C131" s="105" t="s">
        <v>449</v>
      </c>
      <c r="D131" s="179" t="s">
        <v>450</v>
      </c>
      <c r="E131" s="179"/>
    </row>
    <row r="134" spans="2:5" x14ac:dyDescent="0.3">
      <c r="B134" s="98" t="s">
        <v>451</v>
      </c>
      <c r="C134" s="175"/>
      <c r="D134" s="175"/>
      <c r="E134" s="99" t="s">
        <v>65</v>
      </c>
    </row>
    <row r="135" spans="2:5" x14ac:dyDescent="0.3">
      <c r="B135" s="100" t="s">
        <v>452</v>
      </c>
      <c r="C135" s="113" t="s">
        <v>394</v>
      </c>
      <c r="D135" s="177" t="s">
        <v>395</v>
      </c>
      <c r="E135" s="177"/>
    </row>
    <row r="136" spans="2:5" x14ac:dyDescent="0.3">
      <c r="B136" s="106" t="s">
        <v>403</v>
      </c>
      <c r="C136" s="102" t="s">
        <v>453</v>
      </c>
      <c r="D136" s="178" t="s">
        <v>454</v>
      </c>
      <c r="E136" s="178"/>
    </row>
    <row r="137" spans="2:5" x14ac:dyDescent="0.3">
      <c r="B137" s="106" t="s">
        <v>444</v>
      </c>
      <c r="C137" s="102" t="s">
        <v>455</v>
      </c>
      <c r="D137" s="178" t="s">
        <v>456</v>
      </c>
      <c r="E137" s="178"/>
    </row>
    <row r="138" spans="2:5" x14ac:dyDescent="0.3">
      <c r="B138" s="106" t="s">
        <v>414</v>
      </c>
      <c r="C138" s="102" t="s">
        <v>457</v>
      </c>
      <c r="D138" s="178" t="s">
        <v>458</v>
      </c>
      <c r="E138" s="178"/>
    </row>
    <row r="139" spans="2:5" x14ac:dyDescent="0.3">
      <c r="B139" s="106" t="s">
        <v>417</v>
      </c>
      <c r="C139" s="102" t="s">
        <v>459</v>
      </c>
      <c r="D139" s="178" t="s">
        <v>460</v>
      </c>
      <c r="E139" s="178"/>
    </row>
    <row r="140" spans="2:5" x14ac:dyDescent="0.3">
      <c r="B140" s="106" t="s">
        <v>447</v>
      </c>
      <c r="C140" s="102" t="s">
        <v>461</v>
      </c>
      <c r="D140" s="178" t="s">
        <v>462</v>
      </c>
      <c r="E140" s="178"/>
    </row>
    <row r="141" spans="2:5" x14ac:dyDescent="0.3">
      <c r="B141" s="104" t="s">
        <v>255</v>
      </c>
      <c r="C141" s="105" t="s">
        <v>463</v>
      </c>
      <c r="D141" s="179" t="s">
        <v>464</v>
      </c>
      <c r="E141" s="179"/>
    </row>
  </sheetData>
  <mergeCells count="24">
    <mergeCell ref="D141:E141"/>
    <mergeCell ref="D135:E135"/>
    <mergeCell ref="D136:E136"/>
    <mergeCell ref="D137:E137"/>
    <mergeCell ref="D138:E138"/>
    <mergeCell ref="D139:E139"/>
    <mergeCell ref="D140:E140"/>
    <mergeCell ref="C134:D134"/>
    <mergeCell ref="B122:D122"/>
    <mergeCell ref="B123:D123"/>
    <mergeCell ref="E122:E123"/>
    <mergeCell ref="D124:E124"/>
    <mergeCell ref="D125:E125"/>
    <mergeCell ref="D126:E126"/>
    <mergeCell ref="D127:E127"/>
    <mergeCell ref="D128:E128"/>
    <mergeCell ref="D129:E129"/>
    <mergeCell ref="D130:E130"/>
    <mergeCell ref="D131:E131"/>
    <mergeCell ref="B39:F39"/>
    <mergeCell ref="B72:C72"/>
    <mergeCell ref="B95:B96"/>
    <mergeCell ref="C95:E95"/>
    <mergeCell ref="F95:H9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vt:lpstr>
      <vt:lpstr>Cash flow</vt:lpstr>
      <vt:lpstr>Changes in equity</vt:lpstr>
      <vt:lpstr>Notes</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Bajan Katarina</cp:lastModifiedBy>
  <dcterms:created xsi:type="dcterms:W3CDTF">2020-03-11T12:08:16Z</dcterms:created>
  <dcterms:modified xsi:type="dcterms:W3CDTF">2020-08-18T07:18:46Z</dcterms:modified>
</cp:coreProperties>
</file>