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ancijska kontrola - drugi mjesec\TFI KI\4Q - konsolidirano\ENG za objavu\"/>
    </mc:Choice>
  </mc:AlternateContent>
  <bookViews>
    <workbookView xWindow="-15" yWindow="285" windowWidth="11760" windowHeight="7320" activeTab="5"/>
  </bookViews>
  <sheets>
    <sheet name="General information" sheetId="20" r:id="rId1"/>
    <sheet name="Balance sheet" sheetId="27" r:id="rId2"/>
    <sheet name="P&amp;L" sheetId="22" r:id="rId3"/>
    <sheet name="CF Statement" sheetId="23" r:id="rId4"/>
    <sheet name="Changes in equity" sheetId="25" r:id="rId5"/>
    <sheet name="Notes" sheetId="26" r:id="rId6"/>
  </sheets>
  <definedNames>
    <definedName name="_xlnm.Print_Area" localSheetId="1">'Balance sheet'!$A$1:$K$52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Notes!$A$1:$E$146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C113" i="26" l="1"/>
  <c r="B113" i="26"/>
  <c r="K34" i="22"/>
  <c r="L34" i="22"/>
  <c r="M34" i="22"/>
  <c r="J34" i="22"/>
  <c r="M33" i="22"/>
  <c r="L33" i="22"/>
  <c r="K33" i="22"/>
  <c r="J33" i="22"/>
  <c r="K55" i="27"/>
  <c r="J55" i="27"/>
  <c r="K54" i="27"/>
  <c r="J54" i="27"/>
  <c r="C118" i="26" l="1"/>
  <c r="B118" i="26"/>
  <c r="K36" i="27" l="1"/>
  <c r="K32" i="27"/>
  <c r="K28" i="27"/>
  <c r="K25" i="27"/>
  <c r="J7" i="27"/>
  <c r="B102" i="26"/>
  <c r="C102" i="26"/>
  <c r="C75" i="26"/>
  <c r="B75" i="26"/>
  <c r="K39" i="23" l="1"/>
  <c r="J39" i="23"/>
  <c r="K32" i="23" l="1"/>
  <c r="K7" i="23"/>
  <c r="K14" i="23"/>
  <c r="K23" i="23"/>
  <c r="K28" i="23" l="1"/>
  <c r="K30" i="23" s="1"/>
  <c r="K46" i="23" s="1"/>
  <c r="K48" i="23" s="1"/>
  <c r="K50" i="23" s="1"/>
  <c r="C137" i="26"/>
  <c r="B146" i="26" l="1"/>
  <c r="B137" i="26"/>
  <c r="B127" i="26"/>
  <c r="H9" i="25" l="1"/>
  <c r="F9" i="25"/>
  <c r="E9" i="25"/>
  <c r="L8" i="25"/>
  <c r="J9" i="25"/>
  <c r="I9" i="25"/>
  <c r="G9" i="25"/>
  <c r="L7" i="25" l="1"/>
  <c r="J14" i="25"/>
  <c r="J16" i="25" s="1"/>
  <c r="J12" i="22" l="1"/>
  <c r="K12" i="22" l="1"/>
  <c r="K9" i="22" l="1"/>
  <c r="K26" i="22" s="1"/>
  <c r="K28" i="22" s="1"/>
  <c r="K30" i="22" s="1"/>
  <c r="J9" i="22"/>
  <c r="J26" i="22" s="1"/>
  <c r="J28" i="22" s="1"/>
  <c r="J30" i="22" s="1"/>
  <c r="J23" i="23" l="1"/>
  <c r="J14" i="23"/>
  <c r="J7" i="23"/>
  <c r="J32" i="23"/>
  <c r="C59" i="26"/>
  <c r="I22" i="25"/>
  <c r="K16" i="25"/>
  <c r="F22" i="25"/>
  <c r="G22" i="25"/>
  <c r="J22" i="25"/>
  <c r="J23" i="25" s="1"/>
  <c r="K22" i="25"/>
  <c r="E22" i="25"/>
  <c r="L18" i="25"/>
  <c r="L19" i="25"/>
  <c r="L21" i="25"/>
  <c r="L17" i="25"/>
  <c r="L15" i="25"/>
  <c r="L13" i="25"/>
  <c r="L11" i="25"/>
  <c r="L12" i="25"/>
  <c r="L10" i="25"/>
  <c r="K9" i="25"/>
  <c r="L9" i="25" s="1"/>
  <c r="H22" i="25"/>
  <c r="L20" i="25"/>
  <c r="K51" i="27"/>
  <c r="K56" i="27"/>
  <c r="J56" i="27"/>
  <c r="K23" i="27"/>
  <c r="J23" i="27"/>
  <c r="C68" i="26"/>
  <c r="E68" i="26"/>
  <c r="B68" i="26"/>
  <c r="B59" i="26"/>
  <c r="C21" i="26"/>
  <c r="D21" i="26"/>
  <c r="E21" i="26"/>
  <c r="B21" i="26"/>
  <c r="E13" i="26"/>
  <c r="C13" i="26"/>
  <c r="C146" i="26"/>
  <c r="C90" i="26"/>
  <c r="B90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F14" i="25"/>
  <c r="F16" i="25" s="1"/>
  <c r="G14" i="25"/>
  <c r="G16" i="25" s="1"/>
  <c r="H14" i="25"/>
  <c r="H16" i="25" s="1"/>
  <c r="I14" i="25"/>
  <c r="I16" i="25" s="1"/>
  <c r="K14" i="25"/>
  <c r="E14" i="25"/>
  <c r="E16" i="25" s="1"/>
  <c r="E23" i="25" s="1"/>
  <c r="K35" i="22"/>
  <c r="L35" i="22"/>
  <c r="M35" i="22"/>
  <c r="J35" i="22"/>
  <c r="C127" i="26"/>
  <c r="K42" i="27"/>
  <c r="H23" i="25" l="1"/>
  <c r="L16" i="25"/>
  <c r="F23" i="25"/>
  <c r="J28" i="23"/>
  <c r="J30" i="23" s="1"/>
  <c r="J46" i="23" s="1"/>
  <c r="J48" i="23" s="1"/>
  <c r="J50" i="23" s="1"/>
  <c r="L14" i="25"/>
  <c r="L22" i="25"/>
  <c r="G23" i="25"/>
  <c r="I23" i="25"/>
  <c r="K23" i="25"/>
  <c r="K52" i="27"/>
  <c r="L23" i="25" l="1"/>
  <c r="L12" i="22" l="1"/>
  <c r="M12" i="22" l="1"/>
  <c r="L9" i="22" l="1"/>
  <c r="M9" i="22"/>
  <c r="D59" i="26" l="1"/>
  <c r="E59" i="26"/>
  <c r="M26" i="22"/>
  <c r="M28" i="22" s="1"/>
  <c r="M30" i="22" s="1"/>
  <c r="L26" i="22"/>
  <c r="L28" i="22" s="1"/>
  <c r="L30" i="22" s="1"/>
</calcChain>
</file>

<file path=xl/sharedStrings.xml><?xml version="1.0" encoding="utf-8"?>
<sst xmlns="http://schemas.openxmlformats.org/spreadsheetml/2006/main" count="428" uniqueCount="308">
  <si>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</si>
  <si>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</si>
  <si>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</si>
  <si>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</si>
  <si>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</si>
  <si>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</si>
  <si>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</si>
  <si>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</si>
  <si>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</si>
  <si>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</si>
  <si>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</si>
  <si>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</si>
  <si>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</si>
  <si>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</si>
  <si>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</si>
  <si>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</si>
  <si>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</si>
  <si>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</si>
  <si>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Čižmešija Marko</t>
  </si>
  <si>
    <t>014888191</t>
  </si>
  <si>
    <t>014804594</t>
  </si>
  <si>
    <t>marko.cizmesija@hpb.hr</t>
  </si>
  <si>
    <t>Vuić Tomislav</t>
  </si>
  <si>
    <t>1) INTEREST INCOME</t>
  </si>
  <si>
    <t>Loans</t>
  </si>
  <si>
    <t>Deposits</t>
  </si>
  <si>
    <t>Debt securities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</si>
  <si>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</si>
  <si>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</si>
  <si>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</si>
  <si>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</si>
  <si>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</si>
  <si>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</si>
  <si>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</si>
  <si>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</si>
  <si>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</si>
  <si>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</si>
  <si>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</si>
  <si>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</si>
  <si>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</si>
  <si>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</si>
  <si>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</si>
  <si>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</si>
  <si>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</si>
  <si>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</si>
  <si>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</si>
  <si>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</si>
  <si>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</si>
  <si>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</si>
  <si>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</si>
  <si>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</si>
  <si>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</si>
  <si>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</si>
  <si>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</si>
  <si>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</si>
  <si>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</si>
  <si>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</si>
  <si>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</si>
  <si>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</si>
  <si>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</si>
  <si>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</si>
  <si>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</si>
  <si>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Dec 31 2015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</si>
  <si>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</si>
  <si>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</si>
  <si>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</si>
  <si>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</si>
  <si>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</si>
  <si>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</si>
  <si>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</si>
  <si>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</si>
  <si>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</si>
  <si>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</si>
  <si>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</si>
  <si>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</si>
  <si>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</si>
  <si>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</si>
  <si>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</si>
  <si>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</si>
  <si>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</si>
  <si>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</si>
  <si>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</si>
  <si>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</si>
  <si>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</si>
  <si>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</si>
  <si>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</si>
  <si>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</si>
  <si>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</si>
  <si>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</si>
  <si>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</si>
  <si>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</si>
  <si>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</si>
  <si>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</si>
  <si>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</si>
  <si>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</si>
  <si>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</si>
  <si>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</si>
  <si>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</si>
  <si>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</si>
  <si>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</si>
  <si>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</si>
  <si>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</si>
  <si>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</si>
  <si>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</si>
  <si>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</si>
  <si>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</si>
  <si>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</si>
  <si>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</si>
  <si>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</si>
  <si>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</si>
  <si>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</si>
  <si>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</si>
  <si>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</si>
  <si>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</si>
  <si>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</si>
  <si>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</si>
  <si>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</si>
  <si>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</si>
  <si>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</si>
  <si>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</si>
  <si>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</si>
  <si>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</si>
  <si>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</si>
  <si>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</si>
  <si>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</si>
  <si>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</si>
  <si>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</si>
  <si>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</si>
  <si>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</si>
  <si>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</si>
  <si>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</si>
  <si>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</si>
  <si>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</si>
  <si>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</si>
  <si>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</si>
  <si>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</si>
  <si>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</si>
  <si>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</si>
  <si>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</si>
  <si>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</si>
  <si>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</si>
  <si>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</si>
  <si>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</si>
  <si>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</si>
  <si>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</si>
  <si>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</si>
  <si>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</si>
  <si>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</si>
  <si>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</si>
  <si>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</si>
  <si>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</si>
  <si>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</si>
  <si>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</si>
  <si>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</si>
  <si>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</si>
  <si>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</si>
  <si>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</si>
  <si>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</si>
  <si>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</si>
  <si>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</si>
  <si>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</si>
  <si>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</si>
  <si>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</si>
  <si>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</si>
  <si>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Jan 01 2016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</si>
  <si>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</si>
  <si>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</si>
  <si>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</si>
  <si>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</si>
  <si>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</si>
  <si>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</si>
  <si>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</si>
  <si>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</si>
  <si>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</si>
  <si>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</si>
  <si>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</si>
  <si>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</si>
  <si>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</si>
  <si>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</si>
  <si>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</si>
  <si>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</si>
  <si>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</si>
  <si>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Balance as per Jan 01 2016</t>
  </si>
  <si>
    <t>Effects of changes in accounting policies
and corrections of errors</t>
  </si>
  <si>
    <t>Restated balance as per Jan 01 2016 (001+002)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</si>
  <si>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</si>
  <si>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</si>
  <si>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</si>
  <si>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</si>
  <si>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</si>
  <si>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</si>
  <si>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</si>
  <si>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</si>
  <si>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</si>
  <si>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</si>
  <si>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</si>
  <si>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</si>
  <si>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</si>
  <si>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</si>
  <si>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</si>
  <si>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</si>
  <si>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</si>
  <si>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</si>
  <si>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</si>
  <si>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</si>
  <si>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</si>
  <si>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</si>
  <si>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</si>
  <si>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</si>
  <si>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</si>
  <si>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</si>
  <si>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</si>
  <si>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</si>
  <si>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</si>
  <si>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</si>
  <si>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</si>
  <si>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</si>
  <si>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</si>
  <si>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</si>
  <si>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</si>
  <si>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</si>
  <si>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</si>
  <si>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</si>
  <si>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</si>
  <si>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</si>
  <si>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</si>
  <si>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</si>
  <si>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</si>
  <si>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</si>
  <si>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</si>
  <si>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</si>
  <si>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</si>
  <si>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</si>
  <si>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</si>
  <si>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</si>
  <si>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</si>
  <si>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</si>
  <si>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</si>
  <si>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</si>
  <si>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</si>
  <si>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</si>
  <si>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</si>
  <si>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</si>
  <si>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</si>
  <si>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</si>
  <si>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</si>
  <si>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</si>
  <si>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</si>
  <si>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</si>
  <si>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</si>
  <si>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</si>
  <si>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</si>
  <si>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</si>
  <si>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</si>
  <si>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</si>
  <si>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</si>
  <si>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</si>
  <si>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</si>
  <si>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</si>
  <si>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</si>
  <si>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</si>
  <si>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</si>
  <si>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</si>
  <si>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</si>
  <si>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</si>
  <si>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</si>
  <si>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</si>
  <si>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</si>
  <si>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</si>
  <si>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</si>
  <si>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</si>
  <si>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</si>
  <si>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</si>
  <si>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</si>
  <si>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</si>
  <si>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</si>
  <si>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</si>
  <si>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</si>
  <si>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</si>
  <si>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</si>
  <si>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</si>
  <si>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</si>
  <si>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</si>
  <si>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</si>
  <si>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Jan 01 - Dec 31 2015</t>
  </si>
  <si>
    <t>Jan 01 - Dec 31 2016</t>
  </si>
  <si>
    <t>Loans to companies</t>
  </si>
  <si>
    <t>Retail loans</t>
  </si>
  <si>
    <t>Other loans</t>
  </si>
  <si>
    <t>therein: housing loans</t>
  </si>
  <si>
    <t xml:space="preserve">Balance as per Dec 31 2016 (003+010+011+012+013+016) </t>
  </si>
  <si>
    <t>YES</t>
  </si>
  <si>
    <t>HPB Stambena Štedionica d.d.</t>
  </si>
  <si>
    <t>Savska 58, 10000 Zagreb</t>
  </si>
  <si>
    <t>02068001</t>
  </si>
  <si>
    <t>HPB Invest d.o.o.</t>
  </si>
  <si>
    <t>Strojarska 20, 10000 Zagreb</t>
  </si>
  <si>
    <t>01972278</t>
  </si>
  <si>
    <t>HPB Nekretnine d.o.o.</t>
  </si>
  <si>
    <t>Amruševa 8, 10000 Zagreb</t>
  </si>
  <si>
    <t>01972260</t>
  </si>
  <si>
    <t>H1 TELEKOM d.d.</t>
  </si>
  <si>
    <t>Split, Dračevac 2d</t>
  </si>
  <si>
    <t>01834649</t>
  </si>
  <si>
    <t>Gross</t>
  </si>
  <si>
    <t>Loans to financial institutions</t>
  </si>
  <si>
    <t>Total gross loans</t>
  </si>
  <si>
    <t>Impairment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</si>
</sst>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_-* #,##0.00\ _k_n_-;\-* #,##0.00\ _k_n_-;_-* &quot;-&quot;??\ _k_n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_(* #,##0_);_(* \(#,##0\);_(* &quot;-&quot;??_);_(@_)"/>
    <numFmt numFmtId="174" formatCode="_-* #,##0.00_-;\-* #,##0.00_-;_-* &quot;-&quot;??_-;_-@_-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08">
    <xf numFmtId="0" fontId="0" fillId="0" borderId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4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4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5" borderId="0" applyNumberFormat="0" applyBorder="0" applyAlignment="0" applyProtection="0"/>
    <xf numFmtId="0" fontId="32" fillId="19" borderId="0" applyNumberFormat="0" applyBorder="0" applyAlignment="0" applyProtection="0"/>
    <xf numFmtId="0" fontId="34" fillId="19" borderId="0" applyNumberFormat="0" applyBorder="0" applyAlignment="0" applyProtection="0"/>
    <xf numFmtId="0" fontId="32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4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4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4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8" borderId="0" applyNumberFormat="0" applyBorder="0" applyAlignment="0" applyProtection="0"/>
    <xf numFmtId="0" fontId="32" fillId="23" borderId="0" applyNumberFormat="0" applyBorder="0" applyAlignment="0" applyProtection="0"/>
    <xf numFmtId="0" fontId="32" fillId="8" borderId="0" applyNumberFormat="0" applyBorder="0" applyAlignment="0" applyProtection="0"/>
    <xf numFmtId="0" fontId="32" fillId="23" borderId="0" applyNumberFormat="0" applyBorder="0" applyAlignment="0" applyProtection="0"/>
    <xf numFmtId="0" fontId="34" fillId="23" borderId="0" applyNumberFormat="0" applyBorder="0" applyAlignment="0" applyProtection="0"/>
    <xf numFmtId="0" fontId="32" fillId="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4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25" borderId="0" applyNumberFormat="0" applyBorder="0" applyAlignment="0" applyProtection="0"/>
    <xf numFmtId="0" fontId="34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26" borderId="0" applyNumberFormat="0" applyBorder="0" applyAlignment="0" applyProtection="0"/>
    <xf numFmtId="0" fontId="34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8" borderId="0" applyNumberFormat="0" applyBorder="0" applyAlignment="0" applyProtection="0"/>
    <xf numFmtId="0" fontId="32" fillId="27" borderId="0" applyNumberFormat="0" applyBorder="0" applyAlignment="0" applyProtection="0"/>
    <xf numFmtId="0" fontId="32" fillId="8" borderId="0" applyNumberFormat="0" applyBorder="0" applyAlignment="0" applyProtection="0"/>
    <xf numFmtId="0" fontId="32" fillId="27" borderId="0" applyNumberFormat="0" applyBorder="0" applyAlignment="0" applyProtection="0"/>
    <xf numFmtId="0" fontId="34" fillId="27" borderId="0" applyNumberFormat="0" applyBorder="0" applyAlignment="0" applyProtection="0"/>
    <xf numFmtId="0" fontId="32" fillId="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28" borderId="0" applyNumberFormat="0" applyBorder="0" applyAlignment="0" applyProtection="0"/>
    <xf numFmtId="0" fontId="34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29" borderId="0" applyNumberFormat="0" applyBorder="0" applyAlignment="0" applyProtection="0"/>
    <xf numFmtId="0" fontId="38" fillId="29" borderId="0" applyNumberFormat="0" applyBorder="0" applyAlignment="0" applyProtection="0"/>
    <xf numFmtId="0" fontId="36" fillId="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1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1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32" borderId="0" applyNumberFormat="0" applyBorder="0" applyAlignment="0" applyProtection="0"/>
    <xf numFmtId="0" fontId="38" fillId="32" borderId="0" applyNumberFormat="0" applyBorder="0" applyAlignment="0" applyProtection="0"/>
    <xf numFmtId="0" fontId="36" fillId="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8" fillId="33" borderId="0" applyNumberFormat="0" applyBorder="0" applyAlignment="0" applyProtection="0"/>
    <xf numFmtId="0" fontId="36" fillId="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8" fillId="34" borderId="0" applyNumberFormat="0" applyBorder="0" applyAlignment="0" applyProtection="0"/>
    <xf numFmtId="0" fontId="36" fillId="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35" borderId="0" applyNumberFormat="0" applyBorder="0" applyAlignment="0" applyProtection="0"/>
    <xf numFmtId="0" fontId="36" fillId="1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1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36" borderId="0" applyNumberFormat="0" applyBorder="0" applyAlignment="0" applyProtection="0"/>
    <xf numFmtId="0" fontId="36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37" borderId="0" applyNumberFormat="0" applyBorder="0" applyAlignment="0" applyProtection="0"/>
    <xf numFmtId="0" fontId="36" fillId="1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1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38" borderId="0" applyNumberFormat="0" applyBorder="0" applyAlignment="0" applyProtection="0"/>
    <xf numFmtId="0" fontId="36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8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40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1" fillId="41" borderId="0" applyNumberFormat="0" applyBorder="0" applyAlignment="0" applyProtection="0"/>
    <xf numFmtId="0" fontId="40" fillId="41" borderId="0" applyNumberFormat="0" applyBorder="0" applyAlignment="0" applyProtection="0"/>
    <xf numFmtId="0" fontId="42" fillId="41" borderId="0" applyNumberFormat="0" applyBorder="0" applyAlignment="0" applyProtection="0"/>
    <xf numFmtId="0" fontId="40" fillId="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5" fillId="42" borderId="51" applyNumberFormat="0" applyAlignment="0" applyProtection="0"/>
    <xf numFmtId="0" fontId="44" fillId="42" borderId="51" applyNumberFormat="0" applyAlignment="0" applyProtection="0"/>
    <xf numFmtId="0" fontId="46" fillId="42" borderId="51" applyNumberFormat="0" applyAlignment="0" applyProtection="0"/>
    <xf numFmtId="0" fontId="47" fillId="15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7" fillId="15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4" fillId="42" borderId="51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50" fillId="43" borderId="52" applyNumberFormat="0" applyAlignment="0" applyProtection="0"/>
    <xf numFmtId="0" fontId="49" fillId="43" borderId="52" applyNumberFormat="0" applyAlignment="0" applyProtection="0"/>
    <xf numFmtId="0" fontId="51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0" fontId="49" fillId="43" borderId="52" applyNumberFormat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44" borderId="0" applyNumberFormat="0" applyBorder="0" applyAlignment="0" applyProtection="0"/>
    <xf numFmtId="0" fontId="59" fillId="44" borderId="0" applyNumberFormat="0" applyBorder="0" applyAlignment="0" applyProtection="0"/>
    <xf numFmtId="0" fontId="57" fillId="8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8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2" fillId="0" borderId="53" applyNumberFormat="0" applyFill="0" applyAlignment="0" applyProtection="0"/>
    <xf numFmtId="0" fontId="61" fillId="0" borderId="53" applyNumberFormat="0" applyFill="0" applyAlignment="0" applyProtection="0"/>
    <xf numFmtId="0" fontId="63" fillId="0" borderId="53" applyNumberFormat="0" applyFill="0" applyAlignment="0" applyProtection="0"/>
    <xf numFmtId="0" fontId="64" fillId="0" borderId="1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4" fillId="0" borderId="1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1" fillId="0" borderId="53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7" fillId="0" borderId="54" applyNumberFormat="0" applyFill="0" applyAlignment="0" applyProtection="0"/>
    <xf numFmtId="0" fontId="66" fillId="0" borderId="54" applyNumberFormat="0" applyFill="0" applyAlignment="0" applyProtection="0"/>
    <xf numFmtId="0" fontId="68" fillId="0" borderId="54" applyNumberFormat="0" applyFill="0" applyAlignment="0" applyProtection="0"/>
    <xf numFmtId="0" fontId="69" fillId="0" borderId="2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9" fillId="0" borderId="2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2" fillId="0" borderId="55" applyNumberFormat="0" applyFill="0" applyAlignment="0" applyProtection="0"/>
    <xf numFmtId="0" fontId="71" fillId="0" borderId="55" applyNumberFormat="0" applyFill="0" applyAlignment="0" applyProtection="0"/>
    <xf numFmtId="0" fontId="73" fillId="0" borderId="55" applyNumberFormat="0" applyFill="0" applyAlignment="0" applyProtection="0"/>
    <xf numFmtId="0" fontId="74" fillId="0" borderId="3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4" fillId="0" borderId="3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5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7" fillId="45" borderId="51" applyNumberFormat="0" applyAlignment="0" applyProtection="0"/>
    <xf numFmtId="0" fontId="76" fillId="45" borderId="51" applyNumberFormat="0" applyAlignment="0" applyProtection="0"/>
    <xf numFmtId="0" fontId="78" fillId="45" borderId="51" applyNumberFormat="0" applyAlignment="0" applyProtection="0"/>
    <xf numFmtId="0" fontId="76" fillId="9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5" fillId="45" borderId="51" applyNumberFormat="0" applyAlignment="0" applyProtection="0"/>
    <xf numFmtId="0" fontId="76" fillId="45" borderId="51" applyNumberFormat="0" applyAlignment="0" applyProtection="0"/>
    <xf numFmtId="0" fontId="76" fillId="9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6" fillId="45" borderId="51" applyNumberFormat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1" fillId="0" borderId="56" applyNumberFormat="0" applyFill="0" applyAlignment="0" applyProtection="0"/>
    <xf numFmtId="0" fontId="80" fillId="0" borderId="56" applyNumberFormat="0" applyFill="0" applyAlignment="0" applyProtection="0"/>
    <xf numFmtId="0" fontId="82" fillId="0" borderId="56" applyNumberFormat="0" applyFill="0" applyAlignment="0" applyProtection="0"/>
    <xf numFmtId="0" fontId="83" fillId="0" borderId="4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83" fillId="0" borderId="4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0" fillId="0" borderId="56" applyNumberFormat="0" applyFill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5" fillId="46" borderId="0" applyNumberFormat="0" applyBorder="0" applyAlignment="0" applyProtection="0"/>
    <xf numFmtId="0" fontId="87" fillId="46" borderId="0" applyNumberFormat="0" applyBorder="0" applyAlignment="0" applyProtection="0"/>
    <xf numFmtId="0" fontId="88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8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11" fillId="47" borderId="57" applyNumberFormat="0" applyFont="0" applyAlignment="0" applyProtection="0"/>
    <xf numFmtId="0" fontId="32" fillId="47" borderId="57" applyNumberFormat="0" applyFont="0" applyAlignment="0" applyProtection="0"/>
    <xf numFmtId="0" fontId="2" fillId="47" borderId="57" applyNumberFormat="0" applyFont="0" applyAlignment="0" applyProtection="0"/>
    <xf numFmtId="0" fontId="11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2" fillId="47" borderId="57" applyNumberFormat="0" applyFont="0" applyAlignment="0" applyProtection="0"/>
    <xf numFmtId="0" fontId="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4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32" fillId="47" borderId="57" applyNumberFormat="0" applyFont="0" applyAlignment="0" applyProtection="0"/>
    <xf numFmtId="0" fontId="2" fillId="47" borderId="57" applyNumberFormat="0" applyFont="0" applyAlignment="0" applyProtection="0"/>
    <xf numFmtId="0" fontId="2" fillId="47" borderId="57" applyNumberFormat="0" applyFont="0" applyAlignment="0" applyProtection="0"/>
    <xf numFmtId="0" fontId="2" fillId="47" borderId="57" applyNumberFormat="0" applyFont="0" applyAlignment="0" applyProtection="0"/>
    <xf numFmtId="0" fontId="2" fillId="47" borderId="57" applyNumberFormat="0" applyFont="0" applyAlignment="0" applyProtection="0"/>
    <xf numFmtId="0" fontId="2" fillId="47" borderId="57" applyNumberFormat="0" applyFont="0" applyAlignment="0" applyProtection="0"/>
    <xf numFmtId="0" fontId="2" fillId="47" borderId="57" applyNumberFormat="0" applyFont="0" applyAlignment="0" applyProtection="0"/>
    <xf numFmtId="0" fontId="24" fillId="16" borderId="5">
      <alignment vertical="center"/>
    </xf>
    <xf numFmtId="0" fontId="3" fillId="0" borderId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1" fillId="42" borderId="58" applyNumberFormat="0" applyAlignment="0" applyProtection="0"/>
    <xf numFmtId="0" fontId="90" fillId="42" borderId="58" applyNumberFormat="0" applyAlignment="0" applyProtection="0"/>
    <xf numFmtId="0" fontId="92" fillId="42" borderId="58" applyNumberFormat="0" applyAlignment="0" applyProtection="0"/>
    <xf numFmtId="0" fontId="90" fillId="15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90" fillId="15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0" fontId="90" fillId="42" borderId="58" applyNumberFormat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8" fillId="0" borderId="59" applyNumberFormat="0" applyFill="0" applyAlignment="0" applyProtection="0"/>
    <xf numFmtId="0" fontId="97" fillId="0" borderId="59" applyNumberFormat="0" applyFill="0" applyAlignment="0" applyProtection="0"/>
    <xf numFmtId="0" fontId="99" fillId="0" borderId="59" applyNumberFormat="0" applyFill="0" applyAlignment="0" applyProtection="0"/>
    <xf numFmtId="0" fontId="97" fillId="0" borderId="6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6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13" fillId="48" borderId="0" xfId="2629" applyFont="1" applyFill="1" applyBorder="1">
      <alignment vertical="top"/>
    </xf>
    <xf numFmtId="0" fontId="3" fillId="48" borderId="0" xfId="2629" applyFont="1" applyFill="1" applyAlignment="1"/>
    <xf numFmtId="14" fontId="14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8" xfId="2629" applyFont="1" applyFill="1" applyBorder="1" applyAlignment="1" applyProtection="1">
      <alignment horizontal="center" vertical="center"/>
      <protection locked="0" hidden="1"/>
    </xf>
    <xf numFmtId="0" fontId="14" fillId="48" borderId="0" xfId="2629" applyFont="1" applyFill="1" applyBorder="1" applyAlignment="1" applyProtection="1">
      <alignment horizontal="left" vertical="center"/>
      <protection hidden="1"/>
    </xf>
    <xf numFmtId="0" fontId="10" fillId="48" borderId="0" xfId="2629" applyFont="1" applyFill="1" applyBorder="1" applyAlignment="1" applyProtection="1">
      <alignment vertical="center"/>
      <protection hidden="1"/>
    </xf>
    <xf numFmtId="0" fontId="10" fillId="48" borderId="0" xfId="2629" applyFont="1" applyFill="1" applyBorder="1" applyAlignment="1" applyProtection="1">
      <alignment horizontal="center" vertical="center" wrapText="1"/>
      <protection hidden="1"/>
    </xf>
    <xf numFmtId="0" fontId="13" fillId="48" borderId="0" xfId="2629" applyFont="1" applyFill="1" applyBorder="1" applyAlignment="1" applyProtection="1">
      <protection hidden="1"/>
    </xf>
    <xf numFmtId="0" fontId="16" fillId="48" borderId="0" xfId="2629" applyFont="1" applyFill="1" applyBorder="1" applyAlignment="1" applyProtection="1">
      <alignment horizontal="right" vertical="center" wrapText="1"/>
      <protection hidden="1"/>
    </xf>
    <xf numFmtId="0" fontId="16" fillId="48" borderId="0" xfId="2629" applyFont="1" applyFill="1" applyBorder="1" applyAlignment="1" applyProtection="1">
      <alignment horizontal="right"/>
      <protection hidden="1"/>
    </xf>
    <xf numFmtId="0" fontId="16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6" fillId="48" borderId="0" xfId="2629" applyFont="1" applyFill="1" applyBorder="1" applyAlignment="1" applyProtection="1">
      <alignment horizontal="left" vertical="center"/>
      <protection hidden="1"/>
    </xf>
    <xf numFmtId="0" fontId="13" fillId="48" borderId="0" xfId="2629" applyFont="1" applyFill="1" applyBorder="1" applyProtection="1">
      <alignment vertical="top"/>
      <protection hidden="1"/>
    </xf>
    <xf numFmtId="0" fontId="13" fillId="48" borderId="0" xfId="2629" applyFont="1" applyFill="1" applyBorder="1" applyAlignment="1" applyProtection="1">
      <alignment horizontal="left"/>
      <protection hidden="1"/>
    </xf>
    <xf numFmtId="0" fontId="13" fillId="48" borderId="0" xfId="2629" applyFont="1" applyFill="1" applyBorder="1" applyAlignment="1" applyProtection="1">
      <alignment vertical="top"/>
      <protection hidden="1"/>
    </xf>
    <xf numFmtId="1" fontId="14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10" fillId="48" borderId="0" xfId="2629" applyFont="1" applyFill="1" applyBorder="1" applyProtection="1">
      <alignment vertical="top"/>
      <protection hidden="1"/>
    </xf>
    <xf numFmtId="0" fontId="14" fillId="48" borderId="9" xfId="2629" applyFont="1" applyFill="1" applyBorder="1" applyAlignment="1" applyProtection="1">
      <alignment horizontal="center" vertical="center"/>
      <protection locked="0" hidden="1"/>
    </xf>
    <xf numFmtId="0" fontId="14" fillId="48" borderId="0" xfId="2629" applyFont="1" applyFill="1" applyBorder="1" applyAlignment="1" applyProtection="1">
      <alignment vertical="top"/>
      <protection hidden="1"/>
    </xf>
    <xf numFmtId="0" fontId="10" fillId="48" borderId="0" xfId="2629" applyFont="1" applyFill="1" applyBorder="1" applyAlignment="1" applyProtection="1">
      <protection hidden="1"/>
    </xf>
    <xf numFmtId="0" fontId="13" fillId="48" borderId="0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right" vertical="top"/>
      <protection hidden="1"/>
    </xf>
    <xf numFmtId="0" fontId="13" fillId="48" borderId="0" xfId="2629" applyFont="1" applyFill="1" applyBorder="1" applyAlignment="1"/>
    <xf numFmtId="0" fontId="14" fillId="48" borderId="0" xfId="2629" applyFont="1" applyFill="1" applyBorder="1" applyAlignment="1" applyProtection="1">
      <alignment horizontal="right" vertical="center"/>
      <protection locked="0" hidden="1"/>
    </xf>
    <xf numFmtId="49" fontId="14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top"/>
      <protection hidden="1"/>
    </xf>
    <xf numFmtId="0" fontId="13" fillId="48" borderId="10" xfId="2629" applyFont="1" applyFill="1" applyBorder="1" applyProtection="1">
      <alignment vertical="top"/>
      <protection hidden="1"/>
    </xf>
    <xf numFmtId="0" fontId="3" fillId="48" borderId="0" xfId="2629" applyFont="1" applyFill="1" applyBorder="1" applyAlignment="1"/>
    <xf numFmtId="0" fontId="13" fillId="48" borderId="0" xfId="2773" applyFont="1" applyFill="1" applyBorder="1" applyAlignment="1" applyProtection="1">
      <alignment vertical="center"/>
      <protection hidden="1"/>
    </xf>
    <xf numFmtId="0" fontId="13" fillId="48" borderId="0" xfId="2631" applyFont="1" applyFill="1" applyBorder="1" applyAlignment="1" applyProtection="1"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3" fillId="48" borderId="0" xfId="2629" applyFont="1" applyFill="1" applyBorder="1" applyAlignment="1" applyProtection="1">
      <alignment horizontal="center" vertical="top"/>
      <protection hidden="1"/>
    </xf>
    <xf numFmtId="0" fontId="13" fillId="48" borderId="0" xfId="2629" applyFont="1" applyFill="1" applyBorder="1" applyAlignment="1" applyProtection="1">
      <alignment horizontal="center"/>
      <protection hidden="1"/>
    </xf>
    <xf numFmtId="0" fontId="13" fillId="48" borderId="0" xfId="2629" applyFont="1" applyFill="1" applyBorder="1" applyAlignment="1" applyProtection="1">
      <alignment wrapText="1"/>
      <protection hidden="1"/>
    </xf>
    <xf numFmtId="0" fontId="13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right" wrapText="1"/>
      <protection hidden="1"/>
    </xf>
    <xf numFmtId="0" fontId="13" fillId="48" borderId="0" xfId="2629" applyFont="1" applyFill="1" applyBorder="1" applyAlignment="1" applyProtection="1">
      <alignment horizontal="right" vertical="top" wrapText="1"/>
      <protection hidden="1"/>
    </xf>
    <xf numFmtId="0" fontId="10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49" fontId="14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3" fillId="48" borderId="0" xfId="2629" applyFont="1" applyFill="1" applyBorder="1" applyAlignment="1" applyProtection="1">
      <alignment horizontal="left" vertical="top" wrapText="1"/>
      <protection hidden="1"/>
    </xf>
    <xf numFmtId="0" fontId="14" fillId="48" borderId="0" xfId="2629" applyFont="1" applyFill="1" applyBorder="1" applyAlignment="1" applyProtection="1">
      <alignment vertical="center"/>
      <protection hidden="1"/>
    </xf>
    <xf numFmtId="0" fontId="18" fillId="48" borderId="0" xfId="0" applyFont="1" applyFill="1"/>
    <xf numFmtId="0" fontId="6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 applyProtection="1">
      <alignment horizontal="center" vertical="center"/>
      <protection hidden="1"/>
    </xf>
    <xf numFmtId="165" fontId="6" fillId="48" borderId="12" xfId="0" applyNumberFormat="1" applyFont="1" applyFill="1" applyBorder="1" applyAlignment="1">
      <alignment horizontal="center" vertical="center"/>
    </xf>
    <xf numFmtId="165" fontId="6" fillId="48" borderId="13" xfId="0" applyNumberFormat="1" applyFont="1" applyFill="1" applyBorder="1" applyAlignment="1">
      <alignment horizontal="center" vertical="center"/>
    </xf>
    <xf numFmtId="165" fontId="6" fillId="48" borderId="14" xfId="0" applyNumberFormat="1" applyFont="1" applyFill="1" applyBorder="1" applyAlignment="1">
      <alignment horizontal="center" vertical="center"/>
    </xf>
    <xf numFmtId="0" fontId="18" fillId="48" borderId="0" xfId="0" applyFont="1" applyFill="1" applyBorder="1"/>
    <xf numFmtId="0" fontId="9" fillId="48" borderId="0" xfId="0" applyFont="1" applyFill="1" applyBorder="1" applyAlignment="1">
      <alignment horizontal="center"/>
    </xf>
    <xf numFmtId="165" fontId="6" fillId="48" borderId="12" xfId="0" applyNumberFormat="1" applyFont="1" applyFill="1" applyBorder="1" applyAlignment="1" applyProtection="1">
      <alignment horizontal="center" vertical="center"/>
      <protection hidden="1"/>
    </xf>
    <xf numFmtId="3" fontId="7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6" fillId="48" borderId="13" xfId="0" applyNumberFormat="1" applyFont="1" applyFill="1" applyBorder="1" applyAlignment="1" applyProtection="1">
      <alignment horizontal="center" vertical="center"/>
      <protection hidden="1"/>
    </xf>
    <xf numFmtId="3" fontId="7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6" fillId="48" borderId="16" xfId="0" applyNumberFormat="1" applyFont="1" applyFill="1" applyBorder="1" applyAlignment="1" applyProtection="1">
      <alignment horizontal="center" vertical="center"/>
      <protection hidden="1"/>
    </xf>
    <xf numFmtId="3" fontId="7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7" fillId="48" borderId="13" xfId="0" applyNumberFormat="1" applyFont="1" applyFill="1" applyBorder="1" applyAlignment="1" applyProtection="1">
      <alignment horizontal="right" vertical="center" shrinkToFit="1"/>
      <protection locked="0" hidden="1"/>
    </xf>
    <xf numFmtId="3" fontId="7" fillId="48" borderId="13" xfId="0" applyNumberFormat="1" applyFont="1" applyFill="1" applyBorder="1" applyAlignment="1" applyProtection="1">
      <alignment horizontal="right" vertical="center" shrinkToFit="1"/>
      <protection hidden="1"/>
    </xf>
    <xf numFmtId="3" fontId="18" fillId="48" borderId="0" xfId="0" applyNumberFormat="1" applyFont="1" applyFill="1"/>
    <xf numFmtId="165" fontId="6" fillId="48" borderId="16" xfId="0" applyNumberFormat="1" applyFont="1" applyFill="1" applyBorder="1" applyAlignment="1">
      <alignment horizontal="center" vertical="center"/>
    </xf>
    <xf numFmtId="167" fontId="7" fillId="48" borderId="15" xfId="0" applyNumberFormat="1" applyFont="1" applyFill="1" applyBorder="1" applyAlignment="1" applyProtection="1">
      <alignment horizontal="right" vertical="center" shrinkToFit="1"/>
      <protection locked="0"/>
    </xf>
    <xf numFmtId="167" fontId="7" fillId="48" borderId="13" xfId="0" applyNumberFormat="1" applyFont="1" applyFill="1" applyBorder="1" applyAlignment="1" applyProtection="1">
      <alignment horizontal="right" vertical="center" shrinkToFit="1"/>
      <protection locked="0"/>
    </xf>
    <xf numFmtId="0" fontId="9" fillId="48" borderId="0" xfId="0" applyFont="1" applyFill="1" applyAlignment="1">
      <alignment horizontal="center"/>
    </xf>
    <xf numFmtId="0" fontId="8" fillId="48" borderId="7" xfId="0" applyFont="1" applyFill="1" applyBorder="1" applyAlignment="1">
      <alignment horizontal="center" vertical="center" wrapText="1"/>
    </xf>
    <xf numFmtId="49" fontId="8" fillId="48" borderId="7" xfId="0" applyNumberFormat="1" applyFont="1" applyFill="1" applyBorder="1" applyAlignment="1">
      <alignment horizontal="center" vertical="center"/>
    </xf>
    <xf numFmtId="49" fontId="8" fillId="48" borderId="7" xfId="0" applyNumberFormat="1" applyFont="1" applyFill="1" applyBorder="1" applyAlignment="1">
      <alignment horizontal="center" vertical="center" wrapText="1"/>
    </xf>
    <xf numFmtId="165" fontId="6" fillId="48" borderId="15" xfId="0" applyNumberFormat="1" applyFont="1" applyFill="1" applyBorder="1" applyAlignment="1">
      <alignment horizontal="center" vertical="center"/>
    </xf>
    <xf numFmtId="167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6" fillId="48" borderId="7" xfId="0" applyFont="1" applyFill="1" applyBorder="1" applyAlignment="1">
      <alignment horizontal="center" vertical="center" wrapText="1"/>
    </xf>
    <xf numFmtId="0" fontId="8" fillId="48" borderId="7" xfId="0" applyFont="1" applyFill="1" applyBorder="1" applyAlignment="1">
      <alignment horizontal="center" vertical="center"/>
    </xf>
    <xf numFmtId="167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7" fillId="0" borderId="14" xfId="0" applyNumberFormat="1" applyFont="1" applyFill="1" applyBorder="1" applyAlignment="1" applyProtection="1">
      <alignment vertical="center" shrinkToFit="1"/>
      <protection locked="0"/>
    </xf>
    <xf numFmtId="167" fontId="7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hidden="1"/>
    </xf>
    <xf numFmtId="167" fontId="6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8" fillId="48" borderId="0" xfId="2762" applyNumberFormat="1" applyFont="1" applyFill="1"/>
    <xf numFmtId="167" fontId="18" fillId="48" borderId="0" xfId="0" applyNumberFormat="1" applyFont="1" applyFill="1"/>
    <xf numFmtId="0" fontId="8" fillId="48" borderId="7" xfId="0" applyFont="1" applyFill="1" applyBorder="1" applyAlignment="1">
      <alignment horizontal="center" vertical="center" wrapText="1"/>
    </xf>
    <xf numFmtId="49" fontId="8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3" fillId="48" borderId="0" xfId="0" applyFont="1" applyFill="1" applyBorder="1"/>
    <xf numFmtId="3" fontId="3" fillId="48" borderId="0" xfId="0" applyNumberFormat="1" applyFont="1" applyFill="1" applyBorder="1"/>
    <xf numFmtId="0" fontId="3" fillId="48" borderId="0" xfId="0" applyFont="1" applyFill="1"/>
    <xf numFmtId="167" fontId="6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8" fillId="48" borderId="0" xfId="0" applyNumberFormat="1" applyFont="1" applyFill="1"/>
    <xf numFmtId="167" fontId="7" fillId="48" borderId="0" xfId="2630" applyNumberFormat="1" applyFont="1" applyFill="1" applyAlignment="1"/>
    <xf numFmtId="172" fontId="7" fillId="48" borderId="0" xfId="2630" applyNumberFormat="1" applyFont="1" applyFill="1" applyAlignment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0" fontId="6" fillId="48" borderId="17" xfId="2280" applyFont="1" applyFill="1" applyBorder="1" applyAlignment="1">
      <alignment horizontal="left"/>
    </xf>
    <xf numFmtId="0" fontId="6" fillId="48" borderId="18" xfId="2280" applyFont="1" applyFill="1" applyBorder="1" applyAlignment="1">
      <alignment horizontal="left"/>
    </xf>
    <xf numFmtId="167" fontId="6" fillId="48" borderId="19" xfId="2280" applyNumberFormat="1" applyFont="1" applyFill="1" applyBorder="1" applyAlignment="1">
      <alignment horizontal="center"/>
    </xf>
    <xf numFmtId="0" fontId="7" fillId="48" borderId="20" xfId="2581" applyFont="1" applyFill="1" applyBorder="1" applyAlignment="1">
      <alignment wrapText="1"/>
    </xf>
    <xf numFmtId="0" fontId="7" fillId="48" borderId="21" xfId="2581" applyFont="1" applyFill="1" applyBorder="1" applyAlignment="1">
      <alignment wrapText="1"/>
    </xf>
    <xf numFmtId="167" fontId="7" fillId="48" borderId="22" xfId="2581" applyNumberFormat="1" applyFont="1" applyFill="1" applyBorder="1" applyAlignment="1" applyProtection="1">
      <alignment shrinkToFit="1"/>
      <protection locked="0"/>
    </xf>
    <xf numFmtId="167" fontId="6" fillId="48" borderId="24" xfId="2280" applyNumberFormat="1" applyFont="1" applyFill="1" applyBorder="1" applyAlignment="1">
      <alignment horizontal="right"/>
    </xf>
    <xf numFmtId="167" fontId="25" fillId="48" borderId="0" xfId="2629" applyNumberFormat="1" applyFont="1" applyFill="1" applyAlignment="1">
      <alignment horizontal="right"/>
    </xf>
    <xf numFmtId="0" fontId="6" fillId="48" borderId="22" xfId="2280" applyFont="1" applyFill="1" applyBorder="1" applyAlignment="1">
      <alignment horizontal="left"/>
    </xf>
    <xf numFmtId="167" fontId="7" fillId="48" borderId="26" xfId="2581" applyNumberFormat="1" applyFont="1" applyFill="1" applyBorder="1" applyAlignment="1" applyProtection="1">
      <alignment shrinkToFit="1"/>
      <protection locked="0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6" fillId="48" borderId="23" xfId="2581" applyNumberFormat="1" applyFont="1" applyFill="1" applyBorder="1" applyAlignment="1" applyProtection="1">
      <alignment shrinkToFit="1"/>
      <protection locked="0"/>
    </xf>
    <xf numFmtId="167" fontId="6" fillId="48" borderId="23" xfId="2280" applyNumberFormat="1" applyFont="1" applyFill="1" applyBorder="1" applyAlignment="1">
      <alignment horizontal="center"/>
    </xf>
    <xf numFmtId="0" fontId="6" fillId="48" borderId="0" xfId="2581" applyFont="1" applyFill="1" applyBorder="1"/>
    <xf numFmtId="167" fontId="6" fillId="48" borderId="0" xfId="2581" applyNumberFormat="1" applyFont="1" applyFill="1" applyBorder="1" applyAlignment="1" applyProtection="1">
      <alignment shrinkToFit="1"/>
      <protection locked="0"/>
    </xf>
    <xf numFmtId="167" fontId="3" fillId="48" borderId="0" xfId="2280" applyNumberFormat="1" applyFont="1" applyFill="1" applyAlignment="1"/>
    <xf numFmtId="0" fontId="3" fillId="48" borderId="0" xfId="2280" applyFont="1" applyFill="1" applyAlignment="1"/>
    <xf numFmtId="0" fontId="6" fillId="48" borderId="27" xfId="2581" applyFont="1" applyFill="1" applyBorder="1" applyAlignment="1">
      <alignment horizontal="center" vertical="center"/>
    </xf>
    <xf numFmtId="167" fontId="6" fillId="48" borderId="23" xfId="2581" applyNumberFormat="1" applyFont="1" applyFill="1" applyBorder="1" applyAlignment="1">
      <alignment horizontal="center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27" fillId="48" borderId="0" xfId="2630" applyNumberFormat="1" applyFont="1" applyFill="1" applyAlignment="1"/>
    <xf numFmtId="0" fontId="7" fillId="48" borderId="18" xfId="2581" applyFont="1" applyFill="1" applyBorder="1" applyAlignment="1">
      <alignment horizontal="left" wrapText="1"/>
    </xf>
    <xf numFmtId="166" fontId="3" fillId="48" borderId="0" xfId="2771" applyNumberFormat="1" applyFont="1" applyFill="1" applyAlignment="1"/>
    <xf numFmtId="168" fontId="7" fillId="48" borderId="18" xfId="1807" applyFont="1" applyFill="1" applyBorder="1" applyAlignment="1" applyProtection="1">
      <alignment shrinkToFit="1"/>
      <protection locked="0"/>
    </xf>
    <xf numFmtId="0" fontId="3" fillId="48" borderId="0" xfId="2280" applyFont="1" applyFill="1"/>
    <xf numFmtId="0" fontId="7" fillId="48" borderId="0" xfId="2630" applyFont="1" applyFill="1">
      <alignment vertical="top"/>
    </xf>
    <xf numFmtId="0" fontId="6" fillId="48" borderId="0" xfId="2630" applyFont="1" applyFill="1" applyAlignment="1"/>
    <xf numFmtId="0" fontId="6" fillId="48" borderId="0" xfId="2630" applyFont="1" applyFill="1">
      <alignment vertical="top"/>
    </xf>
    <xf numFmtId="0" fontId="6" fillId="48" borderId="23" xfId="2581" applyFont="1" applyFill="1" applyBorder="1" applyAlignment="1">
      <alignment horizontal="center" vertical="center"/>
    </xf>
    <xf numFmtId="0" fontId="7" fillId="48" borderId="28" xfId="2581" applyFont="1" applyFill="1" applyBorder="1" applyAlignment="1">
      <alignment horizontal="left" wrapText="1" indent="1"/>
    </xf>
    <xf numFmtId="0" fontId="6" fillId="48" borderId="29" xfId="2581" applyFont="1" applyFill="1" applyBorder="1" applyAlignment="1">
      <alignment wrapText="1"/>
    </xf>
    <xf numFmtId="0" fontId="7" fillId="48" borderId="28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6" fillId="48" borderId="27" xfId="2581" applyFont="1" applyFill="1" applyBorder="1"/>
    <xf numFmtId="0" fontId="7" fillId="48" borderId="0" xfId="2630" applyFont="1" applyFill="1" applyAlignment="1"/>
    <xf numFmtId="0" fontId="7" fillId="48" borderId="28" xfId="2581" applyFont="1" applyFill="1" applyBorder="1" applyAlignment="1">
      <alignment horizontal="left" vertical="center"/>
    </xf>
    <xf numFmtId="0" fontId="7" fillId="48" borderId="28" xfId="2581" applyFont="1" applyFill="1" applyBorder="1" applyAlignment="1">
      <alignment horizontal="left" wrapText="1"/>
    </xf>
    <xf numFmtId="0" fontId="6" fillId="48" borderId="23" xfId="2581" applyFont="1" applyFill="1" applyBorder="1"/>
    <xf numFmtId="167" fontId="7" fillId="48" borderId="18" xfId="2581" applyNumberFormat="1" applyFont="1" applyFill="1" applyBorder="1" applyAlignment="1" applyProtection="1">
      <alignment shrinkToFit="1"/>
      <protection locked="0"/>
    </xf>
    <xf numFmtId="167" fontId="7" fillId="48" borderId="19" xfId="2581" applyNumberFormat="1" applyFont="1" applyFill="1" applyBorder="1" applyAlignment="1" applyProtection="1">
      <alignment shrinkToFit="1"/>
      <protection locked="0"/>
    </xf>
    <xf numFmtId="167" fontId="7" fillId="48" borderId="25" xfId="2581" applyNumberFormat="1" applyFont="1" applyFill="1" applyBorder="1" applyAlignment="1" applyProtection="1">
      <alignment shrinkToFit="1"/>
      <protection locked="0"/>
    </xf>
    <xf numFmtId="167" fontId="7" fillId="48" borderId="17" xfId="2581" applyNumberFormat="1" applyFont="1" applyFill="1" applyBorder="1" applyAlignment="1" applyProtection="1">
      <alignment shrinkToFit="1"/>
      <protection locked="0"/>
    </xf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166" fontId="3" fillId="48" borderId="0" xfId="2762" applyNumberFormat="1" applyFont="1" applyFill="1"/>
    <xf numFmtId="0" fontId="6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167" fontId="4" fillId="48" borderId="0" xfId="0" applyNumberFormat="1" applyFont="1" applyFill="1"/>
    <xf numFmtId="3" fontId="4" fillId="48" borderId="0" xfId="0" applyNumberFormat="1" applyFont="1" applyFill="1" applyAlignment="1">
      <alignment horizontal="right" vertical="center"/>
    </xf>
    <xf numFmtId="0" fontId="7" fillId="48" borderId="28" xfId="2630" applyFont="1" applyFill="1" applyBorder="1" applyAlignment="1"/>
    <xf numFmtId="167" fontId="7" fillId="48" borderId="22" xfId="2630" applyNumberFormat="1" applyFont="1" applyFill="1" applyBorder="1" applyAlignment="1"/>
    <xf numFmtId="166" fontId="30" fillId="48" borderId="0" xfId="2762" applyNumberFormat="1" applyFont="1" applyFill="1"/>
    <xf numFmtId="167" fontId="6" fillId="0" borderId="15" xfId="0" applyNumberFormat="1" applyFont="1" applyFill="1" applyBorder="1" applyAlignment="1" applyProtection="1">
      <alignment vertical="center" shrinkToFit="1"/>
      <protection hidden="1"/>
    </xf>
    <xf numFmtId="167" fontId="6" fillId="0" borderId="14" xfId="0" applyNumberFormat="1" applyFont="1" applyFill="1" applyBorder="1" applyAlignment="1" applyProtection="1">
      <alignment vertical="center" shrinkToFit="1"/>
      <protection hidden="1"/>
    </xf>
    <xf numFmtId="3" fontId="6" fillId="0" borderId="13" xfId="0" applyNumberFormat="1" applyFont="1" applyFill="1" applyBorder="1" applyAlignment="1" applyProtection="1">
      <alignment horizontal="right" vertical="center" shrinkToFit="1"/>
      <protection hidden="1"/>
    </xf>
    <xf numFmtId="168" fontId="6" fillId="48" borderId="18" xfId="1811" applyFont="1" applyFill="1" applyBorder="1" applyAlignment="1" applyProtection="1">
      <alignment shrinkToFit="1"/>
      <protection locked="0"/>
    </xf>
    <xf numFmtId="168" fontId="7" fillId="48" borderId="18" xfId="1811" applyFont="1" applyFill="1" applyBorder="1" applyAlignment="1" applyProtection="1">
      <alignment shrinkToFit="1"/>
      <protection locked="0"/>
    </xf>
    <xf numFmtId="173" fontId="7" fillId="48" borderId="18" xfId="1811" applyNumberFormat="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3" fillId="48" borderId="0" xfId="0" applyNumberFormat="1" applyFont="1" applyFill="1" applyBorder="1"/>
    <xf numFmtId="166" fontId="0" fillId="48" borderId="0" xfId="2762" applyNumberFormat="1" applyFont="1" applyFill="1"/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/>
    </xf>
    <xf numFmtId="0" fontId="10" fillId="48" borderId="0" xfId="2629" applyFont="1" applyFill="1" applyBorder="1" applyAlignment="1" applyProtection="1">
      <alignment horizontal="right" vertical="center"/>
      <protection hidden="1"/>
    </xf>
    <xf numFmtId="0" fontId="10" fillId="48" borderId="0" xfId="2629" applyFont="1" applyFill="1" applyBorder="1" applyAlignment="1" applyProtection="1">
      <alignment horizontal="right"/>
      <protection hidden="1"/>
    </xf>
    <xf numFmtId="0" fontId="7" fillId="48" borderId="28" xfId="2581" applyFont="1" applyFill="1" applyBorder="1" applyAlignment="1"/>
    <xf numFmtId="167" fontId="7" fillId="48" borderId="13" xfId="0" applyNumberFormat="1" applyFont="1" applyFill="1" applyBorder="1" applyAlignment="1" applyProtection="1">
      <alignment vertical="center" shrinkToFit="1"/>
      <protection locked="0"/>
    </xf>
    <xf numFmtId="0" fontId="7" fillId="48" borderId="28" xfId="2581" applyFont="1" applyFill="1" applyBorder="1" applyAlignment="1">
      <alignment horizontal="left" vertical="center" indent="2"/>
    </xf>
    <xf numFmtId="167" fontId="7" fillId="48" borderId="18" xfId="2581" applyNumberFormat="1" applyFont="1" applyFill="1" applyBorder="1" applyAlignment="1">
      <alignment horizontal="right"/>
    </xf>
    <xf numFmtId="167" fontId="25" fillId="48" borderId="18" xfId="2581" applyNumberFormat="1" applyFont="1" applyFill="1" applyBorder="1" applyAlignment="1">
      <alignment horizontal="right"/>
    </xf>
    <xf numFmtId="168" fontId="7" fillId="0" borderId="13" xfId="1807" applyFont="1" applyFill="1" applyBorder="1" applyAlignment="1" applyProtection="1">
      <alignment horizontal="right" vertical="center" shrinkToFit="1"/>
      <protection locked="0"/>
    </xf>
    <xf numFmtId="0" fontId="10" fillId="48" borderId="0" xfId="2629" applyFont="1" applyFill="1" applyBorder="1" applyAlignment="1" applyProtection="1">
      <alignment horizontal="right" vertical="center" wrapText="1"/>
      <protection hidden="1"/>
    </xf>
    <xf numFmtId="0" fontId="13" fillId="48" borderId="0" xfId="2629" applyFont="1" applyFill="1" applyBorder="1" applyAlignment="1" applyProtection="1">
      <alignment horizontal="right" wrapText="1"/>
      <protection hidden="1"/>
    </xf>
    <xf numFmtId="49" fontId="14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4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0" fillId="48" borderId="0" xfId="2629" applyFont="1" applyFill="1" applyBorder="1" applyAlignment="1" applyProtection="1">
      <alignment horizontal="right" vertical="center"/>
      <protection hidden="1"/>
    </xf>
    <xf numFmtId="0" fontId="13" fillId="48" borderId="30" xfId="2629" applyFont="1" applyFill="1" applyBorder="1" applyAlignment="1" applyProtection="1">
      <alignment horizontal="right"/>
      <protection hidden="1"/>
    </xf>
    <xf numFmtId="0" fontId="14" fillId="48" borderId="0" xfId="2629" applyFont="1" applyFill="1" applyBorder="1" applyAlignment="1" applyProtection="1">
      <alignment horizontal="left" vertical="center" wrapText="1"/>
      <protection hidden="1"/>
    </xf>
    <xf numFmtId="0" fontId="14" fillId="48" borderId="30" xfId="2629" applyFont="1" applyFill="1" applyBorder="1" applyAlignment="1" applyProtection="1">
      <alignment horizontal="left" vertical="center" wrapText="1"/>
      <protection hidden="1"/>
    </xf>
    <xf numFmtId="0" fontId="15" fillId="48" borderId="0" xfId="2773" applyFont="1" applyFill="1" applyBorder="1" applyAlignment="1" applyProtection="1">
      <alignment horizontal="center" vertical="center" wrapText="1"/>
      <protection hidden="1"/>
    </xf>
    <xf numFmtId="0" fontId="13" fillId="48" borderId="0" xfId="2629" applyFont="1" applyFill="1" applyBorder="1" applyAlignment="1" applyProtection="1">
      <alignment wrapText="1"/>
      <protection hidden="1"/>
    </xf>
    <xf numFmtId="0" fontId="7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wrapText="1"/>
      <protection hidden="1"/>
    </xf>
    <xf numFmtId="0" fontId="14" fillId="48" borderId="11" xfId="2629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>
      <alignment horizontal="left" vertical="center"/>
    </xf>
    <xf numFmtId="1" fontId="14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4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2" xfId="2629" applyFont="1" applyFill="1" applyBorder="1" applyAlignment="1">
      <alignment horizontal="left"/>
    </xf>
    <xf numFmtId="0" fontId="13" fillId="48" borderId="31" xfId="2629" applyFont="1" applyFill="1" applyBorder="1" applyAlignment="1">
      <alignment horizontal="left"/>
    </xf>
    <xf numFmtId="0" fontId="23" fillId="48" borderId="11" xfId="2064" applyFill="1" applyBorder="1" applyAlignment="1" applyProtection="1">
      <protection locked="0" hidden="1"/>
    </xf>
    <xf numFmtId="0" fontId="14" fillId="48" borderId="32" xfId="2629" applyFont="1" applyFill="1" applyBorder="1" applyAlignment="1" applyProtection="1">
      <protection locked="0" hidden="1"/>
    </xf>
    <xf numFmtId="0" fontId="13" fillId="48" borderId="8" xfId="2629" applyFont="1" applyFill="1" applyBorder="1" applyAlignment="1" applyProtection="1">
      <alignment horizontal="right" vertical="center"/>
      <protection hidden="1"/>
    </xf>
    <xf numFmtId="0" fontId="13" fillId="48" borderId="0" xfId="2629" applyFont="1" applyFill="1" applyBorder="1" applyAlignment="1" applyProtection="1">
      <alignment horizontal="right"/>
      <protection hidden="1"/>
    </xf>
    <xf numFmtId="0" fontId="10" fillId="48" borderId="0" xfId="2629" applyFont="1" applyFill="1" applyBorder="1" applyAlignment="1">
      <alignment horizontal="center"/>
    </xf>
    <xf numFmtId="0" fontId="13" fillId="48" borderId="0" xfId="2629" applyFont="1" applyFill="1" applyBorder="1" applyAlignment="1">
      <alignment horizontal="center"/>
    </xf>
    <xf numFmtId="49" fontId="14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0" fillId="48" borderId="0" xfId="2629" applyFont="1" applyFill="1" applyBorder="1" applyAlignment="1" applyProtection="1">
      <alignment horizontal="center" vertical="center"/>
      <protection hidden="1"/>
    </xf>
    <xf numFmtId="0" fontId="10" fillId="48" borderId="0" xfId="2629" applyFont="1" applyFill="1" applyBorder="1" applyAlignment="1">
      <alignment horizontal="center" vertical="center"/>
    </xf>
    <xf numFmtId="0" fontId="13" fillId="48" borderId="0" xfId="2629" applyFont="1" applyFill="1" applyBorder="1" applyAlignment="1">
      <alignment vertical="center"/>
    </xf>
    <xf numFmtId="0" fontId="14" fillId="48" borderId="32" xfId="2629" applyFont="1" applyFill="1" applyBorder="1" applyAlignment="1" applyProtection="1">
      <alignment horizontal="right" vertical="center"/>
      <protection locked="0" hidden="1"/>
    </xf>
    <xf numFmtId="0" fontId="13" fillId="48" borderId="32" xfId="2629" applyFont="1" applyFill="1" applyBorder="1" applyAlignment="1"/>
    <xf numFmtId="0" fontId="13" fillId="48" borderId="31" xfId="2629" applyFont="1" applyFill="1" applyBorder="1" applyAlignment="1"/>
    <xf numFmtId="0" fontId="14" fillId="48" borderId="11" xfId="2629" applyFont="1" applyFill="1" applyBorder="1" applyAlignment="1" applyProtection="1">
      <alignment horizontal="right" vertical="center"/>
      <protection locked="0" hidden="1"/>
    </xf>
    <xf numFmtId="0" fontId="13" fillId="48" borderId="30" xfId="2629" applyFont="1" applyFill="1" applyBorder="1" applyAlignment="1" applyProtection="1">
      <alignment horizontal="right" wrapText="1"/>
      <protection hidden="1"/>
    </xf>
    <xf numFmtId="0" fontId="14" fillId="48" borderId="32" xfId="2629" applyFont="1" applyFill="1" applyBorder="1" applyAlignment="1" applyProtection="1">
      <alignment horizontal="left" vertical="center"/>
      <protection locked="0" hidden="1"/>
    </xf>
    <xf numFmtId="0" fontId="13" fillId="48" borderId="0" xfId="2629" applyFont="1" applyFill="1" applyBorder="1" applyAlignment="1" applyProtection="1">
      <alignment horizontal="center" vertical="top"/>
      <protection hidden="1"/>
    </xf>
    <xf numFmtId="0" fontId="13" fillId="48" borderId="0" xfId="2629" applyFont="1" applyFill="1" applyBorder="1" applyAlignment="1" applyProtection="1">
      <alignment horizontal="center"/>
      <protection hidden="1"/>
    </xf>
    <xf numFmtId="0" fontId="13" fillId="48" borderId="1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>
      <alignment vertical="top"/>
    </xf>
    <xf numFmtId="49" fontId="23" fillId="48" borderId="11" xfId="2064" applyNumberFormat="1" applyFill="1" applyBorder="1" applyAlignment="1" applyProtection="1">
      <alignment horizontal="left" vertical="center"/>
      <protection locked="0" hidden="1"/>
    </xf>
    <xf numFmtId="49" fontId="14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10" fillId="48" borderId="0" xfId="2773" applyFont="1" applyFill="1" applyBorder="1" applyAlignment="1" applyProtection="1">
      <alignment horizontal="left"/>
      <protection hidden="1"/>
    </xf>
    <xf numFmtId="0" fontId="11" fillId="48" borderId="0" xfId="2773" applyFill="1" applyBorder="1" applyAlignment="1"/>
    <xf numFmtId="0" fontId="10" fillId="48" borderId="0" xfId="2629" applyFont="1" applyFill="1" applyBorder="1" applyAlignment="1" applyProtection="1">
      <alignment horizontal="center" vertical="top"/>
      <protection hidden="1"/>
    </xf>
    <xf numFmtId="0" fontId="13" fillId="48" borderId="0" xfId="2629" applyFont="1" applyFill="1" applyBorder="1" applyAlignment="1"/>
    <xf numFmtId="0" fontId="10" fillId="48" borderId="0" xfId="2629" applyFont="1" applyFill="1" applyBorder="1" applyAlignment="1" applyProtection="1">
      <alignment vertical="center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49" fontId="14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4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0" applyFont="1" applyFill="1" applyBorder="1" applyAlignment="1">
      <alignment horizontal="center" wrapText="1"/>
    </xf>
    <xf numFmtId="0" fontId="9" fillId="48" borderId="32" xfId="0" applyFont="1" applyFill="1" applyBorder="1" applyAlignment="1">
      <alignment horizontal="right" wrapText="1"/>
    </xf>
    <xf numFmtId="0" fontId="9" fillId="48" borderId="31" xfId="0" applyFont="1" applyFill="1" applyBorder="1" applyAlignment="1">
      <alignment horizontal="right" wrapText="1"/>
    </xf>
    <xf numFmtId="49" fontId="6" fillId="48" borderId="33" xfId="2773" applyNumberFormat="1" applyFont="1" applyFill="1" applyBorder="1" applyAlignment="1" applyProtection="1">
      <alignment horizontal="center" vertical="center"/>
      <protection locked="0" hidden="1"/>
    </xf>
    <xf numFmtId="49" fontId="6" fillId="48" borderId="34" xfId="2773" applyNumberFormat="1" applyFont="1" applyFill="1" applyBorder="1" applyAlignment="1" applyProtection="1">
      <alignment horizontal="center" vertical="center"/>
      <protection locked="0" hidden="1"/>
    </xf>
    <xf numFmtId="0" fontId="104" fillId="48" borderId="32" xfId="0" applyFont="1" applyFill="1" applyBorder="1" applyAlignment="1">
      <alignment horizontal="right"/>
    </xf>
    <xf numFmtId="0" fontId="6" fillId="48" borderId="7" xfId="0" applyFont="1" applyFill="1" applyBorder="1" applyAlignment="1" applyProtection="1">
      <alignment horizontal="left" vertical="center" wrapText="1"/>
      <protection hidden="1"/>
    </xf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0" fontId="6" fillId="48" borderId="11" xfId="0" applyFont="1" applyFill="1" applyBorder="1" applyAlignment="1">
      <alignment horizontal="left" vertical="center" wrapText="1"/>
    </xf>
    <xf numFmtId="0" fontId="7" fillId="48" borderId="32" xfId="0" applyFont="1" applyFill="1" applyBorder="1" applyAlignment="1">
      <alignment horizontal="left" vertical="center" wrapText="1"/>
    </xf>
    <xf numFmtId="0" fontId="7" fillId="48" borderId="31" xfId="0" applyFont="1" applyFill="1" applyBorder="1" applyAlignment="1">
      <alignment horizontal="left" vertical="center" wrapText="1"/>
    </xf>
    <xf numFmtId="49" fontId="7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7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7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3" xfId="0" applyNumberFormat="1" applyFont="1" applyFill="1" applyBorder="1" applyAlignment="1" applyProtection="1">
      <alignment horizontal="left" vertical="center" wrapText="1"/>
      <protection hidden="1"/>
    </xf>
    <xf numFmtId="0" fontId="6" fillId="48" borderId="33" xfId="0" applyFont="1" applyFill="1" applyBorder="1" applyAlignment="1">
      <alignment horizontal="left" vertical="center" wrapText="1"/>
    </xf>
    <xf numFmtId="0" fontId="7" fillId="48" borderId="44" xfId="0" applyFont="1" applyFill="1" applyBorder="1" applyAlignment="1">
      <alignment horizontal="left" vertical="center" wrapText="1"/>
    </xf>
    <xf numFmtId="0" fontId="7" fillId="48" borderId="34" xfId="0" applyFont="1" applyFill="1" applyBorder="1" applyAlignment="1">
      <alignment horizontal="left" vertical="center" wrapText="1"/>
    </xf>
    <xf numFmtId="49" fontId="7" fillId="48" borderId="35" xfId="0" applyNumberFormat="1" applyFont="1" applyFill="1" applyBorder="1" applyAlignment="1">
      <alignment horizontal="left" vertical="center" wrapText="1"/>
    </xf>
    <xf numFmtId="49" fontId="7" fillId="48" borderId="36" xfId="0" applyNumberFormat="1" applyFont="1" applyFill="1" applyBorder="1" applyAlignment="1">
      <alignment horizontal="left" vertical="center" wrapText="1"/>
    </xf>
    <xf numFmtId="49" fontId="7" fillId="48" borderId="37" xfId="0" applyNumberFormat="1" applyFont="1" applyFill="1" applyBorder="1" applyAlignment="1">
      <alignment horizontal="left" vertical="center" wrapText="1"/>
    </xf>
    <xf numFmtId="49" fontId="7" fillId="48" borderId="38" xfId="0" applyNumberFormat="1" applyFont="1" applyFill="1" applyBorder="1" applyAlignment="1">
      <alignment horizontal="left" vertical="center" wrapText="1"/>
    </xf>
    <xf numFmtId="49" fontId="7" fillId="48" borderId="39" xfId="0" applyNumberFormat="1" applyFont="1" applyFill="1" applyBorder="1" applyAlignment="1">
      <alignment horizontal="left" vertical="center" wrapText="1"/>
    </xf>
    <xf numFmtId="49" fontId="7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7" fillId="48" borderId="42" xfId="0" applyNumberFormat="1" applyFont="1" applyFill="1" applyBorder="1" applyAlignment="1">
      <alignment horizontal="left" vertical="center" wrapText="1"/>
    </xf>
    <xf numFmtId="49" fontId="7" fillId="48" borderId="43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7" fillId="48" borderId="45" xfId="0" applyNumberFormat="1" applyFont="1" applyFill="1" applyBorder="1" applyAlignment="1">
      <alignment horizontal="left" vertical="center" wrapText="1"/>
    </xf>
    <xf numFmtId="49" fontId="7" fillId="48" borderId="46" xfId="0" applyNumberFormat="1" applyFont="1" applyFill="1" applyBorder="1" applyAlignment="1">
      <alignment horizontal="left" vertical="center" wrapText="1"/>
    </xf>
    <xf numFmtId="49" fontId="7" fillId="48" borderId="47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17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6" fillId="0" borderId="33" xfId="2773" applyNumberFormat="1" applyFont="1" applyFill="1" applyBorder="1" applyAlignment="1" applyProtection="1">
      <alignment horizontal="center" vertical="center"/>
      <protection locked="0" hidden="1"/>
    </xf>
    <xf numFmtId="49" fontId="6" fillId="0" borderId="34" xfId="2773" applyNumberFormat="1" applyFont="1" applyFill="1" applyBorder="1" applyAlignment="1" applyProtection="1">
      <alignment horizontal="center" vertical="center"/>
      <protection locked="0" hidden="1"/>
    </xf>
    <xf numFmtId="0" fontId="3" fillId="48" borderId="11" xfId="0" applyFont="1" applyFill="1" applyBorder="1" applyAlignment="1">
      <alignment horizontal="right"/>
    </xf>
    <xf numFmtId="0" fontId="18" fillId="48" borderId="32" xfId="0" applyFont="1" applyFill="1" applyBorder="1" applyAlignment="1">
      <alignment horizontal="right"/>
    </xf>
    <xf numFmtId="0" fontId="6" fillId="48" borderId="7" xfId="0" applyFont="1" applyFill="1" applyBorder="1" applyAlignment="1" applyProtection="1">
      <alignment horizontal="center" vertical="center" wrapText="1"/>
      <protection hidden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7" fillId="48" borderId="49" xfId="0" applyNumberFormat="1" applyFont="1" applyFill="1" applyBorder="1" applyAlignment="1">
      <alignment horizontal="left" vertical="center" wrapText="1"/>
    </xf>
    <xf numFmtId="49" fontId="7" fillId="48" borderId="50" xfId="0" applyNumberFormat="1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44" xfId="0" applyFont="1" applyFill="1" applyBorder="1" applyAlignment="1">
      <alignment vertical="center" wrapText="1"/>
    </xf>
    <xf numFmtId="0" fontId="7" fillId="48" borderId="34" xfId="0" applyFont="1" applyFill="1" applyBorder="1" applyAlignment="1">
      <alignment vertical="center" wrapText="1"/>
    </xf>
    <xf numFmtId="0" fontId="6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17" fillId="48" borderId="0" xfId="0" applyFont="1" applyFill="1" applyAlignment="1">
      <alignment horizontal="center" wrapText="1"/>
    </xf>
    <xf numFmtId="0" fontId="3" fillId="48" borderId="32" xfId="0" applyFont="1" applyFill="1" applyBorder="1" applyAlignment="1">
      <alignment horizontal="right"/>
    </xf>
    <xf numFmtId="0" fontId="7" fillId="48" borderId="38" xfId="0" applyFont="1" applyFill="1" applyBorder="1" applyAlignment="1">
      <alignment vertical="center" wrapText="1"/>
    </xf>
    <xf numFmtId="0" fontId="7" fillId="48" borderId="39" xfId="0" applyFont="1" applyFill="1" applyBorder="1" applyAlignment="1">
      <alignment vertical="center" wrapText="1"/>
    </xf>
    <xf numFmtId="0" fontId="7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7" fillId="48" borderId="42" xfId="0" applyFont="1" applyFill="1" applyBorder="1" applyAlignment="1">
      <alignment horizontal="left" vertical="center" wrapText="1"/>
    </xf>
    <xf numFmtId="0" fontId="7" fillId="48" borderId="43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wrapText="1"/>
    </xf>
    <xf numFmtId="0" fontId="7" fillId="48" borderId="40" xfId="0" applyFont="1" applyFill="1" applyBorder="1" applyAlignment="1">
      <alignment wrapText="1"/>
    </xf>
    <xf numFmtId="0" fontId="7" fillId="48" borderId="48" xfId="0" applyFont="1" applyFill="1" applyBorder="1" applyAlignment="1">
      <alignment horizontal="left" vertical="center" wrapText="1"/>
    </xf>
    <xf numFmtId="0" fontId="7" fillId="48" borderId="49" xfId="0" applyFont="1" applyFill="1" applyBorder="1" applyAlignment="1">
      <alignment horizontal="left" vertical="center" wrapText="1"/>
    </xf>
    <xf numFmtId="0" fontId="7" fillId="48" borderId="50" xfId="0" applyFont="1" applyFill="1" applyBorder="1" applyAlignment="1">
      <alignment horizontal="left" vertical="center" wrapText="1"/>
    </xf>
    <xf numFmtId="0" fontId="6" fillId="48" borderId="7" xfId="0" applyFont="1" applyFill="1" applyBorder="1" applyAlignment="1">
      <alignment horizontal="left" vertical="center" wrapText="1"/>
    </xf>
    <xf numFmtId="0" fontId="8" fillId="48" borderId="7" xfId="0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wrapText="1"/>
    </xf>
    <xf numFmtId="0" fontId="7" fillId="48" borderId="37" xfId="0" applyFont="1" applyFill="1" applyBorder="1" applyAlignment="1">
      <alignment wrapText="1"/>
    </xf>
    <xf numFmtId="0" fontId="4" fillId="48" borderId="38" xfId="0" applyFont="1" applyFill="1" applyBorder="1" applyAlignment="1">
      <alignment horizontal="left" vertical="center" wrapText="1"/>
    </xf>
    <xf numFmtId="0" fontId="4" fillId="48" borderId="39" xfId="0" applyFont="1" applyFill="1" applyBorder="1" applyAlignment="1">
      <alignment horizontal="left" vertical="center" wrapText="1"/>
    </xf>
    <xf numFmtId="0" fontId="8" fillId="48" borderId="38" xfId="0" applyFont="1" applyFill="1" applyBorder="1" applyAlignment="1">
      <alignment horizontal="left" vertical="center" wrapText="1"/>
    </xf>
    <xf numFmtId="0" fontId="8" fillId="48" borderId="39" xfId="0" applyFont="1" applyFill="1" applyBorder="1" applyAlignment="1">
      <alignment horizontal="left" vertical="center" wrapText="1"/>
    </xf>
    <xf numFmtId="0" fontId="4" fillId="48" borderId="10" xfId="0" applyFont="1" applyFill="1" applyBorder="1" applyAlignment="1">
      <alignment horizontal="left" vertical="center" wrapText="1"/>
    </xf>
    <xf numFmtId="0" fontId="4" fillId="48" borderId="10" xfId="0" applyFont="1" applyFill="1" applyBorder="1" applyAlignment="1">
      <alignment vertical="center" wrapText="1"/>
    </xf>
    <xf numFmtId="0" fontId="8" fillId="48" borderId="45" xfId="0" applyFont="1" applyFill="1" applyBorder="1" applyAlignment="1">
      <alignment horizontal="left" vertical="center" wrapText="1"/>
    </xf>
    <xf numFmtId="0" fontId="8" fillId="48" borderId="46" xfId="0" applyFont="1" applyFill="1" applyBorder="1" applyAlignment="1">
      <alignment horizontal="left" vertical="center" wrapText="1"/>
    </xf>
    <xf numFmtId="49" fontId="8" fillId="48" borderId="7" xfId="0" applyNumberFormat="1" applyFont="1" applyFill="1" applyBorder="1" applyAlignment="1">
      <alignment horizontal="center" vertical="center" wrapText="1"/>
    </xf>
    <xf numFmtId="0" fontId="8" fillId="48" borderId="35" xfId="0" applyFont="1" applyFill="1" applyBorder="1" applyAlignment="1">
      <alignment horizontal="left" vertical="center" wrapText="1"/>
    </xf>
    <xf numFmtId="0" fontId="8" fillId="48" borderId="36" xfId="0" applyFont="1" applyFill="1" applyBorder="1" applyAlignment="1">
      <alignment horizontal="left" vertical="center" wrapText="1"/>
    </xf>
    <xf numFmtId="0" fontId="18" fillId="48" borderId="7" xfId="0" applyFont="1" applyFill="1" applyBorder="1" applyAlignment="1">
      <alignment horizontal="left" vertical="center" wrapText="1"/>
    </xf>
    <xf numFmtId="0" fontId="6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167" fontId="6" fillId="48" borderId="27" xfId="2280" applyNumberFormat="1" applyFont="1" applyFill="1" applyBorder="1" applyAlignment="1">
      <alignment horizontal="center"/>
    </xf>
    <xf numFmtId="167" fontId="6" fillId="48" borderId="24" xfId="2280" applyNumberFormat="1" applyFont="1" applyFill="1" applyBorder="1" applyAlignment="1">
      <alignment horizontal="center"/>
    </xf>
    <xf numFmtId="0" fontId="6" fillId="48" borderId="27" xfId="2280" applyFont="1" applyFill="1" applyBorder="1" applyAlignment="1">
      <alignment horizontal="center"/>
    </xf>
    <xf numFmtId="0" fontId="6" fillId="48" borderId="24" xfId="2280" applyFont="1" applyFill="1" applyBorder="1" applyAlignment="1">
      <alignment horizontal="center"/>
    </xf>
    <xf numFmtId="49" fontId="14" fillId="48" borderId="32" xfId="2629" applyNumberFormat="1" applyFont="1" applyFill="1" applyBorder="1" applyAlignment="1" applyProtection="1">
      <alignment horizontal="right" vertical="center"/>
      <protection locked="0" hidden="1"/>
    </xf>
    <xf numFmtId="49" fontId="14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0" fillId="48" borderId="0" xfId="2629" applyFont="1" applyFill="1" applyBorder="1" applyAlignment="1" applyProtection="1">
      <alignment wrapText="1"/>
      <protection hidden="1"/>
    </xf>
    <xf numFmtId="0" fontId="10" fillId="48" borderId="0" xfId="2629" applyFont="1" applyFill="1" applyBorder="1" applyAlignment="1" applyProtection="1">
      <alignment vertical="top" wrapText="1"/>
      <protection hidden="1"/>
    </xf>
    <xf numFmtId="0" fontId="10" fillId="48" borderId="31" xfId="2629" applyFont="1" applyFill="1" applyBorder="1" applyAlignment="1">
      <alignment horizontal="left"/>
    </xf>
    <xf numFmtId="0" fontId="10" fillId="48" borderId="32" xfId="2629" applyFont="1" applyFill="1" applyBorder="1" applyAlignment="1">
      <alignment horizontal="left"/>
    </xf>
    <xf numFmtId="0" fontId="10" fillId="48" borderId="0" xfId="2629" applyFont="1" applyFill="1" applyBorder="1" applyProtection="1">
      <alignment vertical="top"/>
      <protection hidden="1"/>
    </xf>
    <xf numFmtId="0" fontId="10" fillId="48" borderId="0" xfId="2629" applyFont="1" applyFill="1" applyBorder="1" applyAlignment="1" applyProtection="1">
      <alignment vertical="top"/>
      <protection hidden="1"/>
    </xf>
    <xf numFmtId="0" fontId="10" fillId="48" borderId="0" xfId="2629" applyFont="1" applyFill="1" applyBorder="1" applyAlignment="1" applyProtection="1">
      <alignment wrapText="1"/>
      <protection hidden="1"/>
    </xf>
    <xf numFmtId="0" fontId="10" fillId="48" borderId="0" xfId="2629" applyFont="1" applyFill="1" applyBorder="1" applyAlignment="1" applyProtection="1">
      <alignment horizontal="right"/>
      <protection hidden="1"/>
    </xf>
    <xf numFmtId="0" fontId="10" fillId="48" borderId="0" xfId="2629" applyFont="1" applyFill="1" applyBorder="1" applyAlignment="1" applyProtection="1">
      <alignment horizontal="left" vertical="top" indent="2"/>
      <protection hidden="1"/>
    </xf>
    <xf numFmtId="0" fontId="10" fillId="48" borderId="0" xfId="2629" applyFont="1" applyFill="1" applyBorder="1" applyAlignment="1" applyProtection="1">
      <alignment vertical="top" wrapText="1"/>
      <protection hidden="1"/>
    </xf>
    <xf numFmtId="0" fontId="10" fillId="48" borderId="0" xfId="2629" applyFont="1" applyFill="1" applyBorder="1" applyAlignment="1" applyProtection="1">
      <alignment horizontal="left" vertical="top" wrapText="1" indent="2"/>
      <protection hidden="1"/>
    </xf>
    <xf numFmtId="3" fontId="14" fillId="48" borderId="11" xfId="2629" applyNumberFormat="1" applyFont="1" applyFill="1" applyBorder="1" applyAlignment="1" applyProtection="1">
      <alignment horizontal="right" vertical="center"/>
      <protection locked="0" hidden="1"/>
    </xf>
    <xf numFmtId="3" fontId="7" fillId="48" borderId="1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hidden="1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0" fontId="7" fillId="48" borderId="28" xfId="2581" applyFont="1" applyFill="1" applyBorder="1" applyAlignment="1">
      <alignment horizontal="left" wrapText="1"/>
    </xf>
    <xf numFmtId="167" fontId="7" fillId="48" borderId="18" xfId="2581" applyNumberFormat="1" applyFont="1" applyFill="1" applyBorder="1" applyAlignment="1" applyProtection="1">
      <alignment shrinkToFit="1"/>
      <protection locked="0"/>
    </xf>
    <xf numFmtId="0" fontId="7" fillId="48" borderId="28" xfId="2630" applyFont="1" applyFill="1" applyBorder="1" applyAlignment="1"/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0" fontId="6" fillId="48" borderId="28" xfId="2584" applyFont="1" applyFill="1" applyBorder="1" applyAlignment="1">
      <alignment horizontal="left" vertical="center"/>
    </xf>
    <xf numFmtId="0" fontId="7" fillId="48" borderId="28" xfId="2584" applyFont="1" applyFill="1" applyBorder="1" applyAlignment="1">
      <alignment horizontal="left" vertical="center" indent="1"/>
    </xf>
    <xf numFmtId="0" fontId="7" fillId="48" borderId="28" xfId="2584" applyFont="1" applyFill="1" applyBorder="1" applyAlignment="1">
      <alignment horizontal="left" wrapText="1" indent="1"/>
    </xf>
    <xf numFmtId="0" fontId="25" fillId="48" borderId="28" xfId="2584" applyFont="1" applyFill="1" applyBorder="1" applyAlignment="1">
      <alignment horizontal="left" wrapText="1" indent="2"/>
    </xf>
    <xf numFmtId="0" fontId="6" fillId="48" borderId="28" xfId="2584" applyFont="1" applyFill="1" applyBorder="1" applyAlignment="1">
      <alignment horizontal="left" wrapText="1"/>
    </xf>
  </cellXfs>
  <cellStyles count="2908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 4" xfId="2863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" xfId="2862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 4" xfId="2865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" xfId="2864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 4" xfId="2867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" xfId="2866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 4" xfId="286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" xfId="286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 3" xfId="2871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" xfId="2870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 4" xfId="287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" xfId="287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 4" xfId="2875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" xfId="2874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 3" xfId="287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" xfId="287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 4" xfId="2879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" xfId="2878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 4" xfId="2881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" xfId="2880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 4" xfId="2887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" xfId="2886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 4" xfId="2889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" xfId="2888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[0] 2 2" xfId="2894"/>
    <cellStyle name="Comma [0] 3" xfId="2893"/>
    <cellStyle name="Comma 10" xfId="1810"/>
    <cellStyle name="Comma 11" xfId="2892"/>
    <cellStyle name="Comma 12" xfId="2885"/>
    <cellStyle name="Comma 13" xfId="2890"/>
    <cellStyle name="Comma 14" xfId="2884"/>
    <cellStyle name="Comma 2" xfId="1811"/>
    <cellStyle name="Comma 2 2" xfId="1812"/>
    <cellStyle name="Comma 2 2 2" xfId="1813"/>
    <cellStyle name="Comma 2 2 3" xfId="2895"/>
    <cellStyle name="Comma 2 3" xfId="1814"/>
    <cellStyle name="Comma 3" xfId="1815"/>
    <cellStyle name="Comma 3 2" xfId="1816"/>
    <cellStyle name="Comma 3 2 2" xfId="1817"/>
    <cellStyle name="Comma 3 2 3" xfId="2896"/>
    <cellStyle name="Comma 3 3" xfId="1818"/>
    <cellStyle name="Comma 4" xfId="1819"/>
    <cellStyle name="Comma 4 2" xfId="1820"/>
    <cellStyle name="Comma 4 2 2" xfId="2897"/>
    <cellStyle name="Comma 5" xfId="1821"/>
    <cellStyle name="Comma 5 2" xfId="2898"/>
    <cellStyle name="Comma 6" xfId="1822"/>
    <cellStyle name="Comma 6 2" xfId="2899"/>
    <cellStyle name="Comma 7" xfId="1823"/>
    <cellStyle name="Comma 7 2" xfId="2900"/>
    <cellStyle name="Comma 8" xfId="1824"/>
    <cellStyle name="Comma 8 2" xfId="2901"/>
    <cellStyle name="Comma 9" xfId="1825"/>
    <cellStyle name="Comma 9 2" xfId="2902"/>
    <cellStyle name="Currency" xfId="1826" builtinId="4" customBuiltin="1"/>
    <cellStyle name="Currency [0]" xfId="1827" builtinId="7" customBuiltin="1"/>
    <cellStyle name="Currency [0] 2" xfId="1828"/>
    <cellStyle name="Currency 10" xfId="2903"/>
    <cellStyle name="Currency 11" xfId="2883"/>
    <cellStyle name="Currency 12" xfId="2891"/>
    <cellStyle name="Currency 13" xfId="2882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4 2 2" xfId="2904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 6 2" xfId="2905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 4" xfId="2906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8 9" xfId="2907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o.cizmesija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zoomScaleNormal="100" zoomScaleSheetLayoutView="100" workbookViewId="0">
      <selection activeCell="O22" sqref="O22"/>
    </sheetView>
  </sheetViews>
  <sheetFormatPr defaultColWidth="9.140625" defaultRowHeight="12.75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>
      <c r="A1" s="208" t="s">
        <v>245</v>
      </c>
      <c r="B1" s="208"/>
      <c r="C1" s="1"/>
      <c r="D1" s="1"/>
      <c r="E1" s="1"/>
      <c r="F1" s="1"/>
      <c r="G1" s="1"/>
      <c r="H1" s="1"/>
      <c r="I1" s="1"/>
      <c r="J1" s="1"/>
    </row>
    <row r="2" spans="1:10">
      <c r="A2" s="177" t="s">
        <v>246</v>
      </c>
      <c r="B2" s="177"/>
      <c r="C2" s="177"/>
      <c r="D2" s="178"/>
      <c r="E2" s="3" t="s">
        <v>247</v>
      </c>
      <c r="F2" s="4"/>
      <c r="G2" s="5" t="s">
        <v>163</v>
      </c>
      <c r="H2" s="3" t="s">
        <v>283</v>
      </c>
      <c r="I2" s="38"/>
      <c r="J2" s="1"/>
    </row>
    <row r="3" spans="1:10">
      <c r="A3" s="6"/>
      <c r="B3" s="6"/>
      <c r="C3" s="6"/>
      <c r="D3" s="6"/>
      <c r="E3" s="7"/>
      <c r="F3" s="7"/>
      <c r="G3" s="6"/>
      <c r="H3" s="6"/>
      <c r="I3" s="39"/>
      <c r="J3" s="1"/>
    </row>
    <row r="4" spans="1:10" ht="14.25" customHeight="1">
      <c r="A4" s="179" t="s">
        <v>248</v>
      </c>
      <c r="B4" s="179"/>
      <c r="C4" s="179"/>
      <c r="D4" s="179"/>
      <c r="E4" s="179"/>
      <c r="F4" s="179"/>
      <c r="G4" s="179"/>
      <c r="H4" s="179"/>
      <c r="I4" s="179"/>
      <c r="J4" s="1"/>
    </row>
    <row r="5" spans="1:10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>
      <c r="A6" s="175" t="s">
        <v>251</v>
      </c>
      <c r="B6" s="176"/>
      <c r="C6" s="173" t="s">
        <v>9</v>
      </c>
      <c r="D6" s="174"/>
      <c r="E6" s="180"/>
      <c r="F6" s="180"/>
      <c r="G6" s="180"/>
      <c r="H6" s="180"/>
      <c r="I6" s="34"/>
      <c r="J6" s="1"/>
    </row>
    <row r="7" spans="1:10">
      <c r="A7" s="35"/>
      <c r="B7" s="35"/>
      <c r="C7" s="13"/>
      <c r="D7" s="13"/>
      <c r="E7" s="180"/>
      <c r="F7" s="180"/>
      <c r="G7" s="180"/>
      <c r="H7" s="180"/>
      <c r="I7" s="34"/>
      <c r="J7" s="1"/>
    </row>
    <row r="8" spans="1:10">
      <c r="A8" s="181" t="s">
        <v>250</v>
      </c>
      <c r="B8" s="182"/>
      <c r="C8" s="173" t="s">
        <v>10</v>
      </c>
      <c r="D8" s="174"/>
      <c r="E8" s="180"/>
      <c r="F8" s="180"/>
      <c r="G8" s="180"/>
      <c r="H8" s="180"/>
      <c r="I8" s="13"/>
      <c r="J8" s="1"/>
    </row>
    <row r="9" spans="1:10">
      <c r="A9" s="36"/>
      <c r="B9" s="36"/>
      <c r="C9" s="14"/>
      <c r="D9" s="13"/>
      <c r="E9" s="13"/>
      <c r="F9" s="13"/>
      <c r="G9" s="13"/>
      <c r="H9" s="13"/>
      <c r="I9" s="13"/>
      <c r="J9" s="1"/>
    </row>
    <row r="10" spans="1:10">
      <c r="A10" s="171" t="s">
        <v>249</v>
      </c>
      <c r="B10" s="172"/>
      <c r="C10" s="173" t="s">
        <v>11</v>
      </c>
      <c r="D10" s="174"/>
      <c r="E10" s="13"/>
      <c r="F10" s="13"/>
      <c r="G10" s="13"/>
      <c r="H10" s="13"/>
      <c r="I10" s="13"/>
      <c r="J10" s="1"/>
    </row>
    <row r="11" spans="1:10">
      <c r="A11" s="172"/>
      <c r="B11" s="172"/>
      <c r="C11" s="13"/>
      <c r="D11" s="13"/>
      <c r="E11" s="13"/>
      <c r="F11" s="13"/>
      <c r="G11" s="13"/>
      <c r="H11" s="13"/>
      <c r="I11" s="13"/>
      <c r="J11" s="1"/>
    </row>
    <row r="12" spans="1:10">
      <c r="A12" s="175" t="s">
        <v>252</v>
      </c>
      <c r="B12" s="176"/>
      <c r="C12" s="183" t="s">
        <v>276</v>
      </c>
      <c r="D12" s="184"/>
      <c r="E12" s="184"/>
      <c r="F12" s="184"/>
      <c r="G12" s="184"/>
      <c r="H12" s="184"/>
      <c r="I12" s="184"/>
      <c r="J12" s="1"/>
    </row>
    <row r="13" spans="1:10">
      <c r="A13" s="35"/>
      <c r="B13" s="35"/>
      <c r="C13" s="15"/>
      <c r="D13" s="13"/>
      <c r="E13" s="13"/>
      <c r="F13" s="13"/>
      <c r="G13" s="13"/>
      <c r="H13" s="13"/>
      <c r="I13" s="13"/>
      <c r="J13" s="1"/>
    </row>
    <row r="14" spans="1:10">
      <c r="A14" s="175" t="s">
        <v>253</v>
      </c>
      <c r="B14" s="176"/>
      <c r="C14" s="185">
        <v>10000</v>
      </c>
      <c r="D14" s="186"/>
      <c r="E14" s="13"/>
      <c r="F14" s="183" t="s">
        <v>12</v>
      </c>
      <c r="G14" s="184"/>
      <c r="H14" s="184"/>
      <c r="I14" s="184"/>
      <c r="J14" s="1"/>
    </row>
    <row r="15" spans="1:10">
      <c r="A15" s="35"/>
      <c r="B15" s="35"/>
      <c r="C15" s="13"/>
      <c r="D15" s="13"/>
      <c r="E15" s="13"/>
      <c r="F15" s="13"/>
      <c r="G15" s="13"/>
      <c r="H15" s="13"/>
      <c r="I15" s="13"/>
      <c r="J15" s="1"/>
    </row>
    <row r="16" spans="1:10">
      <c r="A16" s="175" t="s">
        <v>254</v>
      </c>
      <c r="B16" s="176"/>
      <c r="C16" s="183" t="s">
        <v>13</v>
      </c>
      <c r="D16" s="184"/>
      <c r="E16" s="184"/>
      <c r="F16" s="184"/>
      <c r="G16" s="184"/>
      <c r="H16" s="184"/>
      <c r="I16" s="184"/>
      <c r="J16" s="1"/>
    </row>
    <row r="17" spans="1:10">
      <c r="A17" s="35"/>
      <c r="B17" s="35"/>
      <c r="C17" s="13"/>
      <c r="D17" s="13"/>
      <c r="E17" s="13"/>
      <c r="F17" s="13"/>
      <c r="G17" s="13"/>
      <c r="H17" s="13"/>
      <c r="I17" s="13"/>
      <c r="J17" s="1"/>
    </row>
    <row r="18" spans="1:10">
      <c r="A18" s="175" t="s">
        <v>255</v>
      </c>
      <c r="B18" s="176"/>
      <c r="C18" s="189" t="s">
        <v>14</v>
      </c>
      <c r="D18" s="190"/>
      <c r="E18" s="190"/>
      <c r="F18" s="190"/>
      <c r="G18" s="190"/>
      <c r="H18" s="190"/>
      <c r="I18" s="190"/>
      <c r="J18" s="1"/>
    </row>
    <row r="19" spans="1:10">
      <c r="A19" s="35"/>
      <c r="B19" s="35"/>
      <c r="C19" s="15"/>
      <c r="D19" s="13"/>
      <c r="E19" s="13"/>
      <c r="F19" s="13"/>
      <c r="G19" s="13"/>
      <c r="H19" s="13"/>
      <c r="I19" s="13"/>
      <c r="J19" s="1"/>
    </row>
    <row r="20" spans="1:10">
      <c r="A20" s="175" t="s">
        <v>256</v>
      </c>
      <c r="B20" s="176"/>
      <c r="C20" s="189" t="s">
        <v>15</v>
      </c>
      <c r="D20" s="190"/>
      <c r="E20" s="190"/>
      <c r="F20" s="190"/>
      <c r="G20" s="190"/>
      <c r="H20" s="190"/>
      <c r="I20" s="190"/>
      <c r="J20" s="1"/>
    </row>
    <row r="21" spans="1:10">
      <c r="A21" s="35"/>
      <c r="B21" s="35"/>
      <c r="C21" s="15"/>
      <c r="D21" s="13"/>
      <c r="E21" s="13"/>
      <c r="F21" s="13"/>
      <c r="G21" s="13"/>
      <c r="H21" s="13"/>
      <c r="I21" s="13"/>
      <c r="J21" s="1"/>
    </row>
    <row r="22" spans="1:10">
      <c r="A22" s="175" t="s">
        <v>257</v>
      </c>
      <c r="B22" s="176"/>
      <c r="C22" s="16">
        <v>133</v>
      </c>
      <c r="D22" s="183" t="s">
        <v>12</v>
      </c>
      <c r="E22" s="187"/>
      <c r="F22" s="188"/>
      <c r="G22" s="191"/>
      <c r="H22" s="192"/>
      <c r="I22" s="24"/>
      <c r="J22" s="1"/>
    </row>
    <row r="23" spans="1:10">
      <c r="A23" s="35"/>
      <c r="B23" s="35"/>
      <c r="C23" s="13"/>
      <c r="D23" s="17"/>
      <c r="E23" s="17"/>
      <c r="F23" s="17"/>
      <c r="G23" s="17"/>
      <c r="H23" s="13"/>
      <c r="I23" s="13"/>
      <c r="J23" s="1"/>
    </row>
    <row r="24" spans="1:10">
      <c r="A24" s="175" t="s">
        <v>258</v>
      </c>
      <c r="B24" s="176"/>
      <c r="C24" s="16">
        <v>21</v>
      </c>
      <c r="D24" s="183" t="s">
        <v>16</v>
      </c>
      <c r="E24" s="187"/>
      <c r="F24" s="187"/>
      <c r="G24" s="188"/>
      <c r="H24" s="163" t="s">
        <v>260</v>
      </c>
      <c r="I24" s="342">
        <v>1104</v>
      </c>
      <c r="J24" s="1"/>
    </row>
    <row r="25" spans="1:10">
      <c r="A25" s="35"/>
      <c r="B25" s="35"/>
      <c r="C25" s="13"/>
      <c r="D25" s="17"/>
      <c r="E25" s="17"/>
      <c r="F25" s="17"/>
      <c r="G25" s="35"/>
      <c r="H25" s="164" t="s">
        <v>261</v>
      </c>
      <c r="I25" s="15"/>
      <c r="J25" s="1"/>
    </row>
    <row r="26" spans="1:10">
      <c r="A26" s="175" t="s">
        <v>259</v>
      </c>
      <c r="B26" s="176"/>
      <c r="C26" s="18" t="s">
        <v>291</v>
      </c>
      <c r="D26" s="19"/>
      <c r="E26" s="1"/>
      <c r="F26" s="20"/>
      <c r="G26" s="175" t="s">
        <v>262</v>
      </c>
      <c r="H26" s="176"/>
      <c r="I26" s="40" t="s">
        <v>17</v>
      </c>
      <c r="J26" s="1"/>
    </row>
    <row r="27" spans="1:10">
      <c r="A27" s="35"/>
      <c r="B27" s="35"/>
      <c r="C27" s="13"/>
      <c r="D27" s="20"/>
      <c r="E27" s="20"/>
      <c r="F27" s="20"/>
      <c r="G27" s="20"/>
      <c r="H27" s="13"/>
      <c r="I27" s="41"/>
      <c r="J27" s="1"/>
    </row>
    <row r="28" spans="1:10">
      <c r="A28" s="196" t="s">
        <v>263</v>
      </c>
      <c r="B28" s="197"/>
      <c r="C28" s="193"/>
      <c r="D28" s="193"/>
      <c r="E28" s="197" t="s">
        <v>264</v>
      </c>
      <c r="F28" s="198"/>
      <c r="G28" s="198"/>
      <c r="H28" s="193" t="s">
        <v>265</v>
      </c>
      <c r="I28" s="194"/>
      <c r="J28" s="1"/>
    </row>
    <row r="29" spans="1:10">
      <c r="A29" s="1"/>
      <c r="B29" s="1"/>
      <c r="C29" s="1"/>
      <c r="D29" s="13"/>
      <c r="E29" s="13"/>
      <c r="F29" s="13"/>
      <c r="G29" s="13"/>
      <c r="H29" s="21"/>
      <c r="I29" s="41"/>
      <c r="J29" s="1"/>
    </row>
    <row r="30" spans="1:10">
      <c r="A30" s="204" t="s">
        <v>292</v>
      </c>
      <c r="B30" s="334"/>
      <c r="C30" s="334"/>
      <c r="D30" s="333"/>
      <c r="E30" s="183" t="s">
        <v>293</v>
      </c>
      <c r="F30" s="334"/>
      <c r="G30" s="333"/>
      <c r="H30" s="330" t="s">
        <v>294</v>
      </c>
      <c r="I30" s="329"/>
      <c r="J30" s="1"/>
    </row>
    <row r="31" spans="1:10">
      <c r="A31" s="338"/>
      <c r="B31" s="338"/>
      <c r="C31" s="336"/>
      <c r="D31" s="332"/>
      <c r="E31" s="332"/>
      <c r="F31" s="332"/>
      <c r="G31" s="331"/>
      <c r="H31" s="335"/>
      <c r="I31" s="339"/>
      <c r="J31" s="1"/>
    </row>
    <row r="32" spans="1:10">
      <c r="A32" s="204" t="s">
        <v>295</v>
      </c>
      <c r="B32" s="334"/>
      <c r="C32" s="334"/>
      <c r="D32" s="333"/>
      <c r="E32" s="183" t="s">
        <v>296</v>
      </c>
      <c r="F32" s="334"/>
      <c r="G32" s="333"/>
      <c r="H32" s="330" t="s">
        <v>297</v>
      </c>
      <c r="I32" s="329"/>
      <c r="J32" s="1"/>
    </row>
    <row r="33" spans="1:10">
      <c r="A33" s="338"/>
      <c r="B33" s="338"/>
      <c r="C33" s="336"/>
      <c r="D33" s="340"/>
      <c r="E33" s="340"/>
      <c r="F33" s="340"/>
      <c r="G33" s="337"/>
      <c r="H33" s="335"/>
      <c r="I33" s="341"/>
      <c r="J33" s="1"/>
    </row>
    <row r="34" spans="1:10">
      <c r="A34" s="204" t="s">
        <v>298</v>
      </c>
      <c r="B34" s="334"/>
      <c r="C34" s="334"/>
      <c r="D34" s="333"/>
      <c r="E34" s="183" t="s">
        <v>299</v>
      </c>
      <c r="F34" s="334"/>
      <c r="G34" s="333"/>
      <c r="H34" s="330" t="s">
        <v>300</v>
      </c>
      <c r="I34" s="329"/>
      <c r="J34" s="1"/>
    </row>
    <row r="35" spans="1:10">
      <c r="A35" s="338"/>
      <c r="B35" s="338"/>
      <c r="C35" s="336"/>
      <c r="D35" s="340"/>
      <c r="E35" s="340"/>
      <c r="F35" s="340"/>
      <c r="G35" s="337"/>
      <c r="H35" s="335"/>
      <c r="I35" s="341"/>
      <c r="J35" s="1"/>
    </row>
    <row r="36" spans="1:10">
      <c r="A36" s="204" t="s">
        <v>301</v>
      </c>
      <c r="B36" s="334"/>
      <c r="C36" s="334"/>
      <c r="D36" s="333"/>
      <c r="E36" s="183" t="s">
        <v>302</v>
      </c>
      <c r="F36" s="334"/>
      <c r="G36" s="334"/>
      <c r="H36" s="330" t="s">
        <v>303</v>
      </c>
      <c r="I36" s="329"/>
      <c r="J36" s="1"/>
    </row>
    <row r="37" spans="1:10">
      <c r="A37" s="22"/>
      <c r="B37" s="22"/>
      <c r="C37" s="205"/>
      <c r="D37" s="206"/>
      <c r="E37" s="13"/>
      <c r="F37" s="205"/>
      <c r="G37" s="206"/>
      <c r="H37" s="13"/>
      <c r="I37" s="13"/>
      <c r="J37" s="1"/>
    </row>
    <row r="38" spans="1:10">
      <c r="A38" s="199"/>
      <c r="B38" s="200"/>
      <c r="C38" s="200"/>
      <c r="D38" s="201"/>
      <c r="E38" s="202"/>
      <c r="F38" s="200"/>
      <c r="G38" s="200"/>
      <c r="H38" s="173"/>
      <c r="I38" s="195"/>
      <c r="J38" s="1"/>
    </row>
    <row r="39" spans="1:10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>
      <c r="A40" s="199"/>
      <c r="B40" s="200"/>
      <c r="C40" s="200"/>
      <c r="D40" s="201"/>
      <c r="E40" s="202"/>
      <c r="F40" s="200"/>
      <c r="G40" s="200"/>
      <c r="H40" s="173"/>
      <c r="I40" s="195"/>
      <c r="J40" s="1"/>
    </row>
    <row r="41" spans="1:10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>
      <c r="A43" s="171" t="s">
        <v>266</v>
      </c>
      <c r="B43" s="172"/>
      <c r="C43" s="26"/>
      <c r="D43" s="14"/>
      <c r="E43" s="14"/>
      <c r="F43" s="26"/>
      <c r="G43" s="14"/>
      <c r="H43" s="14"/>
      <c r="I43" s="14"/>
      <c r="J43" s="1"/>
    </row>
    <row r="44" spans="1:10">
      <c r="A44" s="171" t="s">
        <v>267</v>
      </c>
      <c r="B44" s="203"/>
      <c r="C44" s="173" t="s">
        <v>279</v>
      </c>
      <c r="D44" s="174"/>
      <c r="E44" s="13"/>
      <c r="F44" s="183" t="s">
        <v>279</v>
      </c>
      <c r="G44" s="200"/>
      <c r="H44" s="200"/>
      <c r="I44" s="200"/>
      <c r="J44" s="1"/>
    </row>
    <row r="45" spans="1:10">
      <c r="A45" s="22"/>
      <c r="B45" s="22"/>
      <c r="C45" s="205"/>
      <c r="D45" s="206"/>
      <c r="E45" s="13"/>
      <c r="F45" s="205"/>
      <c r="G45" s="207"/>
      <c r="H45" s="27"/>
      <c r="I45" s="27"/>
      <c r="J45" s="1"/>
    </row>
    <row r="46" spans="1:10">
      <c r="A46" s="171" t="s">
        <v>268</v>
      </c>
      <c r="B46" s="203"/>
      <c r="C46" s="183" t="s">
        <v>18</v>
      </c>
      <c r="D46" s="204"/>
      <c r="E46" s="204"/>
      <c r="F46" s="204"/>
      <c r="G46" s="204"/>
      <c r="H46" s="204"/>
      <c r="I46" s="204"/>
      <c r="J46" s="1"/>
    </row>
    <row r="47" spans="1:10">
      <c r="A47" s="35"/>
      <c r="B47" s="35"/>
      <c r="C47" s="15"/>
      <c r="D47" s="13"/>
      <c r="E47" s="13"/>
      <c r="F47" s="13"/>
      <c r="G47" s="13"/>
      <c r="H47" s="13"/>
      <c r="I47" s="13"/>
      <c r="J47" s="1"/>
    </row>
    <row r="48" spans="1:10">
      <c r="A48" s="171" t="s">
        <v>269</v>
      </c>
      <c r="B48" s="203"/>
      <c r="C48" s="217" t="s">
        <v>19</v>
      </c>
      <c r="D48" s="210"/>
      <c r="E48" s="218"/>
      <c r="F48" s="13"/>
      <c r="G48" s="163" t="s">
        <v>270</v>
      </c>
      <c r="H48" s="217" t="s">
        <v>20</v>
      </c>
      <c r="I48" s="210"/>
      <c r="J48" s="1"/>
    </row>
    <row r="49" spans="1:10">
      <c r="A49" s="35"/>
      <c r="B49" s="35"/>
      <c r="C49" s="15"/>
      <c r="D49" s="13"/>
      <c r="E49" s="13"/>
      <c r="F49" s="13"/>
      <c r="G49" s="13"/>
      <c r="H49" s="13"/>
      <c r="I49" s="13"/>
      <c r="J49" s="1"/>
    </row>
    <row r="50" spans="1:10">
      <c r="A50" s="171" t="s">
        <v>255</v>
      </c>
      <c r="B50" s="203"/>
      <c r="C50" s="209" t="s">
        <v>21</v>
      </c>
      <c r="D50" s="210"/>
      <c r="E50" s="210"/>
      <c r="F50" s="210"/>
      <c r="G50" s="210"/>
      <c r="H50" s="210"/>
      <c r="I50" s="210"/>
      <c r="J50" s="1"/>
    </row>
    <row r="51" spans="1:10">
      <c r="A51" s="35"/>
      <c r="B51" s="35"/>
      <c r="C51" s="13"/>
      <c r="D51" s="13"/>
      <c r="E51" s="13"/>
      <c r="F51" s="13"/>
      <c r="G51" s="13"/>
      <c r="H51" s="13"/>
      <c r="I51" s="13"/>
      <c r="J51" s="1"/>
    </row>
    <row r="52" spans="1:10">
      <c r="A52" s="175" t="s">
        <v>271</v>
      </c>
      <c r="B52" s="176"/>
      <c r="C52" s="183" t="s">
        <v>22</v>
      </c>
      <c r="D52" s="204"/>
      <c r="E52" s="204"/>
      <c r="F52" s="204"/>
      <c r="G52" s="204"/>
      <c r="H52" s="204"/>
      <c r="I52" s="204"/>
      <c r="J52" s="1"/>
    </row>
    <row r="53" spans="1:10">
      <c r="A53" s="14"/>
      <c r="B53" s="14"/>
      <c r="C53" s="215" t="s">
        <v>272</v>
      </c>
      <c r="D53" s="216"/>
      <c r="E53" s="216"/>
      <c r="F53" s="216"/>
      <c r="G53" s="216"/>
      <c r="H53" s="216"/>
      <c r="I53" s="31"/>
      <c r="J53" s="1"/>
    </row>
    <row r="54" spans="1:10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>
      <c r="A56" s="14"/>
      <c r="B56" s="211" t="s">
        <v>273</v>
      </c>
      <c r="C56" s="212"/>
      <c r="D56" s="212"/>
      <c r="E56" s="212"/>
      <c r="F56" s="29"/>
      <c r="G56" s="29"/>
      <c r="H56" s="29"/>
      <c r="I56" s="29"/>
      <c r="J56" s="1"/>
    </row>
    <row r="57" spans="1:10">
      <c r="A57" s="14"/>
      <c r="B57" s="211" t="s">
        <v>274</v>
      </c>
      <c r="C57" s="212"/>
      <c r="D57" s="212"/>
      <c r="E57" s="212"/>
      <c r="F57" s="212"/>
      <c r="G57" s="212"/>
      <c r="H57" s="212"/>
      <c r="I57" s="212"/>
      <c r="J57" s="1"/>
    </row>
    <row r="58" spans="1:10">
      <c r="A58" s="14"/>
      <c r="B58" s="211" t="s">
        <v>275</v>
      </c>
      <c r="C58" s="212"/>
      <c r="D58" s="212"/>
      <c r="E58" s="212"/>
      <c r="F58" s="212"/>
      <c r="G58" s="212"/>
      <c r="H58" s="212"/>
      <c r="I58" s="29"/>
      <c r="J58" s="1"/>
    </row>
    <row r="59" spans="1:10">
      <c r="A59" s="14"/>
      <c r="B59" s="211" t="s">
        <v>278</v>
      </c>
      <c r="C59" s="212"/>
      <c r="D59" s="212"/>
      <c r="E59" s="212"/>
      <c r="F59" s="212"/>
      <c r="G59" s="212"/>
      <c r="H59" s="212"/>
      <c r="I59" s="212"/>
      <c r="J59" s="1"/>
    </row>
    <row r="60" spans="1:10">
      <c r="A60" s="14"/>
      <c r="B60" s="211" t="s">
        <v>277</v>
      </c>
      <c r="C60" s="212"/>
      <c r="D60" s="212"/>
      <c r="E60" s="212"/>
      <c r="F60" s="212"/>
      <c r="G60" s="212"/>
      <c r="H60" s="212"/>
      <c r="I60" s="212"/>
      <c r="J60" s="1"/>
    </row>
    <row r="61" spans="1:10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>
      <c r="A63" s="42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>
      <c r="A64" s="13"/>
      <c r="B64" s="13"/>
      <c r="C64" s="13"/>
      <c r="D64" s="13"/>
      <c r="E64" s="14"/>
      <c r="F64" s="1"/>
      <c r="G64" s="213"/>
      <c r="H64" s="194"/>
      <c r="I64" s="214"/>
      <c r="J64" s="1"/>
    </row>
    <row r="65" spans="1:10">
      <c r="A65" s="37"/>
      <c r="B65" s="37"/>
      <c r="C65" s="13"/>
      <c r="D65" s="13"/>
      <c r="E65" s="13"/>
      <c r="F65" s="13"/>
      <c r="G65" s="205"/>
      <c r="H65" s="206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E30:G30"/>
    <mergeCell ref="H32:I32"/>
    <mergeCell ref="H36:I36"/>
    <mergeCell ref="A34:D34"/>
    <mergeCell ref="E34:G34"/>
    <mergeCell ref="H34:I34"/>
    <mergeCell ref="A36:D36"/>
    <mergeCell ref="E36:G36"/>
    <mergeCell ref="E32:G32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  <mergeCell ref="H40:I40"/>
    <mergeCell ref="A40:D40"/>
    <mergeCell ref="E40:G40"/>
    <mergeCell ref="A1:B1"/>
    <mergeCell ref="C37:D37"/>
    <mergeCell ref="F37:G37"/>
    <mergeCell ref="A38:D38"/>
    <mergeCell ref="E38:G38"/>
    <mergeCell ref="A18:B18"/>
    <mergeCell ref="C18:I18"/>
    <mergeCell ref="A24:B24"/>
    <mergeCell ref="A46:B46"/>
    <mergeCell ref="A44:B44"/>
    <mergeCell ref="C44:D44"/>
    <mergeCell ref="F44:I44"/>
    <mergeCell ref="C46:I46"/>
    <mergeCell ref="C45:D45"/>
    <mergeCell ref="F45:G45"/>
    <mergeCell ref="H28:I28"/>
    <mergeCell ref="H38:I38"/>
    <mergeCell ref="A28:D28"/>
    <mergeCell ref="E28:G28"/>
    <mergeCell ref="A32:D32"/>
    <mergeCell ref="D31:G31"/>
    <mergeCell ref="H30:I30"/>
    <mergeCell ref="A30:D30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</mergeCells>
  <phoneticPr fontId="5" type="noConversion"/>
  <conditionalFormatting sqref="H29">
    <cfRule type="cellIs" dxfId="16" priority="2" stopIfTrue="1" operator="equal">
      <formula>"DA"</formula>
    </cfRule>
  </conditionalFormatting>
  <conditionalFormatting sqref="H2">
    <cfRule type="cellIs" dxfId="15" priority="3" stopIfTrue="1" operator="lessThan">
      <formula>#REF!</formula>
    </cfRule>
  </conditionalFormatting>
  <conditionalFormatting sqref="H2">
    <cfRule type="cellIs" dxfId="14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 H30: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N52" sqref="N52"/>
    </sheetView>
  </sheetViews>
  <sheetFormatPr defaultColWidth="9.140625" defaultRowHeight="12.75"/>
  <cols>
    <col min="1" max="9" width="9.140625" style="70"/>
    <col min="10" max="11" width="15.28515625" style="70" customWidth="1"/>
    <col min="12" max="12" width="11.140625" style="70" bestFit="1" customWidth="1"/>
    <col min="13" max="13" width="11.7109375" style="70" bestFit="1" customWidth="1"/>
    <col min="14" max="16384" width="9.140625" style="70"/>
  </cols>
  <sheetData>
    <row r="1" spans="1:11">
      <c r="A1" s="43"/>
      <c r="B1" s="43"/>
      <c r="C1" s="43"/>
      <c r="D1" s="43"/>
      <c r="E1" s="43"/>
      <c r="F1" s="43"/>
      <c r="G1" s="43"/>
      <c r="H1" s="43"/>
      <c r="I1" s="43"/>
      <c r="J1" s="43"/>
      <c r="K1" s="91"/>
    </row>
    <row r="2" spans="1:11">
      <c r="A2" s="219" t="s">
        <v>83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>
      <c r="A3" s="50"/>
      <c r="B3" s="50"/>
      <c r="C3" s="50"/>
      <c r="D3" s="220" t="s">
        <v>82</v>
      </c>
      <c r="E3" s="221"/>
      <c r="F3" s="222" t="s">
        <v>283</v>
      </c>
      <c r="G3" s="223"/>
      <c r="H3" s="50"/>
      <c r="I3" s="50"/>
      <c r="J3" s="224" t="s">
        <v>57</v>
      </c>
      <c r="K3" s="224"/>
    </row>
    <row r="4" spans="1:11" ht="21">
      <c r="A4" s="225" t="s">
        <v>84</v>
      </c>
      <c r="B4" s="225"/>
      <c r="C4" s="225"/>
      <c r="D4" s="225"/>
      <c r="E4" s="225"/>
      <c r="F4" s="225"/>
      <c r="G4" s="225"/>
      <c r="H4" s="225"/>
      <c r="I4" s="144" t="s">
        <v>85</v>
      </c>
      <c r="J4" s="145" t="s">
        <v>62</v>
      </c>
      <c r="K4" s="145" t="s">
        <v>283</v>
      </c>
    </row>
    <row r="5" spans="1:11">
      <c r="A5" s="226">
        <v>1</v>
      </c>
      <c r="B5" s="226"/>
      <c r="C5" s="226"/>
      <c r="D5" s="226"/>
      <c r="E5" s="226"/>
      <c r="F5" s="226"/>
      <c r="G5" s="226"/>
      <c r="H5" s="226"/>
      <c r="I5" s="46">
        <v>2</v>
      </c>
      <c r="J5" s="145">
        <v>3</v>
      </c>
      <c r="K5" s="145">
        <v>4</v>
      </c>
    </row>
    <row r="6" spans="1:11">
      <c r="A6" s="227" t="s">
        <v>134</v>
      </c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>
      <c r="A7" s="230" t="s">
        <v>86</v>
      </c>
      <c r="B7" s="231"/>
      <c r="C7" s="231"/>
      <c r="D7" s="231"/>
      <c r="E7" s="231"/>
      <c r="F7" s="231"/>
      <c r="G7" s="231"/>
      <c r="H7" s="232"/>
      <c r="I7" s="52">
        <v>1</v>
      </c>
      <c r="J7" s="53">
        <f>SUM(J8:J9)</f>
        <v>2179809734</v>
      </c>
      <c r="K7" s="53">
        <v>2263303114</v>
      </c>
    </row>
    <row r="8" spans="1:11">
      <c r="A8" s="233" t="s">
        <v>87</v>
      </c>
      <c r="B8" s="234"/>
      <c r="C8" s="234"/>
      <c r="D8" s="234"/>
      <c r="E8" s="234"/>
      <c r="F8" s="234"/>
      <c r="G8" s="234"/>
      <c r="H8" s="235"/>
      <c r="I8" s="54">
        <v>2</v>
      </c>
      <c r="J8" s="343">
        <v>412197218</v>
      </c>
      <c r="K8" s="343">
        <v>421479852</v>
      </c>
    </row>
    <row r="9" spans="1:11">
      <c r="A9" s="233" t="s">
        <v>88</v>
      </c>
      <c r="B9" s="234"/>
      <c r="C9" s="234"/>
      <c r="D9" s="234"/>
      <c r="E9" s="234"/>
      <c r="F9" s="234"/>
      <c r="G9" s="234"/>
      <c r="H9" s="235"/>
      <c r="I9" s="54">
        <v>3</v>
      </c>
      <c r="J9" s="343">
        <v>1767612516</v>
      </c>
      <c r="K9" s="343">
        <v>1841823262</v>
      </c>
    </row>
    <row r="10" spans="1:11">
      <c r="A10" s="233" t="s">
        <v>209</v>
      </c>
      <c r="B10" s="234"/>
      <c r="C10" s="234"/>
      <c r="D10" s="234"/>
      <c r="E10" s="234"/>
      <c r="F10" s="234"/>
      <c r="G10" s="234"/>
      <c r="H10" s="235"/>
      <c r="I10" s="54">
        <v>4</v>
      </c>
      <c r="J10" s="343">
        <v>958338782</v>
      </c>
      <c r="K10" s="343">
        <v>774134891</v>
      </c>
    </row>
    <row r="11" spans="1:11">
      <c r="A11" s="233" t="s">
        <v>89</v>
      </c>
      <c r="B11" s="234"/>
      <c r="C11" s="234"/>
      <c r="D11" s="234"/>
      <c r="E11" s="234"/>
      <c r="F11" s="234"/>
      <c r="G11" s="234"/>
      <c r="H11" s="235"/>
      <c r="I11" s="54">
        <v>5</v>
      </c>
      <c r="J11" s="343">
        <v>501234808</v>
      </c>
      <c r="K11" s="343">
        <v>415536615</v>
      </c>
    </row>
    <row r="12" spans="1:11">
      <c r="A12" s="233" t="s">
        <v>90</v>
      </c>
      <c r="B12" s="234"/>
      <c r="C12" s="234"/>
      <c r="D12" s="234"/>
      <c r="E12" s="234"/>
      <c r="F12" s="234"/>
      <c r="G12" s="234"/>
      <c r="H12" s="235"/>
      <c r="I12" s="54">
        <v>6</v>
      </c>
      <c r="J12" s="343">
        <v>596525929</v>
      </c>
      <c r="K12" s="343">
        <v>696314398</v>
      </c>
    </row>
    <row r="13" spans="1:11">
      <c r="A13" s="233" t="s">
        <v>91</v>
      </c>
      <c r="B13" s="234"/>
      <c r="C13" s="234"/>
      <c r="D13" s="234"/>
      <c r="E13" s="234"/>
      <c r="F13" s="234"/>
      <c r="G13" s="234"/>
      <c r="H13" s="235"/>
      <c r="I13" s="54">
        <v>7</v>
      </c>
      <c r="J13" s="343">
        <v>1995759118</v>
      </c>
      <c r="K13" s="343">
        <v>2630574528</v>
      </c>
    </row>
    <row r="14" spans="1:11">
      <c r="A14" s="233" t="s">
        <v>92</v>
      </c>
      <c r="B14" s="234"/>
      <c r="C14" s="234"/>
      <c r="D14" s="234"/>
      <c r="E14" s="234"/>
      <c r="F14" s="234"/>
      <c r="G14" s="234"/>
      <c r="H14" s="235"/>
      <c r="I14" s="54">
        <v>8</v>
      </c>
      <c r="J14" s="343">
        <v>566062663</v>
      </c>
      <c r="K14" s="343">
        <v>442835059</v>
      </c>
    </row>
    <row r="15" spans="1:11" ht="24.75" customHeight="1">
      <c r="A15" s="233" t="s">
        <v>93</v>
      </c>
      <c r="B15" s="234"/>
      <c r="C15" s="234"/>
      <c r="D15" s="234"/>
      <c r="E15" s="234"/>
      <c r="F15" s="234"/>
      <c r="G15" s="234"/>
      <c r="H15" s="235"/>
      <c r="I15" s="54">
        <v>9</v>
      </c>
      <c r="J15" s="343">
        <v>0</v>
      </c>
      <c r="K15" s="343">
        <v>0</v>
      </c>
    </row>
    <row r="16" spans="1:11">
      <c r="A16" s="233" t="s">
        <v>94</v>
      </c>
      <c r="B16" s="234"/>
      <c r="C16" s="234"/>
      <c r="D16" s="234"/>
      <c r="E16" s="234"/>
      <c r="F16" s="234"/>
      <c r="G16" s="234"/>
      <c r="H16" s="235"/>
      <c r="I16" s="54">
        <v>10</v>
      </c>
      <c r="J16" s="343">
        <v>0</v>
      </c>
      <c r="K16" s="343">
        <v>3780197</v>
      </c>
    </row>
    <row r="17" spans="1:13">
      <c r="A17" s="233" t="s">
        <v>95</v>
      </c>
      <c r="B17" s="234"/>
      <c r="C17" s="234"/>
      <c r="D17" s="234"/>
      <c r="E17" s="234"/>
      <c r="F17" s="234"/>
      <c r="G17" s="234"/>
      <c r="H17" s="235"/>
      <c r="I17" s="54">
        <v>11</v>
      </c>
      <c r="J17" s="343">
        <v>104187886</v>
      </c>
      <c r="K17" s="343">
        <v>81579680</v>
      </c>
    </row>
    <row r="18" spans="1:13">
      <c r="A18" s="233" t="s">
        <v>96</v>
      </c>
      <c r="B18" s="234"/>
      <c r="C18" s="234"/>
      <c r="D18" s="234"/>
      <c r="E18" s="234"/>
      <c r="F18" s="234"/>
      <c r="G18" s="234"/>
      <c r="H18" s="235"/>
      <c r="I18" s="54">
        <v>12</v>
      </c>
      <c r="J18" s="343">
        <v>10051115650</v>
      </c>
      <c r="K18" s="343">
        <v>11404039802</v>
      </c>
      <c r="L18" s="157"/>
    </row>
    <row r="19" spans="1:13">
      <c r="A19" s="236" t="s">
        <v>98</v>
      </c>
      <c r="B19" s="237"/>
      <c r="C19" s="237"/>
      <c r="D19" s="237"/>
      <c r="E19" s="237"/>
      <c r="F19" s="237"/>
      <c r="G19" s="237"/>
      <c r="H19" s="238"/>
      <c r="I19" s="54">
        <v>13</v>
      </c>
      <c r="J19" s="343">
        <v>53420000</v>
      </c>
      <c r="K19" s="343">
        <v>7930000</v>
      </c>
    </row>
    <row r="20" spans="1:13">
      <c r="A20" s="233" t="s">
        <v>99</v>
      </c>
      <c r="B20" s="234"/>
      <c r="C20" s="234"/>
      <c r="D20" s="234"/>
      <c r="E20" s="234"/>
      <c r="F20" s="234"/>
      <c r="G20" s="234"/>
      <c r="H20" s="235"/>
      <c r="I20" s="54">
        <v>14</v>
      </c>
      <c r="J20" s="343">
        <v>103134707</v>
      </c>
      <c r="K20" s="343">
        <v>87209063</v>
      </c>
    </row>
    <row r="21" spans="1:13">
      <c r="A21" s="233" t="s">
        <v>100</v>
      </c>
      <c r="B21" s="234"/>
      <c r="C21" s="234"/>
      <c r="D21" s="234"/>
      <c r="E21" s="234"/>
      <c r="F21" s="234"/>
      <c r="G21" s="234"/>
      <c r="H21" s="235"/>
      <c r="I21" s="54">
        <v>15</v>
      </c>
      <c r="J21" s="343">
        <v>147109089</v>
      </c>
      <c r="K21" s="343">
        <v>155457145</v>
      </c>
    </row>
    <row r="22" spans="1:13">
      <c r="A22" s="233" t="s">
        <v>101</v>
      </c>
      <c r="B22" s="234"/>
      <c r="C22" s="234"/>
      <c r="D22" s="234"/>
      <c r="E22" s="234"/>
      <c r="F22" s="234"/>
      <c r="G22" s="234"/>
      <c r="H22" s="235"/>
      <c r="I22" s="54">
        <v>16</v>
      </c>
      <c r="J22" s="343">
        <v>456468108</v>
      </c>
      <c r="K22" s="343">
        <v>882685950</v>
      </c>
    </row>
    <row r="23" spans="1:13">
      <c r="A23" s="239" t="s">
        <v>280</v>
      </c>
      <c r="B23" s="240"/>
      <c r="C23" s="240"/>
      <c r="D23" s="240"/>
      <c r="E23" s="240"/>
      <c r="F23" s="240"/>
      <c r="G23" s="240"/>
      <c r="H23" s="241"/>
      <c r="I23" s="56">
        <v>17</v>
      </c>
      <c r="J23" s="81">
        <f>SUM(J8:J22)</f>
        <v>17713166474</v>
      </c>
      <c r="K23" s="81">
        <f>SUM(K8:K22)</f>
        <v>19845380442</v>
      </c>
    </row>
    <row r="24" spans="1:13">
      <c r="A24" s="242" t="s">
        <v>102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4"/>
    </row>
    <row r="25" spans="1:13">
      <c r="A25" s="245" t="s">
        <v>103</v>
      </c>
      <c r="B25" s="246"/>
      <c r="C25" s="246"/>
      <c r="D25" s="246"/>
      <c r="E25" s="246"/>
      <c r="F25" s="246"/>
      <c r="G25" s="246"/>
      <c r="H25" s="247"/>
      <c r="I25" s="48">
        <v>18</v>
      </c>
      <c r="J25" s="53">
        <v>558124023</v>
      </c>
      <c r="K25" s="53">
        <f>+K26+K27</f>
        <v>621264677</v>
      </c>
    </row>
    <row r="26" spans="1:13">
      <c r="A26" s="248" t="s">
        <v>104</v>
      </c>
      <c r="B26" s="249"/>
      <c r="C26" s="249"/>
      <c r="D26" s="249"/>
      <c r="E26" s="249"/>
      <c r="F26" s="249"/>
      <c r="G26" s="249"/>
      <c r="H26" s="250"/>
      <c r="I26" s="48">
        <v>19</v>
      </c>
      <c r="J26" s="58">
        <v>393994</v>
      </c>
      <c r="K26" s="55">
        <v>0</v>
      </c>
    </row>
    <row r="27" spans="1:13">
      <c r="A27" s="248" t="s">
        <v>105</v>
      </c>
      <c r="B27" s="249"/>
      <c r="C27" s="249"/>
      <c r="D27" s="249"/>
      <c r="E27" s="249"/>
      <c r="F27" s="249"/>
      <c r="G27" s="249"/>
      <c r="H27" s="250"/>
      <c r="I27" s="48">
        <v>20</v>
      </c>
      <c r="J27" s="58">
        <v>557730029</v>
      </c>
      <c r="K27" s="55">
        <v>621264677</v>
      </c>
    </row>
    <row r="28" spans="1:13">
      <c r="A28" s="248" t="s">
        <v>106</v>
      </c>
      <c r="B28" s="249"/>
      <c r="C28" s="249"/>
      <c r="D28" s="249"/>
      <c r="E28" s="249"/>
      <c r="F28" s="249"/>
      <c r="G28" s="249"/>
      <c r="H28" s="250"/>
      <c r="I28" s="48">
        <v>21</v>
      </c>
      <c r="J28" s="59">
        <v>12392106047</v>
      </c>
      <c r="K28" s="59">
        <f>+K29+K30+K31</f>
        <v>14781982934</v>
      </c>
    </row>
    <row r="29" spans="1:13">
      <c r="A29" s="248" t="s">
        <v>107</v>
      </c>
      <c r="B29" s="249"/>
      <c r="C29" s="249"/>
      <c r="D29" s="249"/>
      <c r="E29" s="249"/>
      <c r="F29" s="249"/>
      <c r="G29" s="249"/>
      <c r="H29" s="250"/>
      <c r="I29" s="48">
        <v>22</v>
      </c>
      <c r="J29" s="58">
        <v>2953953271</v>
      </c>
      <c r="K29" s="55">
        <v>3981010898</v>
      </c>
    </row>
    <row r="30" spans="1:13">
      <c r="A30" s="248" t="s">
        <v>108</v>
      </c>
      <c r="B30" s="249"/>
      <c r="C30" s="249"/>
      <c r="D30" s="249"/>
      <c r="E30" s="249"/>
      <c r="F30" s="249"/>
      <c r="G30" s="249"/>
      <c r="H30" s="250"/>
      <c r="I30" s="48">
        <v>23</v>
      </c>
      <c r="J30" s="58">
        <v>1060935229</v>
      </c>
      <c r="K30" s="55">
        <v>1486719761</v>
      </c>
    </row>
    <row r="31" spans="1:13">
      <c r="A31" s="248" t="s">
        <v>109</v>
      </c>
      <c r="B31" s="249"/>
      <c r="C31" s="249"/>
      <c r="D31" s="249"/>
      <c r="E31" s="249"/>
      <c r="F31" s="249"/>
      <c r="G31" s="249"/>
      <c r="H31" s="250"/>
      <c r="I31" s="48">
        <v>24</v>
      </c>
      <c r="J31" s="58">
        <v>8377217547</v>
      </c>
      <c r="K31" s="55">
        <v>9314252275</v>
      </c>
    </row>
    <row r="32" spans="1:13">
      <c r="A32" s="248" t="s">
        <v>110</v>
      </c>
      <c r="B32" s="249"/>
      <c r="C32" s="249"/>
      <c r="D32" s="249"/>
      <c r="E32" s="249"/>
      <c r="F32" s="249"/>
      <c r="G32" s="249"/>
      <c r="H32" s="250"/>
      <c r="I32" s="48">
        <v>25</v>
      </c>
      <c r="J32" s="59">
        <v>446650250</v>
      </c>
      <c r="K32" s="59">
        <f>+K33+K34</f>
        <v>88426108</v>
      </c>
      <c r="M32" s="157"/>
    </row>
    <row r="33" spans="1:11">
      <c r="A33" s="248" t="s">
        <v>111</v>
      </c>
      <c r="B33" s="249"/>
      <c r="C33" s="249"/>
      <c r="D33" s="249"/>
      <c r="E33" s="249"/>
      <c r="F33" s="249"/>
      <c r="G33" s="249"/>
      <c r="H33" s="250"/>
      <c r="I33" s="48">
        <v>26</v>
      </c>
      <c r="J33" s="58">
        <v>0</v>
      </c>
      <c r="K33" s="55">
        <v>0</v>
      </c>
    </row>
    <row r="34" spans="1:11">
      <c r="A34" s="248" t="s">
        <v>112</v>
      </c>
      <c r="B34" s="249"/>
      <c r="C34" s="249"/>
      <c r="D34" s="249"/>
      <c r="E34" s="249"/>
      <c r="F34" s="249"/>
      <c r="G34" s="249"/>
      <c r="H34" s="250"/>
      <c r="I34" s="48">
        <v>27</v>
      </c>
      <c r="J34" s="58">
        <v>446650250</v>
      </c>
      <c r="K34" s="55">
        <v>88426108</v>
      </c>
    </row>
    <row r="35" spans="1:11">
      <c r="A35" s="248" t="s">
        <v>113</v>
      </c>
      <c r="B35" s="249"/>
      <c r="C35" s="249"/>
      <c r="D35" s="249"/>
      <c r="E35" s="249"/>
      <c r="F35" s="249"/>
      <c r="G35" s="249"/>
      <c r="H35" s="250"/>
      <c r="I35" s="48">
        <v>28</v>
      </c>
      <c r="J35" s="58">
        <v>0</v>
      </c>
      <c r="K35" s="55">
        <v>3640667</v>
      </c>
    </row>
    <row r="36" spans="1:11">
      <c r="A36" s="248" t="s">
        <v>114</v>
      </c>
      <c r="B36" s="249"/>
      <c r="C36" s="249"/>
      <c r="D36" s="249"/>
      <c r="E36" s="249"/>
      <c r="F36" s="249"/>
      <c r="G36" s="249"/>
      <c r="H36" s="250"/>
      <c r="I36" s="48">
        <v>29</v>
      </c>
      <c r="J36" s="59">
        <v>0</v>
      </c>
      <c r="K36" s="59">
        <f>+K37+K38</f>
        <v>0</v>
      </c>
    </row>
    <row r="37" spans="1:11">
      <c r="A37" s="248" t="s">
        <v>115</v>
      </c>
      <c r="B37" s="249"/>
      <c r="C37" s="249"/>
      <c r="D37" s="249"/>
      <c r="E37" s="249"/>
      <c r="F37" s="249"/>
      <c r="G37" s="249"/>
      <c r="H37" s="250"/>
      <c r="I37" s="48">
        <v>30</v>
      </c>
      <c r="J37" s="58">
        <v>0</v>
      </c>
      <c r="K37" s="55">
        <v>0</v>
      </c>
    </row>
    <row r="38" spans="1:11">
      <c r="A38" s="248" t="s">
        <v>116</v>
      </c>
      <c r="B38" s="249"/>
      <c r="C38" s="249"/>
      <c r="D38" s="249"/>
      <c r="E38" s="249"/>
      <c r="F38" s="249"/>
      <c r="G38" s="249"/>
      <c r="H38" s="250"/>
      <c r="I38" s="48">
        <v>31</v>
      </c>
      <c r="J38" s="58">
        <v>0</v>
      </c>
      <c r="K38" s="55">
        <v>0</v>
      </c>
    </row>
    <row r="39" spans="1:11">
      <c r="A39" s="248" t="s">
        <v>117</v>
      </c>
      <c r="B39" s="249"/>
      <c r="C39" s="249"/>
      <c r="D39" s="249"/>
      <c r="E39" s="249"/>
      <c r="F39" s="249"/>
      <c r="G39" s="249"/>
      <c r="H39" s="250"/>
      <c r="I39" s="48">
        <v>32</v>
      </c>
      <c r="J39" s="58">
        <v>0</v>
      </c>
      <c r="K39" s="55">
        <v>0</v>
      </c>
    </row>
    <row r="40" spans="1:11">
      <c r="A40" s="248" t="s">
        <v>118</v>
      </c>
      <c r="B40" s="249"/>
      <c r="C40" s="249"/>
      <c r="D40" s="249"/>
      <c r="E40" s="249"/>
      <c r="F40" s="249"/>
      <c r="G40" s="249"/>
      <c r="H40" s="250"/>
      <c r="I40" s="48">
        <v>33</v>
      </c>
      <c r="J40" s="58">
        <v>0</v>
      </c>
      <c r="K40" s="55">
        <v>0</v>
      </c>
    </row>
    <row r="41" spans="1:11">
      <c r="A41" s="248" t="s">
        <v>119</v>
      </c>
      <c r="B41" s="249"/>
      <c r="C41" s="249"/>
      <c r="D41" s="249"/>
      <c r="E41" s="249"/>
      <c r="F41" s="249"/>
      <c r="G41" s="249"/>
      <c r="H41" s="250"/>
      <c r="I41" s="48">
        <v>34</v>
      </c>
      <c r="J41" s="58">
        <v>2537022027</v>
      </c>
      <c r="K41" s="55">
        <v>2418724425</v>
      </c>
    </row>
    <row r="42" spans="1:11">
      <c r="A42" s="251" t="s">
        <v>120</v>
      </c>
      <c r="B42" s="252"/>
      <c r="C42" s="252"/>
      <c r="D42" s="252"/>
      <c r="E42" s="252"/>
      <c r="F42" s="252"/>
      <c r="G42" s="252"/>
      <c r="H42" s="253"/>
      <c r="I42" s="61">
        <v>35</v>
      </c>
      <c r="J42" s="81">
        <v>15933902347</v>
      </c>
      <c r="K42" s="81">
        <f>+K41+K40+K39+K36+K35+K32+K28+K25</f>
        <v>17914038811</v>
      </c>
    </row>
    <row r="43" spans="1:11">
      <c r="A43" s="242" t="s">
        <v>121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4"/>
    </row>
    <row r="44" spans="1:11">
      <c r="A44" s="245" t="s">
        <v>122</v>
      </c>
      <c r="B44" s="246"/>
      <c r="C44" s="246"/>
      <c r="D44" s="246"/>
      <c r="E44" s="246"/>
      <c r="F44" s="246"/>
      <c r="G44" s="246"/>
      <c r="H44" s="247"/>
      <c r="I44" s="48">
        <v>36</v>
      </c>
      <c r="J44" s="62">
        <v>1214298000</v>
      </c>
      <c r="K44" s="55">
        <v>1214298000</v>
      </c>
    </row>
    <row r="45" spans="1:11">
      <c r="A45" s="248" t="s">
        <v>123</v>
      </c>
      <c r="B45" s="249"/>
      <c r="C45" s="249"/>
      <c r="D45" s="249"/>
      <c r="E45" s="249"/>
      <c r="F45" s="249"/>
      <c r="G45" s="249"/>
      <c r="H45" s="250"/>
      <c r="I45" s="48">
        <v>37</v>
      </c>
      <c r="J45" s="63">
        <v>123216697</v>
      </c>
      <c r="K45" s="55">
        <v>182659457</v>
      </c>
    </row>
    <row r="46" spans="1:11">
      <c r="A46" s="248" t="s">
        <v>124</v>
      </c>
      <c r="B46" s="249"/>
      <c r="C46" s="249"/>
      <c r="D46" s="249"/>
      <c r="E46" s="249"/>
      <c r="F46" s="249"/>
      <c r="G46" s="249"/>
      <c r="H46" s="250"/>
      <c r="I46" s="48">
        <v>38</v>
      </c>
      <c r="J46" s="63">
        <v>0</v>
      </c>
      <c r="K46" s="55">
        <v>81996301</v>
      </c>
    </row>
    <row r="47" spans="1:11">
      <c r="A47" s="248" t="s">
        <v>125</v>
      </c>
      <c r="B47" s="249"/>
      <c r="C47" s="249"/>
      <c r="D47" s="249"/>
      <c r="E47" s="249"/>
      <c r="F47" s="249"/>
      <c r="G47" s="249"/>
      <c r="H47" s="250"/>
      <c r="I47" s="48">
        <v>39</v>
      </c>
      <c r="J47" s="63">
        <v>0</v>
      </c>
      <c r="K47" s="55">
        <v>6160835</v>
      </c>
    </row>
    <row r="48" spans="1:11">
      <c r="A48" s="248" t="s">
        <v>126</v>
      </c>
      <c r="B48" s="249"/>
      <c r="C48" s="249"/>
      <c r="D48" s="249"/>
      <c r="E48" s="249"/>
      <c r="F48" s="249"/>
      <c r="G48" s="249"/>
      <c r="H48" s="250"/>
      <c r="I48" s="48">
        <v>40</v>
      </c>
      <c r="J48" s="63">
        <v>359660725</v>
      </c>
      <c r="K48" s="55">
        <v>363602534</v>
      </c>
    </row>
    <row r="49" spans="1:12">
      <c r="A49" s="248" t="s">
        <v>127</v>
      </c>
      <c r="B49" s="249"/>
      <c r="C49" s="249"/>
      <c r="D49" s="249"/>
      <c r="E49" s="249"/>
      <c r="F49" s="249"/>
      <c r="G49" s="249"/>
      <c r="H49" s="250"/>
      <c r="I49" s="48">
        <v>41</v>
      </c>
      <c r="J49" s="63">
        <v>82088705</v>
      </c>
      <c r="K49" s="55">
        <v>82624504</v>
      </c>
    </row>
    <row r="50" spans="1:12">
      <c r="A50" s="248" t="s">
        <v>128</v>
      </c>
      <c r="B50" s="249"/>
      <c r="C50" s="249"/>
      <c r="D50" s="249"/>
      <c r="E50" s="249"/>
      <c r="F50" s="249"/>
      <c r="G50" s="249"/>
      <c r="H50" s="250"/>
      <c r="I50" s="48">
        <v>42</v>
      </c>
      <c r="J50" s="63">
        <v>0</v>
      </c>
      <c r="K50" s="55">
        <v>0</v>
      </c>
    </row>
    <row r="51" spans="1:12">
      <c r="A51" s="254" t="s">
        <v>129</v>
      </c>
      <c r="B51" s="255"/>
      <c r="C51" s="255"/>
      <c r="D51" s="255"/>
      <c r="E51" s="255"/>
      <c r="F51" s="255"/>
      <c r="G51" s="255"/>
      <c r="H51" s="256"/>
      <c r="I51" s="48">
        <v>43</v>
      </c>
      <c r="J51" s="74">
        <v>1779264127</v>
      </c>
      <c r="K51" s="74">
        <f>SUM(K44:K50)</f>
        <v>1931341631</v>
      </c>
    </row>
    <row r="52" spans="1:12">
      <c r="A52" s="260" t="s">
        <v>133</v>
      </c>
      <c r="B52" s="261"/>
      <c r="C52" s="261"/>
      <c r="D52" s="261"/>
      <c r="E52" s="261"/>
      <c r="F52" s="261"/>
      <c r="G52" s="261"/>
      <c r="H52" s="262"/>
      <c r="I52" s="49">
        <v>44</v>
      </c>
      <c r="J52" s="69">
        <v>17713166474</v>
      </c>
      <c r="K52" s="69">
        <f>+K51+K42</f>
        <v>19845380442</v>
      </c>
      <c r="L52" s="159"/>
    </row>
    <row r="53" spans="1:12">
      <c r="A53" s="242" t="s">
        <v>168</v>
      </c>
      <c r="B53" s="263"/>
      <c r="C53" s="263"/>
      <c r="D53" s="263"/>
      <c r="E53" s="263"/>
      <c r="F53" s="263"/>
      <c r="G53" s="263"/>
      <c r="H53" s="263"/>
      <c r="I53" s="243"/>
      <c r="J53" s="243"/>
      <c r="K53" s="244"/>
    </row>
    <row r="54" spans="1:12">
      <c r="A54" s="254" t="s">
        <v>130</v>
      </c>
      <c r="B54" s="255"/>
      <c r="C54" s="255"/>
      <c r="D54" s="255"/>
      <c r="E54" s="255"/>
      <c r="F54" s="255"/>
      <c r="G54" s="255"/>
      <c r="H54" s="256"/>
      <c r="I54" s="48">
        <v>45</v>
      </c>
      <c r="J54" s="353">
        <f>+J51</f>
        <v>1779264127</v>
      </c>
      <c r="K54" s="353">
        <f>+K51</f>
        <v>1931341631</v>
      </c>
    </row>
    <row r="55" spans="1:12">
      <c r="A55" s="248" t="s">
        <v>131</v>
      </c>
      <c r="B55" s="249"/>
      <c r="C55" s="249"/>
      <c r="D55" s="249"/>
      <c r="E55" s="249"/>
      <c r="F55" s="249"/>
      <c r="G55" s="249"/>
      <c r="H55" s="250"/>
      <c r="I55" s="48">
        <v>46</v>
      </c>
      <c r="J55" s="55">
        <f>+J54</f>
        <v>1779264127</v>
      </c>
      <c r="K55" s="55">
        <f>+K54</f>
        <v>1931341631</v>
      </c>
    </row>
    <row r="56" spans="1:12">
      <c r="A56" s="257" t="s">
        <v>132</v>
      </c>
      <c r="B56" s="258"/>
      <c r="C56" s="258"/>
      <c r="D56" s="258"/>
      <c r="E56" s="258"/>
      <c r="F56" s="258"/>
      <c r="G56" s="258"/>
      <c r="H56" s="259"/>
      <c r="I56" s="49">
        <v>47</v>
      </c>
      <c r="J56" s="57">
        <f>J54-J55</f>
        <v>0</v>
      </c>
      <c r="K56" s="57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23:K23">
    <cfRule type="cellIs" dxfId="13" priority="31" stopIfTrue="1" operator="lessThan">
      <formula>0</formula>
    </cfRule>
  </conditionalFormatting>
  <conditionalFormatting sqref="J7:K22">
    <cfRule type="cellIs" dxfId="12" priority="25" stopIfTrue="1" operator="lessThan">
      <formula>0</formula>
    </cfRule>
  </conditionalFormatting>
  <conditionalFormatting sqref="J25:K25">
    <cfRule type="cellIs" dxfId="11" priority="24" stopIfTrue="1" operator="lessThan">
      <formula>0</formula>
    </cfRule>
  </conditionalFormatting>
  <conditionalFormatting sqref="K26:K27">
    <cfRule type="cellIs" dxfId="10" priority="23" stopIfTrue="1" operator="lessThan">
      <formula>0</formula>
    </cfRule>
  </conditionalFormatting>
  <conditionalFormatting sqref="K44:K50">
    <cfRule type="cellIs" dxfId="9" priority="10" stopIfTrue="1" operator="lessThan">
      <formula>0</formula>
    </cfRule>
  </conditionalFormatting>
  <conditionalFormatting sqref="K29:K31">
    <cfRule type="cellIs" dxfId="8" priority="9" stopIfTrue="1" operator="lessThan">
      <formula>0</formula>
    </cfRule>
  </conditionalFormatting>
  <conditionalFormatting sqref="K33">
    <cfRule type="cellIs" dxfId="7" priority="8" stopIfTrue="1" operator="lessThan">
      <formula>0</formula>
    </cfRule>
  </conditionalFormatting>
  <conditionalFormatting sqref="K34">
    <cfRule type="cellIs" dxfId="6" priority="7" stopIfTrue="1" operator="lessThan">
      <formula>0</formula>
    </cfRule>
  </conditionalFormatting>
  <conditionalFormatting sqref="K35">
    <cfRule type="cellIs" dxfId="5" priority="6" stopIfTrue="1" operator="lessThan">
      <formula>0</formula>
    </cfRule>
  </conditionalFormatting>
  <conditionalFormatting sqref="K37">
    <cfRule type="cellIs" dxfId="4" priority="5" stopIfTrue="1" operator="lessThan">
      <formula>0</formula>
    </cfRule>
  </conditionalFormatting>
  <conditionalFormatting sqref="K38">
    <cfRule type="cellIs" dxfId="3" priority="4" stopIfTrue="1" operator="lessThan">
      <formula>0</formula>
    </cfRule>
  </conditionalFormatting>
  <conditionalFormatting sqref="K39">
    <cfRule type="cellIs" dxfId="2" priority="3" stopIfTrue="1" operator="lessThan">
      <formula>0</formula>
    </cfRule>
  </conditionalFormatting>
  <conditionalFormatting sqref="K40">
    <cfRule type="cellIs" dxfId="1" priority="2" stopIfTrue="1" operator="lessThan">
      <formula>0</formula>
    </cfRule>
  </conditionalFormatting>
  <conditionalFormatting sqref="K41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33:K35 J8:K22 J29:K31 J26:K27 K45:K50 J47:J48 J44:K44 J37:K41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 J49:J50 J45:J46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 K23" formulaRange="1"/>
    <ignoredError sqref="K28 K32 K36 J55:K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zoomScale="115" zoomScaleNormal="115" zoomScaleSheetLayoutView="100" workbookViewId="0">
      <selection activeCell="A34" sqref="A34:H34"/>
    </sheetView>
  </sheetViews>
  <sheetFormatPr defaultColWidth="9.140625" defaultRowHeight="12.75"/>
  <cols>
    <col min="1" max="8" width="9.140625" style="43"/>
    <col min="9" max="9" width="7.85546875" style="43" customWidth="1"/>
    <col min="10" max="13" width="14.42578125" style="43" customWidth="1"/>
    <col min="14" max="14" width="14" style="43" bestFit="1" customWidth="1"/>
    <col min="15" max="16" width="11.140625" style="70" bestFit="1" customWidth="1"/>
    <col min="17" max="17" width="9.140625" style="43"/>
    <col min="18" max="18" width="11.140625" style="43" bestFit="1" customWidth="1"/>
    <col min="19" max="19" width="10.140625" style="43" bestFit="1" customWidth="1"/>
    <col min="20" max="16384" width="9.140625" style="43"/>
  </cols>
  <sheetData>
    <row r="2" spans="1:19" ht="15.75">
      <c r="A2" s="264" t="s">
        <v>157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50"/>
    </row>
    <row r="3" spans="1:19" ht="12.75" customHeight="1">
      <c r="A3" s="50"/>
      <c r="B3" s="50"/>
      <c r="C3" s="265" t="s">
        <v>162</v>
      </c>
      <c r="D3" s="266"/>
      <c r="E3" s="267" t="s">
        <v>164</v>
      </c>
      <c r="F3" s="268"/>
      <c r="G3" s="162" t="s">
        <v>163</v>
      </c>
      <c r="H3" s="222" t="s">
        <v>283</v>
      </c>
      <c r="I3" s="223"/>
      <c r="J3" s="269" t="s">
        <v>57</v>
      </c>
      <c r="K3" s="270"/>
      <c r="L3" s="270"/>
      <c r="M3" s="270"/>
    </row>
    <row r="4" spans="1:19" ht="23.25">
      <c r="A4" s="225" t="s">
        <v>84</v>
      </c>
      <c r="B4" s="225"/>
      <c r="C4" s="225"/>
      <c r="D4" s="225"/>
      <c r="E4" s="225"/>
      <c r="F4" s="225"/>
      <c r="G4" s="225"/>
      <c r="H4" s="225"/>
      <c r="I4" s="44" t="s">
        <v>156</v>
      </c>
      <c r="J4" s="226" t="s">
        <v>284</v>
      </c>
      <c r="K4" s="226"/>
      <c r="L4" s="226" t="s">
        <v>285</v>
      </c>
      <c r="M4" s="226"/>
    </row>
    <row r="5" spans="1:19">
      <c r="A5" s="271"/>
      <c r="B5" s="271"/>
      <c r="C5" s="271"/>
      <c r="D5" s="271"/>
      <c r="E5" s="271"/>
      <c r="F5" s="271"/>
      <c r="G5" s="271"/>
      <c r="H5" s="271"/>
      <c r="I5" s="44"/>
      <c r="J5" s="142" t="s">
        <v>165</v>
      </c>
      <c r="K5" s="142" t="s">
        <v>166</v>
      </c>
      <c r="L5" s="142" t="s">
        <v>165</v>
      </c>
      <c r="M5" s="160" t="s">
        <v>166</v>
      </c>
    </row>
    <row r="6" spans="1:19">
      <c r="A6" s="226">
        <v>1</v>
      </c>
      <c r="B6" s="226"/>
      <c r="C6" s="226"/>
      <c r="D6" s="226"/>
      <c r="E6" s="226"/>
      <c r="F6" s="226"/>
      <c r="G6" s="226"/>
      <c r="H6" s="226"/>
      <c r="I6" s="46">
        <v>2</v>
      </c>
      <c r="J6" s="45">
        <v>3</v>
      </c>
      <c r="K6" s="45">
        <v>4</v>
      </c>
      <c r="L6" s="45">
        <v>5</v>
      </c>
      <c r="M6" s="45">
        <v>6</v>
      </c>
    </row>
    <row r="7" spans="1:19">
      <c r="A7" s="275" t="s">
        <v>135</v>
      </c>
      <c r="B7" s="276"/>
      <c r="C7" s="276"/>
      <c r="D7" s="276"/>
      <c r="E7" s="276"/>
      <c r="F7" s="276"/>
      <c r="G7" s="276"/>
      <c r="H7" s="277"/>
      <c r="I7" s="47">
        <v>48</v>
      </c>
      <c r="J7" s="77">
        <v>792827047</v>
      </c>
      <c r="K7" s="77">
        <v>190445881</v>
      </c>
      <c r="L7" s="77">
        <v>733387784</v>
      </c>
      <c r="M7" s="77">
        <v>184630907</v>
      </c>
      <c r="N7" s="84"/>
      <c r="P7" s="146"/>
    </row>
    <row r="8" spans="1:19">
      <c r="A8" s="272" t="s">
        <v>136</v>
      </c>
      <c r="B8" s="273"/>
      <c r="C8" s="273"/>
      <c r="D8" s="273"/>
      <c r="E8" s="273"/>
      <c r="F8" s="273"/>
      <c r="G8" s="273"/>
      <c r="H8" s="274"/>
      <c r="I8" s="48">
        <v>49</v>
      </c>
      <c r="J8" s="77">
        <v>278496941</v>
      </c>
      <c r="K8" s="77">
        <v>65215225</v>
      </c>
      <c r="L8" s="77">
        <v>213939602</v>
      </c>
      <c r="M8" s="77">
        <v>45569060</v>
      </c>
      <c r="N8" s="84"/>
      <c r="P8" s="146"/>
    </row>
    <row r="9" spans="1:19">
      <c r="A9" s="254" t="s">
        <v>137</v>
      </c>
      <c r="B9" s="255"/>
      <c r="C9" s="255"/>
      <c r="D9" s="255"/>
      <c r="E9" s="255"/>
      <c r="F9" s="255"/>
      <c r="G9" s="255"/>
      <c r="H9" s="256"/>
      <c r="I9" s="48">
        <v>50</v>
      </c>
      <c r="J9" s="78">
        <f>+J7-J8</f>
        <v>514330106</v>
      </c>
      <c r="K9" s="78">
        <f>+K7-K8</f>
        <v>125230656</v>
      </c>
      <c r="L9" s="78">
        <f>+L7-L8</f>
        <v>519448182</v>
      </c>
      <c r="M9" s="78">
        <f>+M7-M8</f>
        <v>139061847</v>
      </c>
      <c r="N9" s="84"/>
      <c r="O9" s="88"/>
      <c r="P9" s="146"/>
    </row>
    <row r="10" spans="1:19">
      <c r="A10" s="272" t="s">
        <v>138</v>
      </c>
      <c r="B10" s="273"/>
      <c r="C10" s="273"/>
      <c r="D10" s="273"/>
      <c r="E10" s="273"/>
      <c r="F10" s="273"/>
      <c r="G10" s="273"/>
      <c r="H10" s="274"/>
      <c r="I10" s="48">
        <v>51</v>
      </c>
      <c r="J10" s="77">
        <v>495327235</v>
      </c>
      <c r="K10" s="77">
        <v>123803045</v>
      </c>
      <c r="L10" s="77">
        <v>503662083</v>
      </c>
      <c r="M10" s="77">
        <v>121630526</v>
      </c>
      <c r="N10" s="84"/>
      <c r="P10" s="146"/>
    </row>
    <row r="11" spans="1:19">
      <c r="A11" s="272" t="s">
        <v>139</v>
      </c>
      <c r="B11" s="273"/>
      <c r="C11" s="273"/>
      <c r="D11" s="273"/>
      <c r="E11" s="273"/>
      <c r="F11" s="273"/>
      <c r="G11" s="273"/>
      <c r="H11" s="274"/>
      <c r="I11" s="48">
        <v>52</v>
      </c>
      <c r="J11" s="77">
        <v>302342735</v>
      </c>
      <c r="K11" s="77">
        <v>75664444</v>
      </c>
      <c r="L11" s="77">
        <v>310164854</v>
      </c>
      <c r="M11" s="77">
        <v>78010472</v>
      </c>
      <c r="N11" s="84"/>
      <c r="P11" s="146"/>
    </row>
    <row r="12" spans="1:19">
      <c r="A12" s="254" t="s">
        <v>140</v>
      </c>
      <c r="B12" s="255"/>
      <c r="C12" s="255"/>
      <c r="D12" s="255"/>
      <c r="E12" s="255"/>
      <c r="F12" s="255"/>
      <c r="G12" s="255"/>
      <c r="H12" s="256"/>
      <c r="I12" s="48">
        <v>53</v>
      </c>
      <c r="J12" s="78">
        <f>+J10-J11</f>
        <v>192984500</v>
      </c>
      <c r="K12" s="78">
        <f>+K10-K11</f>
        <v>48138601</v>
      </c>
      <c r="L12" s="78">
        <f>+L10-L11</f>
        <v>193497229</v>
      </c>
      <c r="M12" s="78">
        <f>+M10-M11</f>
        <v>43620054</v>
      </c>
      <c r="N12" s="84"/>
      <c r="O12" s="88"/>
      <c r="P12" s="146"/>
    </row>
    <row r="13" spans="1:19" ht="24" customHeight="1">
      <c r="A13" s="248" t="s">
        <v>141</v>
      </c>
      <c r="B13" s="249"/>
      <c r="C13" s="249"/>
      <c r="D13" s="249"/>
      <c r="E13" s="249"/>
      <c r="F13" s="249"/>
      <c r="G13" s="249"/>
      <c r="H13" s="250"/>
      <c r="I13" s="48">
        <v>54</v>
      </c>
      <c r="J13" s="77">
        <v>0</v>
      </c>
      <c r="K13" s="77">
        <v>0</v>
      </c>
      <c r="L13" s="77">
        <v>0</v>
      </c>
      <c r="M13" s="77">
        <v>0</v>
      </c>
      <c r="N13" s="60"/>
      <c r="P13" s="146"/>
      <c r="R13" s="146"/>
      <c r="S13" s="85"/>
    </row>
    <row r="14" spans="1:19">
      <c r="A14" s="248" t="s">
        <v>142</v>
      </c>
      <c r="B14" s="249"/>
      <c r="C14" s="249"/>
      <c r="D14" s="249"/>
      <c r="E14" s="249"/>
      <c r="F14" s="249"/>
      <c r="G14" s="249"/>
      <c r="H14" s="250"/>
      <c r="I14" s="48">
        <v>55</v>
      </c>
      <c r="J14" s="77">
        <v>46697713</v>
      </c>
      <c r="K14" s="77">
        <v>15995654</v>
      </c>
      <c r="L14" s="77">
        <v>69656894</v>
      </c>
      <c r="M14" s="77">
        <v>12782676</v>
      </c>
      <c r="N14" s="84"/>
      <c r="O14" s="88"/>
      <c r="P14" s="146"/>
      <c r="R14" s="85"/>
      <c r="S14" s="84"/>
    </row>
    <row r="15" spans="1:19">
      <c r="A15" s="248" t="s">
        <v>143</v>
      </c>
      <c r="B15" s="249"/>
      <c r="C15" s="249"/>
      <c r="D15" s="249"/>
      <c r="E15" s="249"/>
      <c r="F15" s="249"/>
      <c r="G15" s="249"/>
      <c r="H15" s="250"/>
      <c r="I15" s="48">
        <v>56</v>
      </c>
      <c r="J15" s="77">
        <v>0</v>
      </c>
      <c r="K15" s="77">
        <v>0</v>
      </c>
      <c r="L15" s="77">
        <v>0</v>
      </c>
      <c r="M15" s="77">
        <v>0</v>
      </c>
      <c r="N15" s="60"/>
      <c r="P15" s="146"/>
      <c r="R15" s="85"/>
    </row>
    <row r="16" spans="1:19" ht="23.25" customHeight="1">
      <c r="A16" s="248" t="s">
        <v>144</v>
      </c>
      <c r="B16" s="249"/>
      <c r="C16" s="249"/>
      <c r="D16" s="249"/>
      <c r="E16" s="249"/>
      <c r="F16" s="249"/>
      <c r="G16" s="249"/>
      <c r="H16" s="250"/>
      <c r="I16" s="48">
        <v>57</v>
      </c>
      <c r="J16" s="77">
        <v>0</v>
      </c>
      <c r="K16" s="77">
        <v>0</v>
      </c>
      <c r="L16" s="77">
        <v>0</v>
      </c>
      <c r="M16" s="77">
        <v>0</v>
      </c>
      <c r="N16" s="60"/>
      <c r="P16" s="146"/>
    </row>
    <row r="17" spans="1:18">
      <c r="A17" s="248" t="s">
        <v>145</v>
      </c>
      <c r="B17" s="249"/>
      <c r="C17" s="249"/>
      <c r="D17" s="249"/>
      <c r="E17" s="249"/>
      <c r="F17" s="249"/>
      <c r="G17" s="249"/>
      <c r="H17" s="250"/>
      <c r="I17" s="48">
        <v>58</v>
      </c>
      <c r="J17" s="77">
        <v>670</v>
      </c>
      <c r="K17" s="77">
        <v>670</v>
      </c>
      <c r="L17" s="77">
        <v>48595443</v>
      </c>
      <c r="M17" s="77">
        <v>6897025</v>
      </c>
      <c r="N17" s="84"/>
      <c r="O17" s="88"/>
      <c r="P17" s="146"/>
    </row>
    <row r="18" spans="1:18">
      <c r="A18" s="248" t="s">
        <v>146</v>
      </c>
      <c r="B18" s="249"/>
      <c r="C18" s="249"/>
      <c r="D18" s="249"/>
      <c r="E18" s="249"/>
      <c r="F18" s="249"/>
      <c r="G18" s="249"/>
      <c r="H18" s="250"/>
      <c r="I18" s="48">
        <v>59</v>
      </c>
      <c r="J18" s="77">
        <v>0</v>
      </c>
      <c r="K18" s="77">
        <v>0</v>
      </c>
      <c r="L18" s="77">
        <v>0</v>
      </c>
      <c r="M18" s="77">
        <v>0</v>
      </c>
      <c r="N18" s="60"/>
      <c r="P18" s="146"/>
    </row>
    <row r="19" spans="1:18">
      <c r="A19" s="248" t="s">
        <v>147</v>
      </c>
      <c r="B19" s="249"/>
      <c r="C19" s="249"/>
      <c r="D19" s="249"/>
      <c r="E19" s="249"/>
      <c r="F19" s="249"/>
      <c r="G19" s="249"/>
      <c r="H19" s="250"/>
      <c r="I19" s="48">
        <v>60</v>
      </c>
      <c r="J19" s="77">
        <v>0</v>
      </c>
      <c r="K19" s="77">
        <v>0</v>
      </c>
      <c r="L19" s="77">
        <v>0</v>
      </c>
      <c r="M19" s="77">
        <v>0</v>
      </c>
      <c r="N19" s="60"/>
      <c r="P19" s="146"/>
      <c r="R19" s="147"/>
    </row>
    <row r="20" spans="1:18">
      <c r="A20" s="248" t="s">
        <v>148</v>
      </c>
      <c r="B20" s="249"/>
      <c r="C20" s="249"/>
      <c r="D20" s="249"/>
      <c r="E20" s="249"/>
      <c r="F20" s="249"/>
      <c r="G20" s="249"/>
      <c r="H20" s="250"/>
      <c r="I20" s="48">
        <v>61</v>
      </c>
      <c r="J20" s="77">
        <v>0</v>
      </c>
      <c r="K20" s="77">
        <v>0</v>
      </c>
      <c r="L20" s="77">
        <v>0</v>
      </c>
      <c r="M20" s="77">
        <v>0</v>
      </c>
      <c r="N20" s="60"/>
      <c r="P20" s="146"/>
      <c r="R20" s="147"/>
    </row>
    <row r="21" spans="1:18">
      <c r="A21" s="248" t="s">
        <v>149</v>
      </c>
      <c r="B21" s="249"/>
      <c r="C21" s="249"/>
      <c r="D21" s="249"/>
      <c r="E21" s="249"/>
      <c r="F21" s="249"/>
      <c r="G21" s="249"/>
      <c r="H21" s="250"/>
      <c r="I21" s="48">
        <v>62</v>
      </c>
      <c r="J21" s="77">
        <v>1073257</v>
      </c>
      <c r="K21" s="77">
        <v>152531</v>
      </c>
      <c r="L21" s="77">
        <v>826626</v>
      </c>
      <c r="M21" s="77">
        <v>32441</v>
      </c>
      <c r="N21" s="60"/>
      <c r="P21" s="146"/>
    </row>
    <row r="22" spans="1:18">
      <c r="A22" s="272" t="s">
        <v>150</v>
      </c>
      <c r="B22" s="273"/>
      <c r="C22" s="273"/>
      <c r="D22" s="273"/>
      <c r="E22" s="273"/>
      <c r="F22" s="273"/>
      <c r="G22" s="273"/>
      <c r="H22" s="274"/>
      <c r="I22" s="48">
        <v>63</v>
      </c>
      <c r="J22" s="77">
        <v>9668008</v>
      </c>
      <c r="K22" s="77">
        <v>409930</v>
      </c>
      <c r="L22" s="77">
        <v>4639356</v>
      </c>
      <c r="M22" s="77">
        <v>-568199</v>
      </c>
      <c r="N22" s="84"/>
      <c r="P22" s="146"/>
    </row>
    <row r="23" spans="1:18">
      <c r="A23" s="272" t="s">
        <v>151</v>
      </c>
      <c r="B23" s="273"/>
      <c r="C23" s="273"/>
      <c r="D23" s="273"/>
      <c r="E23" s="273"/>
      <c r="F23" s="273"/>
      <c r="G23" s="273"/>
      <c r="H23" s="274"/>
      <c r="I23" s="48">
        <v>64</v>
      </c>
      <c r="J23" s="77">
        <v>31181412</v>
      </c>
      <c r="K23" s="77">
        <v>3187379</v>
      </c>
      <c r="L23" s="77">
        <v>7786346</v>
      </c>
      <c r="M23" s="77">
        <v>1151904</v>
      </c>
      <c r="N23" s="60"/>
      <c r="P23" s="146"/>
    </row>
    <row r="24" spans="1:18">
      <c r="A24" s="272" t="s">
        <v>153</v>
      </c>
      <c r="B24" s="273"/>
      <c r="C24" s="273"/>
      <c r="D24" s="273"/>
      <c r="E24" s="273"/>
      <c r="F24" s="273"/>
      <c r="G24" s="273"/>
      <c r="H24" s="274"/>
      <c r="I24" s="48">
        <v>65</v>
      </c>
      <c r="J24" s="77">
        <v>62388680</v>
      </c>
      <c r="K24" s="77">
        <v>28773884</v>
      </c>
      <c r="L24" s="77">
        <v>61980558</v>
      </c>
      <c r="M24" s="77">
        <v>18423315</v>
      </c>
      <c r="N24" s="60"/>
      <c r="O24" s="88"/>
      <c r="P24" s="146"/>
    </row>
    <row r="25" spans="1:18">
      <c r="A25" s="272" t="s">
        <v>152</v>
      </c>
      <c r="B25" s="273"/>
      <c r="C25" s="273"/>
      <c r="D25" s="273"/>
      <c r="E25" s="273"/>
      <c r="F25" s="273"/>
      <c r="G25" s="273"/>
      <c r="H25" s="274"/>
      <c r="I25" s="48">
        <v>66</v>
      </c>
      <c r="J25" s="77">
        <v>411188110</v>
      </c>
      <c r="K25" s="77">
        <v>111141793</v>
      </c>
      <c r="L25" s="77">
        <v>392839804</v>
      </c>
      <c r="M25" s="77">
        <v>100420124</v>
      </c>
      <c r="N25" s="60"/>
      <c r="O25" s="88"/>
      <c r="P25" s="146"/>
      <c r="R25" s="60"/>
    </row>
    <row r="26" spans="1:18" ht="12.75" customHeight="1">
      <c r="A26" s="254" t="s">
        <v>155</v>
      </c>
      <c r="B26" s="255"/>
      <c r="C26" s="255"/>
      <c r="D26" s="255"/>
      <c r="E26" s="255"/>
      <c r="F26" s="255"/>
      <c r="G26" s="255"/>
      <c r="H26" s="256"/>
      <c r="I26" s="48">
        <v>67</v>
      </c>
      <c r="J26" s="92">
        <f>+J9+J12+J13+J14+J15+J16+J17+J18+J19+J20+J21+J22+J23-J24-J25</f>
        <v>322358876</v>
      </c>
      <c r="K26" s="92">
        <f>+K9+K12+K13+K14+K15+K16+K17+K18+K19+K20+K21+K22+K23-K24-K25</f>
        <v>53199744</v>
      </c>
      <c r="L26" s="92">
        <f>+L9+L12+L13+L14+L15+L16+L17+L18+L19+L20+L21+L22+L23-L24-L25</f>
        <v>389629714</v>
      </c>
      <c r="M26" s="92">
        <f>+M9+M12+M13+M14+M15+M16+M17+M18+M19+M20+M21+M22+M23-M24-M25</f>
        <v>84134309</v>
      </c>
      <c r="N26" s="84"/>
      <c r="P26" s="146"/>
      <c r="R26" s="60"/>
    </row>
    <row r="27" spans="1:18">
      <c r="A27" s="272" t="s">
        <v>154</v>
      </c>
      <c r="B27" s="273"/>
      <c r="C27" s="273"/>
      <c r="D27" s="273"/>
      <c r="E27" s="273"/>
      <c r="F27" s="273"/>
      <c r="G27" s="273"/>
      <c r="H27" s="274"/>
      <c r="I27" s="48">
        <v>68</v>
      </c>
      <c r="J27" s="77">
        <v>193680189</v>
      </c>
      <c r="K27" s="77">
        <v>35815301</v>
      </c>
      <c r="L27" s="77">
        <v>237053471</v>
      </c>
      <c r="M27" s="77">
        <v>85334109</v>
      </c>
      <c r="N27" s="60"/>
      <c r="P27" s="146"/>
    </row>
    <row r="28" spans="1:18">
      <c r="A28" s="254" t="s">
        <v>158</v>
      </c>
      <c r="B28" s="255"/>
      <c r="C28" s="255"/>
      <c r="D28" s="255"/>
      <c r="E28" s="255"/>
      <c r="F28" s="255"/>
      <c r="G28" s="255"/>
      <c r="H28" s="256"/>
      <c r="I28" s="48">
        <v>69</v>
      </c>
      <c r="J28" s="345">
        <f>+J26-J27</f>
        <v>128678687</v>
      </c>
      <c r="K28" s="345">
        <f>+K26-K27</f>
        <v>17384443</v>
      </c>
      <c r="L28" s="345">
        <f>+L26-L27</f>
        <v>152576243</v>
      </c>
      <c r="M28" s="345">
        <f>+M26-M27</f>
        <v>-1199800</v>
      </c>
      <c r="N28" s="60"/>
      <c r="P28" s="146"/>
    </row>
    <row r="29" spans="1:18">
      <c r="A29" s="254" t="s">
        <v>159</v>
      </c>
      <c r="B29" s="255"/>
      <c r="C29" s="255"/>
      <c r="D29" s="255"/>
      <c r="E29" s="255"/>
      <c r="F29" s="255"/>
      <c r="G29" s="255"/>
      <c r="H29" s="256"/>
      <c r="I29" s="48">
        <v>70</v>
      </c>
      <c r="J29" s="344">
        <v>3901546</v>
      </c>
      <c r="K29" s="344">
        <v>1193864</v>
      </c>
      <c r="L29" s="344">
        <v>-30083215</v>
      </c>
      <c r="M29" s="344">
        <v>-29618476</v>
      </c>
      <c r="N29" s="60"/>
      <c r="P29" s="146"/>
    </row>
    <row r="30" spans="1:18">
      <c r="A30" s="254" t="s">
        <v>160</v>
      </c>
      <c r="B30" s="255"/>
      <c r="C30" s="255"/>
      <c r="D30" s="255"/>
      <c r="E30" s="255"/>
      <c r="F30" s="255"/>
      <c r="G30" s="255"/>
      <c r="H30" s="256"/>
      <c r="I30" s="48">
        <v>71</v>
      </c>
      <c r="J30" s="78">
        <f>+J28-J29</f>
        <v>124777141</v>
      </c>
      <c r="K30" s="78">
        <f>+K28-K29</f>
        <v>16190579</v>
      </c>
      <c r="L30" s="78">
        <f>+L28-L29</f>
        <v>182659458</v>
      </c>
      <c r="M30" s="78">
        <f>+M28-M29</f>
        <v>28418676</v>
      </c>
      <c r="N30" s="60"/>
      <c r="P30" s="146"/>
    </row>
    <row r="31" spans="1:18">
      <c r="A31" s="257" t="s">
        <v>161</v>
      </c>
      <c r="B31" s="258"/>
      <c r="C31" s="258"/>
      <c r="D31" s="258"/>
      <c r="E31" s="258"/>
      <c r="F31" s="258"/>
      <c r="G31" s="258"/>
      <c r="H31" s="259"/>
      <c r="I31" s="49">
        <v>72</v>
      </c>
      <c r="J31" s="77">
        <v>86</v>
      </c>
      <c r="K31" s="77">
        <v>11</v>
      </c>
      <c r="L31" s="77">
        <v>90</v>
      </c>
      <c r="M31" s="77">
        <v>14</v>
      </c>
      <c r="N31" s="60"/>
    </row>
    <row r="32" spans="1:18" ht="12.75" customHeight="1">
      <c r="A32" s="242" t="s">
        <v>167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78"/>
    </row>
    <row r="33" spans="1:13">
      <c r="A33" s="279" t="s">
        <v>169</v>
      </c>
      <c r="B33" s="280"/>
      <c r="C33" s="280"/>
      <c r="D33" s="280"/>
      <c r="E33" s="280"/>
      <c r="F33" s="280"/>
      <c r="G33" s="280"/>
      <c r="H33" s="281"/>
      <c r="I33" s="47">
        <v>73</v>
      </c>
      <c r="J33" s="350">
        <f>+J30</f>
        <v>124777141</v>
      </c>
      <c r="K33" s="350">
        <f>+K30</f>
        <v>16190579</v>
      </c>
      <c r="L33" s="350">
        <f>+L30</f>
        <v>182659458</v>
      </c>
      <c r="M33" s="350">
        <f>+M30</f>
        <v>28418676</v>
      </c>
    </row>
    <row r="34" spans="1:13">
      <c r="A34" s="254" t="s">
        <v>170</v>
      </c>
      <c r="B34" s="249"/>
      <c r="C34" s="249"/>
      <c r="D34" s="249"/>
      <c r="E34" s="249"/>
      <c r="F34" s="249"/>
      <c r="G34" s="249"/>
      <c r="H34" s="250"/>
      <c r="I34" s="48">
        <v>74</v>
      </c>
      <c r="J34" s="351">
        <f>+J33</f>
        <v>124777141</v>
      </c>
      <c r="K34" s="351">
        <f t="shared" ref="K34:M34" si="0">+K33</f>
        <v>16190579</v>
      </c>
      <c r="L34" s="351">
        <f t="shared" si="0"/>
        <v>182659458</v>
      </c>
      <c r="M34" s="351">
        <f t="shared" si="0"/>
        <v>28418676</v>
      </c>
    </row>
    <row r="35" spans="1:13">
      <c r="A35" s="260" t="s">
        <v>171</v>
      </c>
      <c r="B35" s="258"/>
      <c r="C35" s="258"/>
      <c r="D35" s="258"/>
      <c r="E35" s="258"/>
      <c r="F35" s="258"/>
      <c r="G35" s="258"/>
      <c r="H35" s="259"/>
      <c r="I35" s="49">
        <v>75</v>
      </c>
      <c r="J35" s="352">
        <f>J33-J34</f>
        <v>0</v>
      </c>
      <c r="K35" s="352">
        <f>K33-K34</f>
        <v>0</v>
      </c>
      <c r="L35" s="352">
        <f>L33-L34</f>
        <v>0</v>
      </c>
      <c r="M35" s="352">
        <f>M33-M34</f>
        <v>0</v>
      </c>
    </row>
    <row r="37" spans="1:13">
      <c r="I37" s="91"/>
      <c r="J37" s="143"/>
      <c r="K37" s="70"/>
      <c r="L37" s="143"/>
      <c r="M37" s="70"/>
    </row>
    <row r="38" spans="1:13">
      <c r="J38" s="70"/>
      <c r="K38" s="70"/>
      <c r="L38" s="93"/>
      <c r="M38" s="70"/>
    </row>
    <row r="39" spans="1:13">
      <c r="K39" s="91"/>
      <c r="L39" s="94"/>
    </row>
    <row r="40" spans="1:13">
      <c r="K40" s="91"/>
      <c r="L40" s="94"/>
    </row>
    <row r="41" spans="1:13">
      <c r="K41" s="91"/>
      <c r="L41" s="94"/>
      <c r="M41" s="94"/>
    </row>
  </sheetData>
  <protectedRanges>
    <protectedRange sqref="E3:F3" name="Range1_1"/>
    <protectedRange sqref="H3:I3" name="Range1_3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5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J13:M25 J10:M11 J29:M29 J7:M8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9:M9 J30:M30 J12:M12 J26:M26 J28:M28 J34:M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J49" sqref="J49:K49"/>
    </sheetView>
  </sheetViews>
  <sheetFormatPr defaultColWidth="9.140625" defaultRowHeight="12.75"/>
  <cols>
    <col min="1" max="7" width="9.140625" style="43"/>
    <col min="8" max="8" width="13.28515625" style="43" customWidth="1"/>
    <col min="9" max="9" width="9.140625" style="43"/>
    <col min="10" max="11" width="16.28515625" style="91" customWidth="1"/>
    <col min="12" max="12" width="14.7109375" style="70" customWidth="1"/>
    <col min="13" max="13" width="11.140625" style="43" customWidth="1"/>
    <col min="14" max="16384" width="9.140625" style="43"/>
  </cols>
  <sheetData>
    <row r="2" spans="1:14" ht="15.75">
      <c r="A2" s="294" t="s">
        <v>197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4">
      <c r="C3" s="265" t="s">
        <v>162</v>
      </c>
      <c r="D3" s="266"/>
      <c r="E3" s="267" t="s">
        <v>164</v>
      </c>
      <c r="F3" s="268"/>
      <c r="G3" s="51" t="s">
        <v>163</v>
      </c>
      <c r="H3" s="222" t="s">
        <v>283</v>
      </c>
      <c r="I3" s="223"/>
      <c r="J3" s="269" t="s">
        <v>57</v>
      </c>
      <c r="K3" s="295"/>
    </row>
    <row r="4" spans="1:14" ht="23.25">
      <c r="A4" s="307" t="s">
        <v>84</v>
      </c>
      <c r="B4" s="307"/>
      <c r="C4" s="307"/>
      <c r="D4" s="307"/>
      <c r="E4" s="307"/>
      <c r="F4" s="307"/>
      <c r="G4" s="307"/>
      <c r="H4" s="307"/>
      <c r="I4" s="71" t="s">
        <v>156</v>
      </c>
      <c r="J4" s="86" t="s">
        <v>284</v>
      </c>
      <c r="K4" s="86" t="s">
        <v>285</v>
      </c>
    </row>
    <row r="5" spans="1:14">
      <c r="A5" s="308">
        <v>1</v>
      </c>
      <c r="B5" s="308"/>
      <c r="C5" s="308"/>
      <c r="D5" s="308"/>
      <c r="E5" s="308"/>
      <c r="F5" s="308"/>
      <c r="G5" s="308"/>
      <c r="H5" s="308"/>
      <c r="I5" s="72">
        <v>2</v>
      </c>
      <c r="J5" s="87" t="s">
        <v>1</v>
      </c>
      <c r="K5" s="87" t="s">
        <v>2</v>
      </c>
    </row>
    <row r="6" spans="1:14">
      <c r="A6" s="242" t="s">
        <v>198</v>
      </c>
      <c r="B6" s="263"/>
      <c r="C6" s="263"/>
      <c r="D6" s="263"/>
      <c r="E6" s="263"/>
      <c r="F6" s="263"/>
      <c r="G6" s="263"/>
      <c r="H6" s="263"/>
      <c r="I6" s="289"/>
      <c r="J6" s="289"/>
      <c r="K6" s="290"/>
    </row>
    <row r="7" spans="1:14">
      <c r="A7" s="291" t="s">
        <v>199</v>
      </c>
      <c r="B7" s="309"/>
      <c r="C7" s="309"/>
      <c r="D7" s="309"/>
      <c r="E7" s="309"/>
      <c r="F7" s="309"/>
      <c r="G7" s="309"/>
      <c r="H7" s="310"/>
      <c r="I7" s="48">
        <v>1</v>
      </c>
      <c r="J7" s="151">
        <f>+J8+J9+J10+J11+J12+J13</f>
        <v>354603113</v>
      </c>
      <c r="K7" s="151">
        <f>+K8+K9+K10+K11+K12+K13</f>
        <v>409928173</v>
      </c>
      <c r="M7" s="60"/>
      <c r="N7" s="60"/>
    </row>
    <row r="8" spans="1:14">
      <c r="A8" s="288" t="s">
        <v>200</v>
      </c>
      <c r="B8" s="302"/>
      <c r="C8" s="302"/>
      <c r="D8" s="302"/>
      <c r="E8" s="302"/>
      <c r="F8" s="302"/>
      <c r="G8" s="302"/>
      <c r="H8" s="303"/>
      <c r="I8" s="48">
        <v>2</v>
      </c>
      <c r="J8" s="166">
        <v>128678687</v>
      </c>
      <c r="K8" s="166">
        <v>152576243</v>
      </c>
      <c r="M8" s="60"/>
      <c r="N8" s="60"/>
    </row>
    <row r="9" spans="1:14">
      <c r="A9" s="288" t="s">
        <v>201</v>
      </c>
      <c r="B9" s="302"/>
      <c r="C9" s="302"/>
      <c r="D9" s="302"/>
      <c r="E9" s="302"/>
      <c r="F9" s="302"/>
      <c r="G9" s="302"/>
      <c r="H9" s="303"/>
      <c r="I9" s="48">
        <v>3</v>
      </c>
      <c r="J9" s="166">
        <v>193680189</v>
      </c>
      <c r="K9" s="166">
        <v>237053471</v>
      </c>
      <c r="M9" s="60"/>
      <c r="N9" s="60"/>
    </row>
    <row r="10" spans="1:14">
      <c r="A10" s="288" t="s">
        <v>202</v>
      </c>
      <c r="B10" s="302"/>
      <c r="C10" s="302"/>
      <c r="D10" s="302"/>
      <c r="E10" s="302"/>
      <c r="F10" s="302"/>
      <c r="G10" s="302"/>
      <c r="H10" s="303"/>
      <c r="I10" s="48">
        <v>4</v>
      </c>
      <c r="J10" s="166">
        <v>35194252</v>
      </c>
      <c r="K10" s="166">
        <v>45487838</v>
      </c>
      <c r="M10" s="60"/>
      <c r="N10" s="60"/>
    </row>
    <row r="11" spans="1:14" ht="23.25" customHeight="1">
      <c r="A11" s="288" t="s">
        <v>206</v>
      </c>
      <c r="B11" s="302"/>
      <c r="C11" s="302"/>
      <c r="D11" s="302"/>
      <c r="E11" s="302"/>
      <c r="F11" s="302"/>
      <c r="G11" s="302"/>
      <c r="H11" s="303"/>
      <c r="I11" s="48">
        <v>5</v>
      </c>
      <c r="J11" s="166">
        <v>-7915529</v>
      </c>
      <c r="K11" s="166">
        <v>-20803923</v>
      </c>
      <c r="M11" s="60"/>
      <c r="N11" s="60"/>
    </row>
    <row r="12" spans="1:14">
      <c r="A12" s="288" t="s">
        <v>205</v>
      </c>
      <c r="B12" s="302"/>
      <c r="C12" s="302"/>
      <c r="D12" s="302"/>
      <c r="E12" s="302"/>
      <c r="F12" s="302"/>
      <c r="G12" s="302"/>
      <c r="H12" s="303"/>
      <c r="I12" s="48">
        <v>6</v>
      </c>
      <c r="J12" s="166">
        <v>14934511</v>
      </c>
      <c r="K12" s="166">
        <v>253900</v>
      </c>
      <c r="M12" s="60"/>
      <c r="N12" s="60"/>
    </row>
    <row r="13" spans="1:14">
      <c r="A13" s="288" t="s">
        <v>203</v>
      </c>
      <c r="B13" s="302"/>
      <c r="C13" s="302"/>
      <c r="D13" s="302"/>
      <c r="E13" s="302"/>
      <c r="F13" s="302"/>
      <c r="G13" s="302"/>
      <c r="H13" s="303"/>
      <c r="I13" s="48">
        <v>7</v>
      </c>
      <c r="J13" s="166">
        <v>-9968997</v>
      </c>
      <c r="K13" s="166">
        <v>-4639356</v>
      </c>
      <c r="M13" s="60"/>
      <c r="N13" s="60"/>
    </row>
    <row r="14" spans="1:14">
      <c r="A14" s="282" t="s">
        <v>207</v>
      </c>
      <c r="B14" s="302"/>
      <c r="C14" s="302"/>
      <c r="D14" s="302"/>
      <c r="E14" s="302"/>
      <c r="F14" s="302"/>
      <c r="G14" s="302"/>
      <c r="H14" s="303"/>
      <c r="I14" s="48">
        <v>8</v>
      </c>
      <c r="J14" s="78">
        <f>+J15+J16+J17+J18+J19+J20+J21+J22</f>
        <v>-529566414</v>
      </c>
      <c r="K14" s="78">
        <f>+K15+K16+K17+K18+K19+K20+K21+K22</f>
        <v>-2138011363</v>
      </c>
      <c r="M14" s="60"/>
      <c r="N14" s="60"/>
    </row>
    <row r="15" spans="1:14">
      <c r="A15" s="288" t="s">
        <v>204</v>
      </c>
      <c r="B15" s="302"/>
      <c r="C15" s="302"/>
      <c r="D15" s="302"/>
      <c r="E15" s="302"/>
      <c r="F15" s="302"/>
      <c r="G15" s="302"/>
      <c r="H15" s="303"/>
      <c r="I15" s="48">
        <v>9</v>
      </c>
      <c r="J15" s="166">
        <v>365516253</v>
      </c>
      <c r="K15" s="166">
        <v>-74210746</v>
      </c>
      <c r="M15" s="60"/>
      <c r="N15" s="60"/>
    </row>
    <row r="16" spans="1:14">
      <c r="A16" s="288" t="s">
        <v>208</v>
      </c>
      <c r="B16" s="302"/>
      <c r="C16" s="302"/>
      <c r="D16" s="302"/>
      <c r="E16" s="302"/>
      <c r="F16" s="302"/>
      <c r="G16" s="302"/>
      <c r="H16" s="303"/>
      <c r="I16" s="48">
        <v>10</v>
      </c>
      <c r="J16" s="166">
        <v>-501234808</v>
      </c>
      <c r="K16" s="166">
        <v>85698193</v>
      </c>
      <c r="M16" s="60"/>
      <c r="N16" s="60"/>
    </row>
    <row r="17" spans="1:14">
      <c r="A17" s="288" t="s">
        <v>211</v>
      </c>
      <c r="B17" s="302"/>
      <c r="C17" s="302"/>
      <c r="D17" s="302"/>
      <c r="E17" s="302"/>
      <c r="F17" s="302"/>
      <c r="G17" s="302"/>
      <c r="H17" s="303"/>
      <c r="I17" s="48">
        <v>11</v>
      </c>
      <c r="J17" s="166">
        <v>30074634</v>
      </c>
      <c r="K17" s="166">
        <v>206812097</v>
      </c>
      <c r="M17" s="60"/>
      <c r="N17" s="60"/>
    </row>
    <row r="18" spans="1:14">
      <c r="A18" s="288" t="s">
        <v>212</v>
      </c>
      <c r="B18" s="302"/>
      <c r="C18" s="302"/>
      <c r="D18" s="302"/>
      <c r="E18" s="302"/>
      <c r="F18" s="302"/>
      <c r="G18" s="302"/>
      <c r="H18" s="303"/>
      <c r="I18" s="48">
        <v>12</v>
      </c>
      <c r="J18" s="166">
        <v>6875255</v>
      </c>
      <c r="K18" s="166">
        <v>-1389637208</v>
      </c>
      <c r="M18" s="60"/>
      <c r="N18" s="60"/>
    </row>
    <row r="19" spans="1:14" ht="12.75" customHeight="1">
      <c r="A19" s="288" t="s">
        <v>213</v>
      </c>
      <c r="B19" s="302"/>
      <c r="C19" s="302"/>
      <c r="D19" s="302"/>
      <c r="E19" s="302"/>
      <c r="F19" s="302"/>
      <c r="G19" s="302"/>
      <c r="H19" s="303"/>
      <c r="I19" s="48">
        <v>13</v>
      </c>
      <c r="J19" s="166">
        <v>-326557954</v>
      </c>
      <c r="K19" s="166">
        <v>39766433</v>
      </c>
      <c r="M19" s="60"/>
      <c r="N19" s="60"/>
    </row>
    <row r="20" spans="1:14">
      <c r="A20" s="288" t="s">
        <v>214</v>
      </c>
      <c r="B20" s="302"/>
      <c r="C20" s="302"/>
      <c r="D20" s="302"/>
      <c r="E20" s="302"/>
      <c r="F20" s="302"/>
      <c r="G20" s="302"/>
      <c r="H20" s="303"/>
      <c r="I20" s="48">
        <v>14</v>
      </c>
      <c r="J20" s="166">
        <v>-12469475</v>
      </c>
      <c r="K20" s="166">
        <v>-634815410</v>
      </c>
      <c r="M20" s="60"/>
      <c r="N20" s="60"/>
    </row>
    <row r="21" spans="1:14" ht="12.75" customHeight="1">
      <c r="A21" s="304" t="s">
        <v>215</v>
      </c>
      <c r="B21" s="305"/>
      <c r="C21" s="305"/>
      <c r="D21" s="305"/>
      <c r="E21" s="305"/>
      <c r="F21" s="305"/>
      <c r="G21" s="305"/>
      <c r="H21" s="306"/>
      <c r="I21" s="48">
        <v>15</v>
      </c>
      <c r="J21" s="166">
        <v>0</v>
      </c>
      <c r="K21" s="166">
        <v>0</v>
      </c>
      <c r="M21" s="60"/>
      <c r="N21" s="60"/>
    </row>
    <row r="22" spans="1:14">
      <c r="A22" s="288" t="s">
        <v>216</v>
      </c>
      <c r="B22" s="283"/>
      <c r="C22" s="283"/>
      <c r="D22" s="283"/>
      <c r="E22" s="283"/>
      <c r="F22" s="283"/>
      <c r="G22" s="283"/>
      <c r="H22" s="284"/>
      <c r="I22" s="48">
        <v>16</v>
      </c>
      <c r="J22" s="166">
        <v>-91770319</v>
      </c>
      <c r="K22" s="166">
        <v>-371624722</v>
      </c>
      <c r="M22" s="60"/>
      <c r="N22" s="60"/>
    </row>
    <row r="23" spans="1:14">
      <c r="A23" s="282" t="s">
        <v>217</v>
      </c>
      <c r="B23" s="283"/>
      <c r="C23" s="283"/>
      <c r="D23" s="283"/>
      <c r="E23" s="283"/>
      <c r="F23" s="283"/>
      <c r="G23" s="283"/>
      <c r="H23" s="284"/>
      <c r="I23" s="48">
        <v>17</v>
      </c>
      <c r="J23" s="78">
        <f>+J24+J25+J26+J27</f>
        <v>174022628</v>
      </c>
      <c r="K23" s="78">
        <f>+K24+K25+K26+K27</f>
        <v>1953298570</v>
      </c>
      <c r="M23" s="60"/>
      <c r="N23" s="60"/>
    </row>
    <row r="24" spans="1:14">
      <c r="A24" s="288" t="s">
        <v>218</v>
      </c>
      <c r="B24" s="283"/>
      <c r="C24" s="283"/>
      <c r="D24" s="283"/>
      <c r="E24" s="283"/>
      <c r="F24" s="283"/>
      <c r="G24" s="283"/>
      <c r="H24" s="284"/>
      <c r="I24" s="48">
        <v>18</v>
      </c>
      <c r="J24" s="166">
        <v>38059625</v>
      </c>
      <c r="K24" s="166">
        <v>1045817361</v>
      </c>
      <c r="M24" s="60"/>
      <c r="N24" s="60"/>
    </row>
    <row r="25" spans="1:14">
      <c r="A25" s="288" t="s">
        <v>219</v>
      </c>
      <c r="B25" s="283"/>
      <c r="C25" s="283"/>
      <c r="D25" s="283"/>
      <c r="E25" s="283"/>
      <c r="F25" s="283"/>
      <c r="G25" s="283"/>
      <c r="H25" s="284"/>
      <c r="I25" s="48">
        <v>19</v>
      </c>
      <c r="J25" s="166">
        <v>-128742977</v>
      </c>
      <c r="K25" s="166">
        <v>1142830149</v>
      </c>
      <c r="M25" s="60"/>
      <c r="N25" s="60"/>
    </row>
    <row r="26" spans="1:14">
      <c r="A26" s="288" t="s">
        <v>220</v>
      </c>
      <c r="B26" s="283"/>
      <c r="C26" s="283"/>
      <c r="D26" s="283"/>
      <c r="E26" s="283"/>
      <c r="F26" s="283"/>
      <c r="G26" s="283"/>
      <c r="H26" s="284"/>
      <c r="I26" s="48">
        <v>20</v>
      </c>
      <c r="J26" s="166">
        <v>-507910</v>
      </c>
      <c r="K26" s="166">
        <v>3640667</v>
      </c>
      <c r="M26" s="60"/>
      <c r="N26" s="60"/>
    </row>
    <row r="27" spans="1:14">
      <c r="A27" s="288" t="s">
        <v>221</v>
      </c>
      <c r="B27" s="283"/>
      <c r="C27" s="283"/>
      <c r="D27" s="283"/>
      <c r="E27" s="283"/>
      <c r="F27" s="283"/>
      <c r="G27" s="283"/>
      <c r="H27" s="284"/>
      <c r="I27" s="48">
        <v>21</v>
      </c>
      <c r="J27" s="166">
        <v>265213890</v>
      </c>
      <c r="K27" s="166">
        <v>-238989607</v>
      </c>
      <c r="M27" s="60"/>
      <c r="N27" s="60"/>
    </row>
    <row r="28" spans="1:14" ht="23.25" customHeight="1">
      <c r="A28" s="282" t="s">
        <v>222</v>
      </c>
      <c r="B28" s="283"/>
      <c r="C28" s="283"/>
      <c r="D28" s="283"/>
      <c r="E28" s="283"/>
      <c r="F28" s="283"/>
      <c r="G28" s="283"/>
      <c r="H28" s="284"/>
      <c r="I28" s="48">
        <v>22</v>
      </c>
      <c r="J28" s="78">
        <f>+J7+J14+J23</f>
        <v>-940673</v>
      </c>
      <c r="K28" s="78">
        <f>+K7+K14+K23</f>
        <v>225215380</v>
      </c>
      <c r="M28" s="60"/>
      <c r="N28" s="60"/>
    </row>
    <row r="29" spans="1:14">
      <c r="A29" s="296" t="s">
        <v>223</v>
      </c>
      <c r="B29" s="297"/>
      <c r="C29" s="297"/>
      <c r="D29" s="297"/>
      <c r="E29" s="297"/>
      <c r="F29" s="297"/>
      <c r="G29" s="297"/>
      <c r="H29" s="298"/>
      <c r="I29" s="48">
        <v>23</v>
      </c>
      <c r="J29" s="166">
        <v>-318136</v>
      </c>
      <c r="K29" s="166">
        <v>-857992</v>
      </c>
      <c r="M29" s="60"/>
      <c r="N29" s="60"/>
    </row>
    <row r="30" spans="1:14">
      <c r="A30" s="299" t="s">
        <v>224</v>
      </c>
      <c r="B30" s="300"/>
      <c r="C30" s="300"/>
      <c r="D30" s="300"/>
      <c r="E30" s="300"/>
      <c r="F30" s="300"/>
      <c r="G30" s="300"/>
      <c r="H30" s="301"/>
      <c r="I30" s="48">
        <v>24</v>
      </c>
      <c r="J30" s="152">
        <f>+J29+J28</f>
        <v>-1258809</v>
      </c>
      <c r="K30" s="152">
        <f>+K29+K28</f>
        <v>224357388</v>
      </c>
      <c r="M30" s="60"/>
      <c r="N30" s="60"/>
    </row>
    <row r="31" spans="1:14">
      <c r="A31" s="242" t="s">
        <v>225</v>
      </c>
      <c r="B31" s="263"/>
      <c r="C31" s="263"/>
      <c r="D31" s="263"/>
      <c r="E31" s="263"/>
      <c r="F31" s="263"/>
      <c r="G31" s="263"/>
      <c r="H31" s="263"/>
      <c r="I31" s="289"/>
      <c r="J31" s="289"/>
      <c r="K31" s="290"/>
      <c r="M31" s="60"/>
      <c r="N31" s="60"/>
    </row>
    <row r="32" spans="1:14">
      <c r="A32" s="291" t="s">
        <v>226</v>
      </c>
      <c r="B32" s="292"/>
      <c r="C32" s="292"/>
      <c r="D32" s="292"/>
      <c r="E32" s="292"/>
      <c r="F32" s="292"/>
      <c r="G32" s="292"/>
      <c r="H32" s="293"/>
      <c r="I32" s="48">
        <v>25</v>
      </c>
      <c r="J32" s="151">
        <f>+J33+J34+J35+J36+J37</f>
        <v>5476081</v>
      </c>
      <c r="K32" s="151">
        <f>+K33+K34+K35+K36+K37</f>
        <v>81036316</v>
      </c>
      <c r="M32" s="60"/>
      <c r="N32" s="60"/>
    </row>
    <row r="33" spans="1:14" ht="12.75" customHeight="1">
      <c r="A33" s="288" t="s">
        <v>227</v>
      </c>
      <c r="B33" s="283"/>
      <c r="C33" s="283"/>
      <c r="D33" s="283"/>
      <c r="E33" s="283"/>
      <c r="F33" s="283"/>
      <c r="G33" s="283"/>
      <c r="H33" s="284"/>
      <c r="I33" s="48">
        <v>26</v>
      </c>
      <c r="J33" s="77">
        <v>-18991264</v>
      </c>
      <c r="K33" s="77">
        <v>-43017914</v>
      </c>
      <c r="M33" s="60"/>
      <c r="N33" s="60"/>
    </row>
    <row r="34" spans="1:14" ht="12.75" customHeight="1">
      <c r="A34" s="288" t="s">
        <v>228</v>
      </c>
      <c r="B34" s="283"/>
      <c r="C34" s="283"/>
      <c r="D34" s="283"/>
      <c r="E34" s="283"/>
      <c r="F34" s="283"/>
      <c r="G34" s="283"/>
      <c r="H34" s="284"/>
      <c r="I34" s="48">
        <v>27</v>
      </c>
      <c r="J34" s="77">
        <v>0</v>
      </c>
      <c r="K34" s="77">
        <v>0</v>
      </c>
      <c r="M34" s="60"/>
      <c r="N34" s="60"/>
    </row>
    <row r="35" spans="1:14" ht="12.75" customHeight="1">
      <c r="A35" s="288" t="s">
        <v>229</v>
      </c>
      <c r="B35" s="283"/>
      <c r="C35" s="283"/>
      <c r="D35" s="283"/>
      <c r="E35" s="283"/>
      <c r="F35" s="283"/>
      <c r="G35" s="283"/>
      <c r="H35" s="284"/>
      <c r="I35" s="48">
        <v>28</v>
      </c>
      <c r="J35" s="77">
        <v>23394088</v>
      </c>
      <c r="K35" s="77">
        <v>123227604</v>
      </c>
      <c r="M35" s="60"/>
      <c r="N35" s="60"/>
    </row>
    <row r="36" spans="1:14">
      <c r="A36" s="288" t="s">
        <v>230</v>
      </c>
      <c r="B36" s="283"/>
      <c r="C36" s="283"/>
      <c r="D36" s="283"/>
      <c r="E36" s="283"/>
      <c r="F36" s="283"/>
      <c r="G36" s="283"/>
      <c r="H36" s="284"/>
      <c r="I36" s="48">
        <v>29</v>
      </c>
      <c r="J36" s="77">
        <v>1073257</v>
      </c>
      <c r="K36" s="77">
        <v>826626</v>
      </c>
      <c r="M36" s="60"/>
      <c r="N36" s="60"/>
    </row>
    <row r="37" spans="1:14">
      <c r="A37" s="288" t="s">
        <v>239</v>
      </c>
      <c r="B37" s="283"/>
      <c r="C37" s="283"/>
      <c r="D37" s="283"/>
      <c r="E37" s="283"/>
      <c r="F37" s="283"/>
      <c r="G37" s="283"/>
      <c r="H37" s="284"/>
      <c r="I37" s="48">
        <v>30</v>
      </c>
      <c r="J37" s="77">
        <v>0</v>
      </c>
      <c r="K37" s="76">
        <v>0</v>
      </c>
      <c r="M37" s="60"/>
      <c r="N37" s="60"/>
    </row>
    <row r="38" spans="1:14">
      <c r="A38" s="242" t="s">
        <v>231</v>
      </c>
      <c r="B38" s="263"/>
      <c r="C38" s="263"/>
      <c r="D38" s="263"/>
      <c r="E38" s="263"/>
      <c r="F38" s="263"/>
      <c r="G38" s="263"/>
      <c r="H38" s="263"/>
      <c r="I38" s="289"/>
      <c r="J38" s="289"/>
      <c r="K38" s="290"/>
      <c r="M38" s="60"/>
      <c r="N38" s="60"/>
    </row>
    <row r="39" spans="1:14">
      <c r="A39" s="291" t="s">
        <v>232</v>
      </c>
      <c r="B39" s="292"/>
      <c r="C39" s="292"/>
      <c r="D39" s="292"/>
      <c r="E39" s="292"/>
      <c r="F39" s="292"/>
      <c r="G39" s="292"/>
      <c r="H39" s="293"/>
      <c r="I39" s="68">
        <v>31</v>
      </c>
      <c r="J39" s="151">
        <f>SUM(J40:J45)</f>
        <v>48056085</v>
      </c>
      <c r="K39" s="151">
        <f>SUM(K40:K45)</f>
        <v>-295083488</v>
      </c>
      <c r="M39" s="60"/>
      <c r="N39" s="60"/>
    </row>
    <row r="40" spans="1:14">
      <c r="A40" s="288" t="s">
        <v>233</v>
      </c>
      <c r="B40" s="283"/>
      <c r="C40" s="283"/>
      <c r="D40" s="283"/>
      <c r="E40" s="283"/>
      <c r="F40" s="283"/>
      <c r="G40" s="283"/>
      <c r="H40" s="284"/>
      <c r="I40" s="48">
        <v>32</v>
      </c>
      <c r="J40" s="77">
        <v>-501943515</v>
      </c>
      <c r="K40" s="77">
        <v>-295083488</v>
      </c>
      <c r="M40" s="60"/>
      <c r="N40" s="60"/>
    </row>
    <row r="41" spans="1:14">
      <c r="A41" s="288" t="s">
        <v>234</v>
      </c>
      <c r="B41" s="283"/>
      <c r="C41" s="283"/>
      <c r="D41" s="283"/>
      <c r="E41" s="283"/>
      <c r="F41" s="283"/>
      <c r="G41" s="283"/>
      <c r="H41" s="284"/>
      <c r="I41" s="48">
        <v>33</v>
      </c>
      <c r="J41" s="77">
        <v>0</v>
      </c>
      <c r="K41" s="77">
        <v>0</v>
      </c>
      <c r="M41" s="60"/>
      <c r="N41" s="60"/>
    </row>
    <row r="42" spans="1:14">
      <c r="A42" s="288" t="s">
        <v>235</v>
      </c>
      <c r="B42" s="283"/>
      <c r="C42" s="283"/>
      <c r="D42" s="283"/>
      <c r="E42" s="283"/>
      <c r="F42" s="283"/>
      <c r="G42" s="283"/>
      <c r="H42" s="284"/>
      <c r="I42" s="48">
        <v>34</v>
      </c>
      <c r="J42" s="77">
        <v>0</v>
      </c>
      <c r="K42" s="77">
        <v>0</v>
      </c>
      <c r="M42" s="60"/>
      <c r="N42" s="60"/>
    </row>
    <row r="43" spans="1:14">
      <c r="A43" s="288" t="s">
        <v>236</v>
      </c>
      <c r="B43" s="283"/>
      <c r="C43" s="283"/>
      <c r="D43" s="283"/>
      <c r="E43" s="283"/>
      <c r="F43" s="283"/>
      <c r="G43" s="283"/>
      <c r="H43" s="284"/>
      <c r="I43" s="48">
        <v>35</v>
      </c>
      <c r="J43" s="77">
        <v>549999600</v>
      </c>
      <c r="K43" s="77">
        <v>0</v>
      </c>
      <c r="M43" s="60"/>
      <c r="N43" s="60"/>
    </row>
    <row r="44" spans="1:14">
      <c r="A44" s="288" t="s">
        <v>237</v>
      </c>
      <c r="B44" s="283"/>
      <c r="C44" s="283"/>
      <c r="D44" s="283"/>
      <c r="E44" s="283"/>
      <c r="F44" s="283"/>
      <c r="G44" s="283"/>
      <c r="H44" s="284"/>
      <c r="I44" s="48">
        <v>36</v>
      </c>
      <c r="J44" s="77">
        <v>0</v>
      </c>
      <c r="K44" s="77">
        <v>0</v>
      </c>
      <c r="M44" s="60"/>
      <c r="N44" s="60"/>
    </row>
    <row r="45" spans="1:14">
      <c r="A45" s="288" t="s">
        <v>238</v>
      </c>
      <c r="B45" s="283"/>
      <c r="C45" s="283"/>
      <c r="D45" s="283"/>
      <c r="E45" s="283"/>
      <c r="F45" s="283"/>
      <c r="G45" s="283"/>
      <c r="H45" s="284"/>
      <c r="I45" s="48">
        <v>37</v>
      </c>
      <c r="J45" s="77">
        <v>0</v>
      </c>
      <c r="K45" s="77">
        <v>0</v>
      </c>
      <c r="M45" s="60"/>
      <c r="N45" s="60"/>
    </row>
    <row r="46" spans="1:14" ht="23.25" customHeight="1">
      <c r="A46" s="282" t="s">
        <v>240</v>
      </c>
      <c r="B46" s="283"/>
      <c r="C46" s="283"/>
      <c r="D46" s="283"/>
      <c r="E46" s="283"/>
      <c r="F46" s="283"/>
      <c r="G46" s="283"/>
      <c r="H46" s="284"/>
      <c r="I46" s="48">
        <v>38</v>
      </c>
      <c r="J46" s="78">
        <f>+J39+J32+J30</f>
        <v>52273357</v>
      </c>
      <c r="K46" s="78">
        <f>+K39+K32+K30</f>
        <v>10310216</v>
      </c>
      <c r="M46" s="60"/>
      <c r="N46" s="60"/>
    </row>
    <row r="47" spans="1:14">
      <c r="A47" s="288" t="s">
        <v>241</v>
      </c>
      <c r="B47" s="283"/>
      <c r="C47" s="283"/>
      <c r="D47" s="283"/>
      <c r="E47" s="283"/>
      <c r="F47" s="283"/>
      <c r="G47" s="283"/>
      <c r="H47" s="284"/>
      <c r="I47" s="48">
        <v>39</v>
      </c>
      <c r="J47" s="77">
        <v>-1201106</v>
      </c>
      <c r="K47" s="77">
        <v>-1027582</v>
      </c>
      <c r="M47" s="60"/>
      <c r="N47" s="60"/>
    </row>
    <row r="48" spans="1:14">
      <c r="A48" s="282" t="s">
        <v>242</v>
      </c>
      <c r="B48" s="283"/>
      <c r="C48" s="283"/>
      <c r="D48" s="283"/>
      <c r="E48" s="283"/>
      <c r="F48" s="283"/>
      <c r="G48" s="283"/>
      <c r="H48" s="284"/>
      <c r="I48" s="48">
        <v>40</v>
      </c>
      <c r="J48" s="78">
        <f>+J46+J47</f>
        <v>51072251</v>
      </c>
      <c r="K48" s="78">
        <f>+K46+K47</f>
        <v>9282634</v>
      </c>
      <c r="M48" s="60"/>
      <c r="N48" s="60"/>
    </row>
    <row r="49" spans="1:14">
      <c r="A49" s="282" t="s">
        <v>243</v>
      </c>
      <c r="B49" s="283"/>
      <c r="C49" s="283"/>
      <c r="D49" s="283"/>
      <c r="E49" s="283"/>
      <c r="F49" s="283"/>
      <c r="G49" s="283"/>
      <c r="H49" s="284"/>
      <c r="I49" s="61">
        <v>41</v>
      </c>
      <c r="J49" s="75">
        <v>361124967</v>
      </c>
      <c r="K49" s="75">
        <v>412197218</v>
      </c>
      <c r="L49" s="88"/>
      <c r="M49" s="60"/>
      <c r="N49" s="60"/>
    </row>
    <row r="50" spans="1:14">
      <c r="A50" s="285" t="s">
        <v>244</v>
      </c>
      <c r="B50" s="286"/>
      <c r="C50" s="286"/>
      <c r="D50" s="286"/>
      <c r="E50" s="286"/>
      <c r="F50" s="286"/>
      <c r="G50" s="286"/>
      <c r="H50" s="287"/>
      <c r="I50" s="49">
        <v>42</v>
      </c>
      <c r="J50" s="152">
        <f>+J48+J49</f>
        <v>412197218</v>
      </c>
      <c r="K50" s="152">
        <f>+K48+K49</f>
        <v>421479852</v>
      </c>
      <c r="M50" s="60"/>
      <c r="N50" s="60"/>
    </row>
    <row r="51" spans="1:14" s="50" customFormat="1">
      <c r="J51" s="89"/>
      <c r="K51" s="90"/>
      <c r="L51" s="83"/>
    </row>
    <row r="52" spans="1:14" s="50" customFormat="1">
      <c r="J52" s="158"/>
      <c r="K52" s="90"/>
      <c r="L52" s="83"/>
    </row>
    <row r="53" spans="1:14" s="50" customFormat="1">
      <c r="J53" s="158"/>
      <c r="K53" s="89"/>
      <c r="L53" s="83"/>
    </row>
    <row r="54" spans="1:14" s="50" customFormat="1">
      <c r="J54" s="89"/>
      <c r="K54" s="89"/>
      <c r="L54" s="83"/>
    </row>
    <row r="55" spans="1:14" s="50" customFormat="1">
      <c r="J55" s="89"/>
      <c r="K55" s="89"/>
      <c r="L55" s="83"/>
    </row>
    <row r="56" spans="1:14" s="50" customFormat="1">
      <c r="J56" s="89"/>
      <c r="K56" s="89"/>
      <c r="L56" s="83"/>
    </row>
    <row r="57" spans="1:14" s="50" customFormat="1">
      <c r="J57" s="89"/>
      <c r="K57" s="89"/>
      <c r="L57" s="83"/>
    </row>
    <row r="58" spans="1:14" s="50" customFormat="1">
      <c r="J58" s="89"/>
      <c r="K58" s="89"/>
      <c r="L58" s="83"/>
    </row>
    <row r="59" spans="1:14" s="50" customFormat="1">
      <c r="J59" s="89"/>
      <c r="K59" s="89"/>
      <c r="L59" s="83"/>
    </row>
    <row r="60" spans="1:14" s="50" customFormat="1">
      <c r="J60" s="89"/>
      <c r="K60" s="89"/>
      <c r="L60" s="83"/>
    </row>
    <row r="61" spans="1:14" s="50" customFormat="1">
      <c r="J61" s="89"/>
      <c r="K61" s="89"/>
      <c r="L61" s="83"/>
    </row>
    <row r="62" spans="1:14" s="50" customFormat="1">
      <c r="J62" s="89"/>
      <c r="K62" s="89"/>
      <c r="L62" s="83"/>
    </row>
    <row r="63" spans="1:14" s="50" customFormat="1">
      <c r="J63" s="89"/>
      <c r="K63" s="89"/>
      <c r="L63" s="83"/>
    </row>
    <row r="64" spans="1:14" s="50" customFormat="1">
      <c r="J64" s="89"/>
      <c r="K64" s="89"/>
      <c r="L64" s="83"/>
    </row>
    <row r="65" spans="10:12" s="50" customFormat="1">
      <c r="J65" s="89"/>
      <c r="K65" s="89"/>
      <c r="L65" s="83"/>
    </row>
    <row r="66" spans="10:12" s="50" customFormat="1">
      <c r="J66" s="89"/>
      <c r="K66" s="89"/>
      <c r="L66" s="83"/>
    </row>
    <row r="67" spans="10:12" s="50" customFormat="1">
      <c r="J67" s="89"/>
      <c r="K67" s="89"/>
      <c r="L67" s="83"/>
    </row>
    <row r="68" spans="10:12" s="50" customFormat="1">
      <c r="J68" s="89"/>
      <c r="K68" s="89"/>
      <c r="L68" s="83"/>
    </row>
    <row r="69" spans="10:12" s="50" customFormat="1">
      <c r="J69" s="89"/>
      <c r="K69" s="89"/>
      <c r="L69" s="83"/>
    </row>
    <row r="70" spans="10:12" s="50" customFormat="1">
      <c r="J70" s="89"/>
      <c r="K70" s="89"/>
      <c r="L70" s="83"/>
    </row>
    <row r="71" spans="10:12" s="50" customFormat="1">
      <c r="J71" s="89"/>
      <c r="K71" s="89"/>
      <c r="L71" s="83"/>
    </row>
    <row r="72" spans="10:12" s="50" customFormat="1">
      <c r="J72" s="89"/>
      <c r="K72" s="89"/>
      <c r="L72" s="83"/>
    </row>
    <row r="73" spans="10:12" s="50" customFormat="1">
      <c r="J73" s="89"/>
      <c r="K73" s="89"/>
      <c r="L73" s="83"/>
    </row>
    <row r="74" spans="10:12" s="50" customFormat="1">
      <c r="J74" s="89"/>
      <c r="K74" s="89"/>
      <c r="L74" s="83"/>
    </row>
    <row r="75" spans="10:12" s="50" customFormat="1">
      <c r="J75" s="89"/>
      <c r="K75" s="89"/>
      <c r="L75" s="83"/>
    </row>
    <row r="76" spans="10:12" s="50" customFormat="1">
      <c r="J76" s="89"/>
      <c r="K76" s="89"/>
      <c r="L76" s="83"/>
    </row>
    <row r="77" spans="10:12" s="50" customFormat="1">
      <c r="J77" s="89"/>
      <c r="K77" s="89"/>
      <c r="L77" s="83"/>
    </row>
    <row r="78" spans="10:12" s="50" customFormat="1">
      <c r="J78" s="89"/>
      <c r="K78" s="89"/>
      <c r="L78" s="83"/>
    </row>
    <row r="79" spans="10:12" s="50" customFormat="1">
      <c r="J79" s="89"/>
      <c r="K79" s="89"/>
      <c r="L79" s="83"/>
    </row>
    <row r="80" spans="10:12" s="50" customFormat="1">
      <c r="J80" s="89"/>
      <c r="K80" s="89"/>
      <c r="L80" s="83"/>
    </row>
    <row r="81" spans="10:12" s="50" customFormat="1">
      <c r="J81" s="89"/>
      <c r="K81" s="89"/>
      <c r="L81" s="83"/>
    </row>
    <row r="82" spans="10:12" s="50" customFormat="1">
      <c r="J82" s="89"/>
      <c r="K82" s="89"/>
      <c r="L82" s="83"/>
    </row>
    <row r="83" spans="10:12" s="50" customFormat="1">
      <c r="J83" s="89"/>
      <c r="K83" s="89"/>
      <c r="L83" s="83"/>
    </row>
    <row r="84" spans="10:12" s="50" customFormat="1">
      <c r="J84" s="89"/>
      <c r="K84" s="89"/>
      <c r="L84" s="83"/>
    </row>
    <row r="85" spans="10:12" s="50" customFormat="1">
      <c r="J85" s="89"/>
      <c r="K85" s="89"/>
      <c r="L85" s="83"/>
    </row>
    <row r="86" spans="10:12" s="50" customFormat="1">
      <c r="J86" s="89"/>
      <c r="K86" s="89"/>
      <c r="L86" s="83"/>
    </row>
    <row r="87" spans="10:12" s="50" customFormat="1">
      <c r="J87" s="89"/>
      <c r="K87" s="89"/>
      <c r="L87" s="83"/>
    </row>
    <row r="88" spans="10:12" s="50" customFormat="1">
      <c r="J88" s="89"/>
      <c r="K88" s="89"/>
      <c r="L88" s="83"/>
    </row>
    <row r="89" spans="10:12" s="50" customFormat="1">
      <c r="J89" s="89"/>
      <c r="K89" s="89"/>
      <c r="L89" s="83"/>
    </row>
    <row r="90" spans="10:12" s="50" customFormat="1">
      <c r="J90" s="89"/>
      <c r="K90" s="89"/>
      <c r="L90" s="83"/>
    </row>
    <row r="91" spans="10:12" s="50" customFormat="1">
      <c r="J91" s="89"/>
      <c r="K91" s="89"/>
      <c r="L91" s="83"/>
    </row>
    <row r="92" spans="10:12" s="50" customFormat="1">
      <c r="J92" s="89"/>
      <c r="K92" s="89"/>
      <c r="L92" s="83"/>
    </row>
    <row r="93" spans="10:12" s="50" customFormat="1">
      <c r="J93" s="89"/>
      <c r="K93" s="89"/>
      <c r="L93" s="83"/>
    </row>
    <row r="94" spans="10:12" s="50" customFormat="1">
      <c r="J94" s="89"/>
      <c r="K94" s="89"/>
      <c r="L94" s="83"/>
    </row>
    <row r="95" spans="10:12" s="50" customFormat="1">
      <c r="J95" s="89"/>
      <c r="K95" s="89"/>
      <c r="L95" s="83"/>
    </row>
    <row r="96" spans="10:12" s="50" customFormat="1">
      <c r="J96" s="89"/>
      <c r="K96" s="89"/>
      <c r="L96" s="83"/>
    </row>
    <row r="97" spans="10:12" s="50" customFormat="1">
      <c r="J97" s="89"/>
      <c r="K97" s="89"/>
      <c r="L97" s="83"/>
    </row>
    <row r="98" spans="10:12" s="50" customFormat="1">
      <c r="J98" s="89"/>
      <c r="K98" s="89"/>
      <c r="L98" s="83"/>
    </row>
    <row r="99" spans="10:12" s="50" customFormat="1">
      <c r="J99" s="89"/>
      <c r="K99" s="89"/>
      <c r="L99" s="83"/>
    </row>
    <row r="100" spans="10:12" s="50" customFormat="1">
      <c r="J100" s="89"/>
      <c r="K100" s="89"/>
      <c r="L100" s="83"/>
    </row>
    <row r="101" spans="10:12" s="50" customFormat="1">
      <c r="J101" s="89"/>
      <c r="K101" s="89"/>
      <c r="L101" s="83"/>
    </row>
    <row r="102" spans="10:12" s="50" customFormat="1">
      <c r="J102" s="89"/>
      <c r="K102" s="89"/>
      <c r="L102" s="83"/>
    </row>
    <row r="103" spans="10:12" s="50" customFormat="1">
      <c r="J103" s="89"/>
      <c r="K103" s="89"/>
      <c r="L103" s="83"/>
    </row>
    <row r="104" spans="10:12" s="50" customFormat="1">
      <c r="J104" s="89"/>
      <c r="K104" s="89"/>
      <c r="L104" s="83"/>
    </row>
    <row r="105" spans="10:12" s="50" customFormat="1">
      <c r="J105" s="89"/>
      <c r="K105" s="89"/>
      <c r="L105" s="83"/>
    </row>
    <row r="106" spans="10:12" s="50" customFormat="1">
      <c r="J106" s="89"/>
      <c r="K106" s="89"/>
      <c r="L106" s="83"/>
    </row>
    <row r="107" spans="10:12" s="50" customFormat="1">
      <c r="J107" s="89"/>
      <c r="K107" s="89"/>
      <c r="L107" s="83"/>
    </row>
    <row r="108" spans="10:12" s="50" customFormat="1">
      <c r="J108" s="89"/>
      <c r="K108" s="89"/>
      <c r="L108" s="83"/>
    </row>
    <row r="109" spans="10:12" s="50" customFormat="1">
      <c r="J109" s="89"/>
      <c r="K109" s="89"/>
      <c r="L109" s="83"/>
    </row>
    <row r="110" spans="10:12" s="50" customFormat="1">
      <c r="J110" s="89"/>
      <c r="K110" s="89"/>
      <c r="L110" s="83"/>
    </row>
  </sheetData>
  <protectedRanges>
    <protectedRange sqref="E3:F3" name="Range1_1"/>
    <protectedRange sqref="H3:I3" name="Range1_3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5" type="noConversion"/>
  <dataValidations count="3">
    <dataValidation type="whole" operator="greaterThanOrEqual" allowBlank="1" showInputMessage="1" showErrorMessage="1" errorTitle="Neispravan unos" error="Dopušten je upis samo cjelobrojnih pozitivnih vrijednosti." sqref="J49:K49 J10:K10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24:K27 J8:K9 J33:K37 J40:K45 J30:K30 J15:K22 J11:K13 J47:K47">
      <formula1>9999999999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9:K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7 A31:K32 A8:I30 A38:K39 A36:I36 A35:I35 A50:K50 A46:J46 A33:I34 A37:I37 A40:I45 A48:J48 A47:I47 A49:I49" numberStoredAsText="1"/>
    <ignoredError sqref="J14:K14 K46 J23:K23 J28:K28 J30:K30 K48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E17" sqref="E17:K21"/>
    </sheetView>
  </sheetViews>
  <sheetFormatPr defaultColWidth="9.140625" defaultRowHeight="12.75"/>
  <cols>
    <col min="1" max="2" width="9.140625" style="43"/>
    <col min="3" max="3" width="27.28515625" style="43" customWidth="1"/>
    <col min="4" max="4" width="9.140625" style="43"/>
    <col min="5" max="12" width="17.7109375" style="43" customWidth="1"/>
    <col min="13" max="16384" width="9.140625" style="43"/>
  </cols>
  <sheetData>
    <row r="2" spans="1:12" ht="15.75">
      <c r="A2" s="294" t="s">
        <v>172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12.75" customHeight="1">
      <c r="C3" s="220" t="s">
        <v>162</v>
      </c>
      <c r="D3" s="221"/>
      <c r="E3" s="222" t="s">
        <v>164</v>
      </c>
      <c r="F3" s="223"/>
      <c r="G3" s="64" t="s">
        <v>163</v>
      </c>
      <c r="H3" s="222" t="s">
        <v>283</v>
      </c>
      <c r="I3" s="223"/>
      <c r="K3" s="295" t="s">
        <v>57</v>
      </c>
      <c r="L3" s="270"/>
    </row>
    <row r="4" spans="1:12" ht="12.75" customHeight="1">
      <c r="A4" s="307" t="s">
        <v>84</v>
      </c>
      <c r="B4" s="307"/>
      <c r="C4" s="307"/>
      <c r="D4" s="323" t="s">
        <v>156</v>
      </c>
      <c r="E4" s="308" t="s">
        <v>181</v>
      </c>
      <c r="F4" s="324"/>
      <c r="G4" s="324"/>
      <c r="H4" s="324"/>
      <c r="I4" s="324"/>
      <c r="J4" s="324"/>
      <c r="K4" s="308" t="s">
        <v>179</v>
      </c>
      <c r="L4" s="308" t="s">
        <v>180</v>
      </c>
    </row>
    <row r="5" spans="1:12" ht="22.5">
      <c r="A5" s="322"/>
      <c r="B5" s="322"/>
      <c r="C5" s="322"/>
      <c r="D5" s="324"/>
      <c r="E5" s="65" t="s">
        <v>173</v>
      </c>
      <c r="F5" s="65" t="s">
        <v>174</v>
      </c>
      <c r="G5" s="65" t="s">
        <v>175</v>
      </c>
      <c r="H5" s="65" t="s">
        <v>176</v>
      </c>
      <c r="I5" s="65" t="s">
        <v>177</v>
      </c>
      <c r="J5" s="161" t="s">
        <v>178</v>
      </c>
      <c r="K5" s="308"/>
      <c r="L5" s="308"/>
    </row>
    <row r="6" spans="1:12">
      <c r="A6" s="319">
        <v>1</v>
      </c>
      <c r="B6" s="319"/>
      <c r="C6" s="319"/>
      <c r="D6" s="66">
        <v>2</v>
      </c>
      <c r="E6" s="67" t="s">
        <v>1</v>
      </c>
      <c r="F6" s="67" t="s">
        <v>2</v>
      </c>
      <c r="G6" s="67" t="s">
        <v>3</v>
      </c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</row>
    <row r="7" spans="1:12">
      <c r="A7" s="320" t="s">
        <v>182</v>
      </c>
      <c r="B7" s="321"/>
      <c r="C7" s="321"/>
      <c r="D7" s="68">
        <v>1</v>
      </c>
      <c r="E7" s="79">
        <v>1214775000</v>
      </c>
      <c r="F7" s="79">
        <v>-477000</v>
      </c>
      <c r="G7" s="79">
        <v>359660725</v>
      </c>
      <c r="H7" s="79">
        <v>-1857790</v>
      </c>
      <c r="I7" s="79">
        <v>124777141</v>
      </c>
      <c r="J7" s="79">
        <v>82088705</v>
      </c>
      <c r="K7" s="79">
        <v>0</v>
      </c>
      <c r="L7" s="82">
        <f>SUM(E7:K7)</f>
        <v>1778966781</v>
      </c>
    </row>
    <row r="8" spans="1:12" ht="22.5" customHeight="1">
      <c r="A8" s="311" t="s">
        <v>183</v>
      </c>
      <c r="B8" s="312"/>
      <c r="C8" s="312"/>
      <c r="D8" s="48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f>SUM(E8:K8)</f>
        <v>0</v>
      </c>
    </row>
    <row r="9" spans="1:12" ht="15.75" customHeight="1">
      <c r="A9" s="313" t="s">
        <v>184</v>
      </c>
      <c r="B9" s="314"/>
      <c r="C9" s="314"/>
      <c r="D9" s="48">
        <v>3</v>
      </c>
      <c r="E9" s="153">
        <f>SUM(E7:E8)</f>
        <v>1214775000</v>
      </c>
      <c r="F9" s="79">
        <f t="shared" ref="F9:J9" si="0">SUM(F7:F8)</f>
        <v>-477000</v>
      </c>
      <c r="G9" s="153">
        <f t="shared" si="0"/>
        <v>359660725</v>
      </c>
      <c r="H9" s="153">
        <f t="shared" si="0"/>
        <v>-1857790</v>
      </c>
      <c r="I9" s="153">
        <f t="shared" si="0"/>
        <v>124777141</v>
      </c>
      <c r="J9" s="153">
        <f t="shared" si="0"/>
        <v>82088705</v>
      </c>
      <c r="K9" s="79">
        <f>+K8+K7</f>
        <v>0</v>
      </c>
      <c r="L9" s="79">
        <f>SUM(E9:K9)</f>
        <v>1778966781</v>
      </c>
    </row>
    <row r="10" spans="1:12" ht="14.25" customHeight="1">
      <c r="A10" s="311" t="s">
        <v>185</v>
      </c>
      <c r="B10" s="312"/>
      <c r="C10" s="312"/>
      <c r="D10" s="48">
        <v>4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-44147709</v>
      </c>
      <c r="K10" s="73">
        <v>0</v>
      </c>
      <c r="L10" s="73">
        <f t="shared" ref="L10:L13" si="1">SUM(E10:K10)</f>
        <v>-44147709</v>
      </c>
    </row>
    <row r="11" spans="1:12" ht="21.75" customHeight="1">
      <c r="A11" s="311" t="s">
        <v>186</v>
      </c>
      <c r="B11" s="312"/>
      <c r="C11" s="312"/>
      <c r="D11" s="48">
        <v>5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44817458</v>
      </c>
      <c r="K11" s="73">
        <v>0</v>
      </c>
      <c r="L11" s="73">
        <f t="shared" si="1"/>
        <v>44817458</v>
      </c>
    </row>
    <row r="12" spans="1:12" ht="22.5" customHeight="1">
      <c r="A12" s="311" t="s">
        <v>187</v>
      </c>
      <c r="B12" s="312"/>
      <c r="C12" s="312"/>
      <c r="D12" s="48">
        <v>6</v>
      </c>
      <c r="E12" s="73">
        <v>0</v>
      </c>
      <c r="F12" s="73">
        <v>0</v>
      </c>
      <c r="G12" s="73">
        <v>14548</v>
      </c>
      <c r="H12" s="73">
        <v>0</v>
      </c>
      <c r="I12" s="73">
        <v>0</v>
      </c>
      <c r="J12" s="73">
        <v>-133950</v>
      </c>
      <c r="K12" s="73">
        <v>0</v>
      </c>
      <c r="L12" s="73">
        <f t="shared" si="1"/>
        <v>-119402</v>
      </c>
    </row>
    <row r="13" spans="1:12" ht="14.25" customHeight="1">
      <c r="A13" s="311" t="s">
        <v>188</v>
      </c>
      <c r="B13" s="312"/>
      <c r="C13" s="312"/>
      <c r="D13" s="48">
        <v>7</v>
      </c>
      <c r="E13" s="73">
        <v>0</v>
      </c>
      <c r="F13" s="73">
        <v>0</v>
      </c>
      <c r="G13" s="73">
        <v>-72739</v>
      </c>
      <c r="H13" s="73">
        <v>0</v>
      </c>
      <c r="I13" s="73">
        <v>0</v>
      </c>
      <c r="J13" s="170">
        <v>0</v>
      </c>
      <c r="K13" s="73">
        <v>0</v>
      </c>
      <c r="L13" s="73">
        <f t="shared" si="1"/>
        <v>-72739</v>
      </c>
    </row>
    <row r="14" spans="1:12" ht="24" customHeight="1">
      <c r="A14" s="313" t="s">
        <v>189</v>
      </c>
      <c r="B14" s="314"/>
      <c r="C14" s="314"/>
      <c r="D14" s="48">
        <v>8</v>
      </c>
      <c r="E14" s="80">
        <f>SUM(E10:E13)</f>
        <v>0</v>
      </c>
      <c r="F14" s="80">
        <f t="shared" ref="F14:K14" si="2">SUM(F10:F13)</f>
        <v>0</v>
      </c>
      <c r="G14" s="80">
        <f t="shared" si="2"/>
        <v>-58191</v>
      </c>
      <c r="H14" s="80">
        <f t="shared" si="2"/>
        <v>0</v>
      </c>
      <c r="I14" s="80">
        <f t="shared" si="2"/>
        <v>0</v>
      </c>
      <c r="J14" s="80">
        <f t="shared" si="2"/>
        <v>535799</v>
      </c>
      <c r="K14" s="80">
        <f t="shared" si="2"/>
        <v>0</v>
      </c>
      <c r="L14" s="80">
        <f>SUM(L10:L13)</f>
        <v>477608</v>
      </c>
    </row>
    <row r="15" spans="1:12">
      <c r="A15" s="311" t="s">
        <v>177</v>
      </c>
      <c r="B15" s="312"/>
      <c r="C15" s="312"/>
      <c r="D15" s="48">
        <v>9</v>
      </c>
      <c r="E15" s="73">
        <v>0</v>
      </c>
      <c r="F15" s="73">
        <v>0</v>
      </c>
      <c r="G15" s="73">
        <v>0</v>
      </c>
      <c r="H15" s="73">
        <v>0</v>
      </c>
      <c r="I15" s="73">
        <v>182659457</v>
      </c>
      <c r="J15" s="73">
        <v>0</v>
      </c>
      <c r="K15" s="73">
        <v>0</v>
      </c>
      <c r="L15" s="73">
        <f t="shared" ref="L15:L22" si="3">SUM(E15:K15)</f>
        <v>182659457</v>
      </c>
    </row>
    <row r="16" spans="1:12" ht="27.75" customHeight="1">
      <c r="A16" s="313" t="s">
        <v>190</v>
      </c>
      <c r="B16" s="314"/>
      <c r="C16" s="314"/>
      <c r="D16" s="48">
        <v>10</v>
      </c>
      <c r="E16" s="79">
        <f>+E15+E14</f>
        <v>0</v>
      </c>
      <c r="F16" s="79">
        <f t="shared" ref="F16:K16" si="4">+F15+F14</f>
        <v>0</v>
      </c>
      <c r="G16" s="79">
        <f t="shared" si="4"/>
        <v>-58191</v>
      </c>
      <c r="H16" s="79">
        <f t="shared" si="4"/>
        <v>0</v>
      </c>
      <c r="I16" s="79">
        <f t="shared" si="4"/>
        <v>182659457</v>
      </c>
      <c r="J16" s="79">
        <f t="shared" si="4"/>
        <v>535799</v>
      </c>
      <c r="K16" s="79">
        <f t="shared" si="4"/>
        <v>0</v>
      </c>
      <c r="L16" s="80">
        <f t="shared" si="3"/>
        <v>183137065</v>
      </c>
    </row>
    <row r="17" spans="1:12">
      <c r="A17" s="311" t="s">
        <v>191</v>
      </c>
      <c r="B17" s="312"/>
      <c r="C17" s="312"/>
      <c r="D17" s="48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f t="shared" si="3"/>
        <v>0</v>
      </c>
    </row>
    <row r="18" spans="1:12">
      <c r="A18" s="311" t="s">
        <v>192</v>
      </c>
      <c r="B18" s="312"/>
      <c r="C18" s="312"/>
      <c r="D18" s="48">
        <v>12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f t="shared" si="3"/>
        <v>0</v>
      </c>
    </row>
    <row r="19" spans="1:12">
      <c r="A19" s="311" t="s">
        <v>193</v>
      </c>
      <c r="B19" s="312"/>
      <c r="C19" s="312"/>
      <c r="D19" s="48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f t="shared" si="3"/>
        <v>0</v>
      </c>
    </row>
    <row r="20" spans="1:12">
      <c r="A20" s="311" t="s">
        <v>194</v>
      </c>
      <c r="B20" s="312"/>
      <c r="C20" s="312"/>
      <c r="D20" s="48">
        <v>14</v>
      </c>
      <c r="E20" s="73">
        <v>0</v>
      </c>
      <c r="F20" s="73">
        <v>0</v>
      </c>
      <c r="G20" s="73">
        <v>10160835</v>
      </c>
      <c r="H20" s="73">
        <v>83854091</v>
      </c>
      <c r="I20" s="73">
        <v>-94014926</v>
      </c>
      <c r="J20" s="73">
        <v>0</v>
      </c>
      <c r="K20" s="73">
        <v>0</v>
      </c>
      <c r="L20" s="73">
        <f t="shared" si="3"/>
        <v>0</v>
      </c>
    </row>
    <row r="21" spans="1:12">
      <c r="A21" s="311" t="s">
        <v>195</v>
      </c>
      <c r="B21" s="312"/>
      <c r="C21" s="312"/>
      <c r="D21" s="48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-30762215</v>
      </c>
      <c r="J21" s="73">
        <v>0</v>
      </c>
      <c r="K21" s="73">
        <v>0</v>
      </c>
      <c r="L21" s="73">
        <f t="shared" si="3"/>
        <v>-30762215</v>
      </c>
    </row>
    <row r="22" spans="1:12">
      <c r="A22" s="313" t="s">
        <v>196</v>
      </c>
      <c r="B22" s="314"/>
      <c r="C22" s="314"/>
      <c r="D22" s="48">
        <v>16</v>
      </c>
      <c r="E22" s="79">
        <f>SUM(E20:E21)</f>
        <v>0</v>
      </c>
      <c r="F22" s="79">
        <f t="shared" ref="F22:K22" si="5">SUM(F20:F21)</f>
        <v>0</v>
      </c>
      <c r="G22" s="79">
        <f t="shared" si="5"/>
        <v>10160835</v>
      </c>
      <c r="H22" s="79">
        <f t="shared" si="5"/>
        <v>83854091</v>
      </c>
      <c r="I22" s="79">
        <f t="shared" si="5"/>
        <v>-124777141</v>
      </c>
      <c r="J22" s="79">
        <f t="shared" si="5"/>
        <v>0</v>
      </c>
      <c r="K22" s="79">
        <f t="shared" si="5"/>
        <v>0</v>
      </c>
      <c r="L22" s="80">
        <f t="shared" si="3"/>
        <v>-30762215</v>
      </c>
    </row>
    <row r="23" spans="1:12" ht="25.5" customHeight="1">
      <c r="A23" s="317" t="s">
        <v>290</v>
      </c>
      <c r="B23" s="318"/>
      <c r="C23" s="318"/>
      <c r="D23" s="49">
        <v>17</v>
      </c>
      <c r="E23" s="79">
        <f>+E22+E16+E9+E17+E18+E19</f>
        <v>1214775000</v>
      </c>
      <c r="F23" s="79">
        <f t="shared" ref="F23:K23" si="6">+F22+F16+F9+F17+F18+F19</f>
        <v>-477000</v>
      </c>
      <c r="G23" s="79">
        <f t="shared" si="6"/>
        <v>369763369</v>
      </c>
      <c r="H23" s="79">
        <f t="shared" si="6"/>
        <v>81996301</v>
      </c>
      <c r="I23" s="79">
        <f t="shared" si="6"/>
        <v>182659457</v>
      </c>
      <c r="J23" s="79">
        <f t="shared" si="6"/>
        <v>82624504</v>
      </c>
      <c r="K23" s="79">
        <f t="shared" si="6"/>
        <v>0</v>
      </c>
      <c r="L23" s="79">
        <f>SUM(E23:J23)</f>
        <v>1931341631</v>
      </c>
    </row>
    <row r="24" spans="1:12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</row>
    <row r="25" spans="1:12">
      <c r="J25" s="85"/>
    </row>
    <row r="26" spans="1:12" s="70" customFormat="1">
      <c r="E26" s="88"/>
      <c r="J26" s="88"/>
      <c r="L26" s="88"/>
    </row>
    <row r="27" spans="1:12" s="70" customFormat="1"/>
    <row r="28" spans="1:12" s="70" customFormat="1" ht="12.75" customHeight="1"/>
    <row r="29" spans="1:12" s="70" customFormat="1"/>
    <row r="30" spans="1:12" s="70" customFormat="1"/>
    <row r="31" spans="1:12" s="70" customFormat="1"/>
    <row r="32" spans="1:12" s="70" customFormat="1"/>
    <row r="33" spans="2:4">
      <c r="B33" s="70"/>
      <c r="C33" s="70"/>
      <c r="D33" s="70"/>
    </row>
    <row r="34" spans="2:4">
      <c r="B34" s="70"/>
      <c r="C34" s="70"/>
      <c r="D34" s="70"/>
    </row>
    <row r="35" spans="2:4">
      <c r="B35" s="70"/>
      <c r="C35" s="70"/>
      <c r="D35" s="70"/>
    </row>
    <row r="36" spans="2:4">
      <c r="B36" s="70"/>
      <c r="C36" s="70"/>
      <c r="D36" s="70"/>
    </row>
    <row r="37" spans="2:4">
      <c r="B37" s="70"/>
      <c r="C37" s="70"/>
      <c r="D37" s="70"/>
    </row>
    <row r="38" spans="2:4">
      <c r="B38" s="70"/>
      <c r="C38" s="70"/>
      <c r="D38" s="70"/>
    </row>
    <row r="39" spans="2:4">
      <c r="B39" s="70"/>
      <c r="C39" s="70"/>
      <c r="D39" s="70"/>
    </row>
    <row r="40" spans="2:4">
      <c r="B40" s="70"/>
      <c r="C40" s="70"/>
      <c r="D40" s="70"/>
    </row>
    <row r="41" spans="2:4">
      <c r="B41" s="70"/>
      <c r="C41" s="70"/>
      <c r="D41" s="70"/>
    </row>
    <row r="42" spans="2:4">
      <c r="B42" s="70"/>
      <c r="C42" s="70"/>
      <c r="D42" s="70"/>
    </row>
    <row r="43" spans="2:4">
      <c r="B43" s="70"/>
      <c r="C43" s="70"/>
      <c r="D43" s="70"/>
    </row>
  </sheetData>
  <protectedRanges>
    <protectedRange sqref="E3:F3" name="Range1_2"/>
    <protectedRange sqref="H3:I3" name="Range1_3"/>
  </protectedRanges>
  <mergeCells count="29">
    <mergeCell ref="L4:L5"/>
    <mergeCell ref="A6:C6"/>
    <mergeCell ref="A7:C7"/>
    <mergeCell ref="A4:C5"/>
    <mergeCell ref="D4:D5"/>
    <mergeCell ref="E4:J4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A18:C18"/>
    <mergeCell ref="A19:C19"/>
    <mergeCell ref="A12:C12"/>
    <mergeCell ref="A13:C13"/>
    <mergeCell ref="A14:C14"/>
    <mergeCell ref="A15:C15"/>
    <mergeCell ref="A16:C16"/>
  </mergeCells>
  <phoneticPr fontId="5" type="noConversion"/>
  <dataValidations count="1">
    <dataValidation type="whole" operator="notEqual" allowBlank="1" showInputMessage="1" showErrorMessage="1" errorTitle="Neispravan unos" error="Unose se samo cjelobrojne (pozitivne ili negativne) vrijednosti" sqref="F10:L14 L15:L22 F15:K15 E10:E15 E7:L8 E17:K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  <ignoredError sqref="E14:K14" unlockedFormula="1"/>
    <ignoredError sqref="L7 L22:L23" numberStoredAsText="1" unlockedFormula="1"/>
    <ignoredError sqref="L8:L21" numberStoredAsText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zoomScaleNormal="100" workbookViewId="0">
      <selection activeCell="B142" sqref="B142:C145"/>
    </sheetView>
  </sheetViews>
  <sheetFormatPr defaultColWidth="9.140625" defaultRowHeight="12.75"/>
  <cols>
    <col min="1" max="1" width="51.5703125" style="134" customWidth="1"/>
    <col min="2" max="3" width="27.7109375" style="95" customWidth="1"/>
    <col min="4" max="5" width="27.7109375" style="96" customWidth="1"/>
    <col min="6" max="6" width="12.7109375" style="70" bestFit="1" customWidth="1"/>
    <col min="7" max="8" width="20.7109375" style="70" customWidth="1"/>
    <col min="9" max="16384" width="9.140625" style="70"/>
  </cols>
  <sheetData>
    <row r="1" spans="1:5">
      <c r="A1" s="125"/>
    </row>
    <row r="2" spans="1:5">
      <c r="A2" s="125"/>
    </row>
    <row r="3" spans="1:5">
      <c r="A3" s="125"/>
    </row>
    <row r="4" spans="1:5">
      <c r="A4" s="125"/>
    </row>
    <row r="5" spans="1:5">
      <c r="A5" s="126" t="s">
        <v>81</v>
      </c>
      <c r="B5" s="97"/>
      <c r="C5" s="97"/>
      <c r="D5" s="98"/>
      <c r="E5" s="98"/>
    </row>
    <row r="6" spans="1:5">
      <c r="A6" s="125"/>
    </row>
    <row r="7" spans="1:5" ht="13.5" thickBot="1">
      <c r="A7" s="127" t="s">
        <v>23</v>
      </c>
      <c r="E7" s="106" t="s">
        <v>57</v>
      </c>
    </row>
    <row r="8" spans="1:5" ht="13.5" thickBot="1">
      <c r="A8" s="99"/>
      <c r="B8" s="325" t="s">
        <v>284</v>
      </c>
      <c r="C8" s="326"/>
      <c r="D8" s="327" t="s">
        <v>285</v>
      </c>
      <c r="E8" s="328"/>
    </row>
    <row r="9" spans="1:5" ht="13.5" thickBot="1">
      <c r="A9" s="100"/>
      <c r="B9" s="101" t="s">
        <v>165</v>
      </c>
      <c r="C9" s="101" t="s">
        <v>166</v>
      </c>
      <c r="D9" s="101" t="s">
        <v>165</v>
      </c>
      <c r="E9" s="101" t="s">
        <v>166</v>
      </c>
    </row>
    <row r="10" spans="1:5">
      <c r="A10" s="102" t="s">
        <v>24</v>
      </c>
      <c r="B10" s="141">
        <v>653562861</v>
      </c>
      <c r="C10" s="141">
        <v>157971104</v>
      </c>
      <c r="D10" s="141">
        <v>600916177</v>
      </c>
      <c r="E10" s="141">
        <v>153622929</v>
      </c>
    </row>
    <row r="11" spans="1:5">
      <c r="A11" s="131" t="s">
        <v>25</v>
      </c>
      <c r="B11" s="138">
        <v>2773259</v>
      </c>
      <c r="C11" s="138">
        <v>-2848343</v>
      </c>
      <c r="D11" s="138">
        <v>2104322</v>
      </c>
      <c r="E11" s="138">
        <v>857566</v>
      </c>
    </row>
    <row r="12" spans="1:5" ht="13.5" thickBot="1">
      <c r="A12" s="103" t="s">
        <v>26</v>
      </c>
      <c r="B12" s="104">
        <v>136490927</v>
      </c>
      <c r="C12" s="104">
        <v>35323120</v>
      </c>
      <c r="D12" s="138">
        <v>130367285</v>
      </c>
      <c r="E12" s="104">
        <v>30150412</v>
      </c>
    </row>
    <row r="13" spans="1:5" ht="13.5" thickBot="1">
      <c r="A13" s="137" t="s">
        <v>35</v>
      </c>
      <c r="B13" s="105">
        <f>SUM(B10:B12)</f>
        <v>792827047</v>
      </c>
      <c r="C13" s="105">
        <f>SUM(C10:C12)</f>
        <v>190445881</v>
      </c>
      <c r="D13" s="105">
        <f>SUM(D10:D12)</f>
        <v>733387784</v>
      </c>
      <c r="E13" s="105">
        <f>SUM(E10:E12)</f>
        <v>184630907</v>
      </c>
    </row>
    <row r="14" spans="1:5">
      <c r="B14" s="97"/>
      <c r="C14" s="97"/>
      <c r="D14" s="97"/>
      <c r="E14" s="97"/>
    </row>
    <row r="15" spans="1:5">
      <c r="D15" s="95"/>
      <c r="E15" s="95"/>
    </row>
    <row r="16" spans="1:5" ht="13.5" thickBot="1">
      <c r="A16" s="127" t="s">
        <v>33</v>
      </c>
      <c r="D16" s="95"/>
      <c r="E16" s="106" t="s">
        <v>57</v>
      </c>
    </row>
    <row r="17" spans="1:8" ht="13.5" thickBot="1">
      <c r="A17" s="99"/>
      <c r="B17" s="325" t="s">
        <v>284</v>
      </c>
      <c r="C17" s="326"/>
      <c r="D17" s="327" t="s">
        <v>285</v>
      </c>
      <c r="E17" s="328"/>
    </row>
    <row r="18" spans="1:8" ht="13.5" thickBot="1">
      <c r="A18" s="107"/>
      <c r="B18" s="101" t="s">
        <v>165</v>
      </c>
      <c r="C18" s="101" t="s">
        <v>166</v>
      </c>
      <c r="D18" s="101" t="s">
        <v>165</v>
      </c>
      <c r="E18" s="101" t="s">
        <v>166</v>
      </c>
    </row>
    <row r="19" spans="1:8">
      <c r="A19" s="131" t="s">
        <v>27</v>
      </c>
      <c r="B19" s="141">
        <v>36602806</v>
      </c>
      <c r="C19" s="141">
        <v>13289749</v>
      </c>
      <c r="D19" s="141">
        <v>18962631</v>
      </c>
      <c r="E19" s="141">
        <v>4257844</v>
      </c>
    </row>
    <row r="20" spans="1:8" ht="13.5" thickBot="1">
      <c r="A20" s="131" t="s">
        <v>25</v>
      </c>
      <c r="B20" s="138">
        <v>241894135</v>
      </c>
      <c r="C20" s="138">
        <v>51925476</v>
      </c>
      <c r="D20" s="138">
        <v>194976971</v>
      </c>
      <c r="E20" s="138">
        <v>41311216</v>
      </c>
    </row>
    <row r="21" spans="1:8" ht="13.5" thickBot="1">
      <c r="A21" s="137" t="s">
        <v>35</v>
      </c>
      <c r="B21" s="110">
        <f>+SUM(B19:B20)</f>
        <v>278496941</v>
      </c>
      <c r="C21" s="110">
        <f>+SUM(C19:C20)</f>
        <v>65215225</v>
      </c>
      <c r="D21" s="110">
        <f>+SUM(D19:D20)</f>
        <v>213939602</v>
      </c>
      <c r="E21" s="110">
        <f>+SUM(E19:E20)</f>
        <v>45569060</v>
      </c>
    </row>
    <row r="22" spans="1:8">
      <c r="B22" s="97"/>
      <c r="C22" s="97"/>
      <c r="D22" s="97"/>
      <c r="E22" s="97"/>
    </row>
    <row r="23" spans="1:8">
      <c r="D23" s="95"/>
      <c r="E23" s="95"/>
    </row>
    <row r="24" spans="1:8" ht="13.5" thickBot="1">
      <c r="A24" s="127" t="s">
        <v>32</v>
      </c>
      <c r="D24" s="95"/>
      <c r="E24" s="106" t="s">
        <v>57</v>
      </c>
    </row>
    <row r="25" spans="1:8" ht="13.5" thickBot="1">
      <c r="A25" s="99"/>
      <c r="B25" s="325" t="s">
        <v>284</v>
      </c>
      <c r="C25" s="326"/>
      <c r="D25" s="327" t="s">
        <v>285</v>
      </c>
      <c r="E25" s="328"/>
    </row>
    <row r="26" spans="1:8" ht="13.5" thickBot="1">
      <c r="A26" s="107"/>
      <c r="B26" s="101" t="s">
        <v>165</v>
      </c>
      <c r="C26" s="101" t="s">
        <v>166</v>
      </c>
      <c r="D26" s="111" t="s">
        <v>165</v>
      </c>
      <c r="E26" s="101" t="s">
        <v>166</v>
      </c>
      <c r="G26" s="83"/>
      <c r="H26" s="83"/>
    </row>
    <row r="27" spans="1:8">
      <c r="A27" s="131" t="s">
        <v>28</v>
      </c>
      <c r="B27" s="141">
        <v>290870928</v>
      </c>
      <c r="C27" s="108">
        <v>72879418</v>
      </c>
      <c r="D27" s="139">
        <v>285883397</v>
      </c>
      <c r="E27" s="141">
        <v>70269462</v>
      </c>
      <c r="G27" s="83"/>
      <c r="H27" s="83"/>
    </row>
    <row r="28" spans="1:8">
      <c r="A28" s="131" t="s">
        <v>29</v>
      </c>
      <c r="B28" s="138">
        <v>133189658</v>
      </c>
      <c r="C28" s="139">
        <v>31415401</v>
      </c>
      <c r="D28" s="139">
        <v>146326916</v>
      </c>
      <c r="E28" s="138">
        <v>34588792</v>
      </c>
      <c r="G28" s="83"/>
      <c r="H28" s="83"/>
    </row>
    <row r="29" spans="1:8">
      <c r="A29" s="131" t="s">
        <v>30</v>
      </c>
      <c r="B29" s="138">
        <v>50279820</v>
      </c>
      <c r="C29" s="139">
        <v>14255410</v>
      </c>
      <c r="D29" s="139">
        <v>55089786</v>
      </c>
      <c r="E29" s="138">
        <v>13548510</v>
      </c>
      <c r="G29" s="83"/>
      <c r="H29" s="83"/>
    </row>
    <row r="30" spans="1:8" ht="13.5" thickBot="1">
      <c r="A30" s="131" t="s">
        <v>31</v>
      </c>
      <c r="B30" s="104">
        <v>20986829</v>
      </c>
      <c r="C30" s="140">
        <v>5252816</v>
      </c>
      <c r="D30" s="139">
        <v>16361984</v>
      </c>
      <c r="E30" s="104">
        <v>3223762</v>
      </c>
      <c r="G30" s="83"/>
      <c r="H30" s="83"/>
    </row>
    <row r="31" spans="1:8" ht="13.5" thickBot="1">
      <c r="A31" s="137" t="s">
        <v>35</v>
      </c>
      <c r="B31" s="109">
        <f>SUM(B27:B30)</f>
        <v>495327235</v>
      </c>
      <c r="C31" s="109">
        <f>SUM(C27:C30)</f>
        <v>123803045</v>
      </c>
      <c r="D31" s="110">
        <f>SUM(D27:D30)</f>
        <v>503662083</v>
      </c>
      <c r="E31" s="110">
        <f>SUM(E27:E30)</f>
        <v>121630526</v>
      </c>
      <c r="G31" s="83"/>
      <c r="H31" s="83"/>
    </row>
    <row r="32" spans="1:8">
      <c r="A32" s="112"/>
      <c r="B32" s="113"/>
      <c r="C32" s="113"/>
      <c r="D32" s="113"/>
      <c r="E32" s="113"/>
    </row>
    <row r="33" spans="1:5">
      <c r="A33" s="112"/>
      <c r="B33" s="113"/>
      <c r="C33" s="113"/>
      <c r="D33" s="113"/>
      <c r="E33" s="113"/>
    </row>
    <row r="34" spans="1:5" ht="13.5" thickBot="1">
      <c r="A34" s="127" t="s">
        <v>34</v>
      </c>
      <c r="D34" s="95"/>
      <c r="E34" s="106" t="s">
        <v>57</v>
      </c>
    </row>
    <row r="35" spans="1:5" ht="13.5" thickBot="1">
      <c r="A35" s="99"/>
      <c r="B35" s="325" t="s">
        <v>284</v>
      </c>
      <c r="C35" s="326"/>
      <c r="D35" s="327" t="s">
        <v>285</v>
      </c>
      <c r="E35" s="328"/>
    </row>
    <row r="36" spans="1:5" ht="13.5" thickBot="1">
      <c r="A36" s="107"/>
      <c r="B36" s="101" t="s">
        <v>165</v>
      </c>
      <c r="C36" s="101" t="s">
        <v>166</v>
      </c>
      <c r="D36" s="101" t="s">
        <v>165</v>
      </c>
      <c r="E36" s="101" t="s">
        <v>166</v>
      </c>
    </row>
    <row r="37" spans="1:5">
      <c r="A37" s="131" t="s">
        <v>36</v>
      </c>
      <c r="B37" s="141">
        <v>270460872</v>
      </c>
      <c r="C37" s="141">
        <v>55089109</v>
      </c>
      <c r="D37" s="141">
        <v>284852560</v>
      </c>
      <c r="E37" s="141">
        <v>70035927</v>
      </c>
    </row>
    <row r="38" spans="1:5" ht="13.5" thickBot="1">
      <c r="A38" s="131" t="s">
        <v>37</v>
      </c>
      <c r="B38" s="138">
        <v>31881863</v>
      </c>
      <c r="C38" s="138">
        <v>20575335</v>
      </c>
      <c r="D38" s="138">
        <v>25312294</v>
      </c>
      <c r="E38" s="138">
        <v>7974545</v>
      </c>
    </row>
    <row r="39" spans="1:5" ht="13.5" thickBot="1">
      <c r="A39" s="137" t="s">
        <v>35</v>
      </c>
      <c r="B39" s="110">
        <f>SUM(B37:B38)</f>
        <v>302342735</v>
      </c>
      <c r="C39" s="110">
        <f>SUM(C37:C38)</f>
        <v>75664444</v>
      </c>
      <c r="D39" s="110">
        <f>SUM(D37:D38)</f>
        <v>310164854</v>
      </c>
      <c r="E39" s="110">
        <f>SUM(E37:E38)</f>
        <v>78010472</v>
      </c>
    </row>
    <row r="40" spans="1:5">
      <c r="D40" s="95"/>
      <c r="E40" s="95"/>
    </row>
    <row r="41" spans="1:5">
      <c r="D41" s="95"/>
      <c r="E41" s="95"/>
    </row>
    <row r="42" spans="1:5" ht="13.5" thickBot="1">
      <c r="A42" s="127" t="s">
        <v>46</v>
      </c>
      <c r="D42" s="95"/>
      <c r="E42" s="106" t="s">
        <v>57</v>
      </c>
    </row>
    <row r="43" spans="1:5" ht="13.5" thickBot="1">
      <c r="A43" s="99"/>
      <c r="B43" s="325" t="s">
        <v>284</v>
      </c>
      <c r="C43" s="326"/>
      <c r="D43" s="327" t="s">
        <v>285</v>
      </c>
      <c r="E43" s="328"/>
    </row>
    <row r="44" spans="1:5" ht="13.5" thickBot="1">
      <c r="A44" s="107"/>
      <c r="B44" s="101" t="s">
        <v>165</v>
      </c>
      <c r="C44" s="101" t="s">
        <v>166</v>
      </c>
      <c r="D44" s="101" t="s">
        <v>165</v>
      </c>
      <c r="E44" s="101" t="s">
        <v>166</v>
      </c>
    </row>
    <row r="45" spans="1:5">
      <c r="A45" s="165" t="s">
        <v>38</v>
      </c>
      <c r="B45" s="141">
        <v>8251673</v>
      </c>
      <c r="C45" s="141">
        <v>3663398</v>
      </c>
      <c r="D45" s="141">
        <v>27643005</v>
      </c>
      <c r="E45" s="141">
        <v>3159032</v>
      </c>
    </row>
    <row r="46" spans="1:5">
      <c r="A46" s="165" t="s">
        <v>39</v>
      </c>
      <c r="B46" s="138">
        <v>40654631</v>
      </c>
      <c r="C46" s="138">
        <v>12706093</v>
      </c>
      <c r="D46" s="138">
        <v>43408082</v>
      </c>
      <c r="E46" s="138">
        <v>9847017</v>
      </c>
    </row>
    <row r="47" spans="1:5">
      <c r="A47" s="165" t="s">
        <v>40</v>
      </c>
      <c r="B47" s="138">
        <v>421619</v>
      </c>
      <c r="C47" s="138">
        <v>47833</v>
      </c>
      <c r="D47" s="138">
        <v>367955</v>
      </c>
      <c r="E47" s="138">
        <v>0</v>
      </c>
    </row>
    <row r="48" spans="1:5" ht="13.5" thickBot="1">
      <c r="A48" s="165" t="s">
        <v>41</v>
      </c>
      <c r="B48" s="138">
        <v>-2630210</v>
      </c>
      <c r="C48" s="138">
        <v>-421670</v>
      </c>
      <c r="D48" s="104">
        <v>-1762148</v>
      </c>
      <c r="E48" s="104">
        <v>-223373</v>
      </c>
    </row>
    <row r="49" spans="1:5" ht="13.5" thickBot="1">
      <c r="A49" s="137" t="s">
        <v>35</v>
      </c>
      <c r="B49" s="110">
        <f>SUM(B45:B48)</f>
        <v>46697713</v>
      </c>
      <c r="C49" s="110">
        <f>SUM(C45:C48)</f>
        <v>15995654</v>
      </c>
      <c r="D49" s="110">
        <f>SUM(D45:D48)</f>
        <v>69656894</v>
      </c>
      <c r="E49" s="110">
        <f>SUM(E45:E48)</f>
        <v>12782676</v>
      </c>
    </row>
    <row r="50" spans="1:5">
      <c r="A50" s="112"/>
      <c r="B50" s="113"/>
      <c r="C50" s="113"/>
      <c r="D50" s="113"/>
      <c r="E50" s="113"/>
    </row>
    <row r="51" spans="1:5">
      <c r="A51" s="112"/>
      <c r="B51" s="113"/>
      <c r="C51" s="113"/>
      <c r="D51" s="113"/>
      <c r="E51" s="113"/>
    </row>
    <row r="52" spans="1:5" ht="13.5" thickBot="1">
      <c r="A52" s="127" t="s">
        <v>45</v>
      </c>
      <c r="D52" s="95"/>
      <c r="E52" s="106" t="s">
        <v>57</v>
      </c>
    </row>
    <row r="53" spans="1:5" ht="13.5" thickBot="1">
      <c r="A53" s="99"/>
      <c r="B53" s="325" t="s">
        <v>284</v>
      </c>
      <c r="C53" s="326"/>
      <c r="D53" s="327" t="s">
        <v>285</v>
      </c>
      <c r="E53" s="328"/>
    </row>
    <row r="54" spans="1:5" ht="13.5" thickBot="1">
      <c r="A54" s="107"/>
      <c r="B54" s="101" t="s">
        <v>165</v>
      </c>
      <c r="C54" s="101" t="s">
        <v>166</v>
      </c>
      <c r="D54" s="111" t="s">
        <v>165</v>
      </c>
      <c r="E54" s="101" t="s">
        <v>166</v>
      </c>
    </row>
    <row r="55" spans="1:5">
      <c r="A55" s="165" t="s">
        <v>42</v>
      </c>
      <c r="B55" s="141">
        <v>365134995</v>
      </c>
      <c r="C55" s="141">
        <v>101799985</v>
      </c>
      <c r="D55" s="138">
        <v>347351966</v>
      </c>
      <c r="E55" s="141">
        <v>88590876</v>
      </c>
    </row>
    <row r="56" spans="1:5">
      <c r="A56" s="165" t="s">
        <v>43</v>
      </c>
      <c r="B56" s="138">
        <v>46053115</v>
      </c>
      <c r="C56" s="138">
        <v>9341808</v>
      </c>
      <c r="D56" s="138">
        <v>45487838</v>
      </c>
      <c r="E56" s="138">
        <v>11829248</v>
      </c>
    </row>
    <row r="57" spans="1:5">
      <c r="A57" s="165" t="s">
        <v>44</v>
      </c>
      <c r="B57" s="138">
        <v>35194252</v>
      </c>
      <c r="C57" s="138">
        <v>15739128</v>
      </c>
      <c r="D57" s="138">
        <v>34691397</v>
      </c>
      <c r="E57" s="138">
        <v>7760717</v>
      </c>
    </row>
    <row r="58" spans="1:5" ht="13.5" thickBot="1">
      <c r="A58" s="165" t="s">
        <v>282</v>
      </c>
      <c r="B58" s="104">
        <v>27194428</v>
      </c>
      <c r="C58" s="104">
        <v>13034756</v>
      </c>
      <c r="D58" s="138">
        <v>27289161</v>
      </c>
      <c r="E58" s="104">
        <v>10662598</v>
      </c>
    </row>
    <row r="59" spans="1:5" ht="13.5" thickBot="1">
      <c r="A59" s="137" t="s">
        <v>35</v>
      </c>
      <c r="B59" s="109">
        <f>SUM(B55:B58)</f>
        <v>473576790</v>
      </c>
      <c r="C59" s="109">
        <f>SUM(C55:C58)</f>
        <v>139915677</v>
      </c>
      <c r="D59" s="110">
        <f>SUM(D55:D58)</f>
        <v>454820362</v>
      </c>
      <c r="E59" s="109">
        <f>SUM(E55:E58)</f>
        <v>118843439</v>
      </c>
    </row>
    <row r="60" spans="1:5">
      <c r="B60" s="97"/>
      <c r="C60" s="97"/>
      <c r="D60" s="97"/>
      <c r="E60" s="97"/>
    </row>
    <row r="61" spans="1:5">
      <c r="D61" s="95"/>
      <c r="E61" s="95"/>
    </row>
    <row r="62" spans="1:5" ht="13.5" thickBot="1">
      <c r="A62" s="127" t="s">
        <v>47</v>
      </c>
      <c r="D62" s="114"/>
      <c r="E62" s="106" t="s">
        <v>57</v>
      </c>
    </row>
    <row r="63" spans="1:5" ht="13.5" thickBot="1">
      <c r="A63" s="99"/>
      <c r="B63" s="325" t="s">
        <v>284</v>
      </c>
      <c r="C63" s="326"/>
      <c r="D63" s="327" t="s">
        <v>285</v>
      </c>
      <c r="E63" s="328"/>
    </row>
    <row r="64" spans="1:5" ht="13.5" thickBot="1">
      <c r="A64" s="107"/>
      <c r="B64" s="101" t="s">
        <v>165</v>
      </c>
      <c r="C64" s="101" t="s">
        <v>166</v>
      </c>
      <c r="D64" s="111" t="s">
        <v>165</v>
      </c>
      <c r="E64" s="101" t="s">
        <v>166</v>
      </c>
    </row>
    <row r="65" spans="1:6" ht="24">
      <c r="A65" s="131" t="s">
        <v>48</v>
      </c>
      <c r="B65" s="141">
        <v>191896138</v>
      </c>
      <c r="C65" s="108">
        <v>48249868</v>
      </c>
      <c r="D65" s="138">
        <v>174284057</v>
      </c>
      <c r="E65" s="141">
        <v>61716185</v>
      </c>
      <c r="F65" s="88"/>
    </row>
    <row r="66" spans="1:6">
      <c r="A66" s="131" t="s">
        <v>49</v>
      </c>
      <c r="B66" s="138">
        <v>-5935916</v>
      </c>
      <c r="C66" s="138">
        <v>-7814708</v>
      </c>
      <c r="D66" s="138">
        <v>13634237</v>
      </c>
      <c r="E66" s="138">
        <v>542873</v>
      </c>
    </row>
    <row r="67" spans="1:6" ht="13.5" thickBot="1">
      <c r="A67" s="131" t="s">
        <v>50</v>
      </c>
      <c r="B67" s="138">
        <v>7719967</v>
      </c>
      <c r="C67" s="138">
        <v>-4619859</v>
      </c>
      <c r="D67" s="138">
        <v>49135177</v>
      </c>
      <c r="E67" s="138">
        <v>23075051</v>
      </c>
    </row>
    <row r="68" spans="1:6" ht="13.5" thickBot="1">
      <c r="A68" s="137" t="s">
        <v>35</v>
      </c>
      <c r="B68" s="110">
        <f>SUM(B65:B67)</f>
        <v>193680189</v>
      </c>
      <c r="C68" s="110">
        <f>SUM(C65:C67)</f>
        <v>35815301</v>
      </c>
      <c r="D68" s="110">
        <f>SUM(D65:D67)</f>
        <v>237053471</v>
      </c>
      <c r="E68" s="110">
        <f>SUM(E65:E67)</f>
        <v>85334109</v>
      </c>
    </row>
    <row r="69" spans="1:6">
      <c r="B69" s="97"/>
      <c r="C69" s="97"/>
      <c r="D69" s="97"/>
      <c r="E69" s="97"/>
    </row>
    <row r="70" spans="1:6">
      <c r="D70" s="95"/>
      <c r="E70" s="95"/>
    </row>
    <row r="71" spans="1:6" ht="13.5" thickBot="1">
      <c r="A71" s="127" t="s">
        <v>51</v>
      </c>
      <c r="C71" s="106" t="s">
        <v>57</v>
      </c>
      <c r="D71" s="115"/>
      <c r="E71" s="115"/>
    </row>
    <row r="72" spans="1:6" ht="13.5" thickBot="1">
      <c r="A72" s="116"/>
      <c r="B72" s="117" t="s">
        <v>62</v>
      </c>
      <c r="C72" s="117" t="s">
        <v>283</v>
      </c>
      <c r="D72" s="115"/>
      <c r="E72" s="115"/>
    </row>
    <row r="73" spans="1:6">
      <c r="A73" s="130" t="s">
        <v>52</v>
      </c>
      <c r="B73" s="118">
        <v>412197218</v>
      </c>
      <c r="C73" s="118">
        <v>421479852</v>
      </c>
      <c r="D73" s="115"/>
      <c r="E73" s="115"/>
    </row>
    <row r="74" spans="1:6">
      <c r="A74" s="131"/>
      <c r="B74" s="138"/>
      <c r="C74" s="138"/>
      <c r="D74" s="115"/>
      <c r="E74" s="115"/>
    </row>
    <row r="75" spans="1:6">
      <c r="A75" s="132" t="s">
        <v>53</v>
      </c>
      <c r="B75" s="119">
        <f>+B76+B77</f>
        <v>1767612516</v>
      </c>
      <c r="C75" s="119">
        <f>+C76+C77</f>
        <v>1841823262</v>
      </c>
      <c r="D75" s="115"/>
      <c r="E75" s="115"/>
    </row>
    <row r="76" spans="1:6">
      <c r="A76" s="129" t="s">
        <v>54</v>
      </c>
      <c r="B76" s="138">
        <v>1279570476</v>
      </c>
      <c r="C76" s="138">
        <v>1300796321</v>
      </c>
      <c r="D76" s="115"/>
      <c r="E76" s="115"/>
    </row>
    <row r="77" spans="1:6">
      <c r="A77" s="129" t="s">
        <v>55</v>
      </c>
      <c r="B77" s="138">
        <v>488042040</v>
      </c>
      <c r="C77" s="138">
        <v>541026941</v>
      </c>
      <c r="D77" s="115"/>
      <c r="E77" s="115"/>
    </row>
    <row r="78" spans="1:6">
      <c r="A78" s="132" t="s">
        <v>56</v>
      </c>
      <c r="B78" s="154">
        <v>0</v>
      </c>
      <c r="C78" s="154">
        <v>0</v>
      </c>
      <c r="D78" s="115"/>
      <c r="E78" s="115"/>
    </row>
    <row r="79" spans="1:6">
      <c r="A79" s="132"/>
      <c r="B79" s="119"/>
      <c r="C79" s="119"/>
      <c r="D79" s="115"/>
      <c r="E79" s="115"/>
    </row>
    <row r="80" spans="1:6" ht="13.5" thickBot="1">
      <c r="A80" s="121" t="s">
        <v>80</v>
      </c>
      <c r="B80" s="155">
        <v>0</v>
      </c>
      <c r="C80" s="155">
        <v>0</v>
      </c>
      <c r="D80" s="115"/>
      <c r="E80" s="115"/>
    </row>
    <row r="81" spans="1:5" ht="13.5" thickBot="1">
      <c r="A81" s="133" t="s">
        <v>35</v>
      </c>
      <c r="B81" s="110">
        <f>+B78+B75+B73+B80</f>
        <v>2179809734</v>
      </c>
      <c r="C81" s="110">
        <f>+C78+C75+C73+C80</f>
        <v>2263303114</v>
      </c>
      <c r="D81" s="115"/>
      <c r="E81" s="115"/>
    </row>
    <row r="82" spans="1:5">
      <c r="B82" s="97"/>
      <c r="C82" s="97"/>
      <c r="D82" s="115"/>
      <c r="E82" s="115"/>
    </row>
    <row r="83" spans="1:5">
      <c r="D83" s="115"/>
      <c r="E83" s="115"/>
    </row>
    <row r="84" spans="1:5" ht="13.5" thickBot="1">
      <c r="A84" s="127" t="s">
        <v>210</v>
      </c>
      <c r="C84" s="106" t="s">
        <v>57</v>
      </c>
      <c r="D84" s="115"/>
      <c r="E84" s="115"/>
    </row>
    <row r="85" spans="1:5" ht="13.5" thickBot="1">
      <c r="A85" s="116"/>
      <c r="B85" s="117" t="s">
        <v>62</v>
      </c>
      <c r="C85" s="117" t="s">
        <v>283</v>
      </c>
      <c r="D85" s="115"/>
      <c r="E85" s="115"/>
    </row>
    <row r="86" spans="1:5">
      <c r="A86" s="135" t="s">
        <v>63</v>
      </c>
      <c r="B86" s="138">
        <v>810491087</v>
      </c>
      <c r="C86" s="138">
        <v>753064621</v>
      </c>
      <c r="D86" s="115"/>
      <c r="E86" s="115"/>
    </row>
    <row r="87" spans="1:5">
      <c r="A87" s="136" t="s">
        <v>64</v>
      </c>
      <c r="B87" s="138">
        <v>147847695</v>
      </c>
      <c r="C87" s="138">
        <v>21070270</v>
      </c>
      <c r="D87" s="115"/>
      <c r="E87" s="115"/>
    </row>
    <row r="88" spans="1:5">
      <c r="A88" s="136"/>
      <c r="B88" s="138"/>
      <c r="C88" s="138"/>
      <c r="D88" s="115"/>
      <c r="E88" s="115"/>
    </row>
    <row r="89" spans="1:5" ht="13.5" thickBot="1">
      <c r="A89" s="121" t="s">
        <v>80</v>
      </c>
      <c r="B89" s="155">
        <v>0</v>
      </c>
      <c r="C89" s="123">
        <v>0</v>
      </c>
      <c r="D89" s="115"/>
      <c r="E89" s="115"/>
    </row>
    <row r="90" spans="1:5" ht="13.5" thickBot="1">
      <c r="A90" s="133" t="s">
        <v>35</v>
      </c>
      <c r="B90" s="110">
        <f>SUM(B86:B89)</f>
        <v>958338782</v>
      </c>
      <c r="C90" s="110">
        <f>SUM(C86:C89)</f>
        <v>774134891</v>
      </c>
      <c r="D90" s="115"/>
      <c r="E90" s="115"/>
    </row>
    <row r="91" spans="1:5">
      <c r="B91" s="97"/>
      <c r="C91" s="97"/>
      <c r="D91" s="115"/>
      <c r="E91" s="115"/>
    </row>
    <row r="92" spans="1:5">
      <c r="D92" s="115"/>
      <c r="E92" s="115"/>
    </row>
    <row r="93" spans="1:5" ht="13.5" thickBot="1">
      <c r="A93" s="126" t="s">
        <v>65</v>
      </c>
      <c r="C93" s="106" t="s">
        <v>57</v>
      </c>
      <c r="D93" s="115"/>
      <c r="E93" s="115"/>
    </row>
    <row r="94" spans="1:5" ht="13.5" thickBot="1">
      <c r="A94" s="128"/>
      <c r="B94" s="117" t="s">
        <v>62</v>
      </c>
      <c r="C94" s="117" t="s">
        <v>283</v>
      </c>
      <c r="D94" s="115"/>
      <c r="E94" s="115"/>
    </row>
    <row r="95" spans="1:5">
      <c r="A95" s="136" t="s">
        <v>281</v>
      </c>
      <c r="B95" s="156">
        <v>501234808</v>
      </c>
      <c r="C95" s="156">
        <v>415536615</v>
      </c>
      <c r="D95" s="115"/>
      <c r="E95" s="115"/>
    </row>
    <row r="96" spans="1:5">
      <c r="A96" s="121" t="s">
        <v>59</v>
      </c>
      <c r="B96" s="156">
        <v>715276908</v>
      </c>
      <c r="C96" s="156">
        <v>696314398</v>
      </c>
      <c r="D96" s="115"/>
      <c r="E96" s="115"/>
    </row>
    <row r="97" spans="1:5">
      <c r="A97" s="121" t="s">
        <v>60</v>
      </c>
      <c r="B97" s="156">
        <v>1995759118</v>
      </c>
      <c r="C97" s="156">
        <v>2630574528</v>
      </c>
      <c r="D97" s="115"/>
      <c r="E97" s="115"/>
    </row>
    <row r="98" spans="1:5">
      <c r="A98" s="121" t="s">
        <v>61</v>
      </c>
      <c r="B98" s="156">
        <v>574826429</v>
      </c>
      <c r="C98" s="156">
        <v>450105787</v>
      </c>
      <c r="D98" s="115"/>
      <c r="E98" s="115"/>
    </row>
    <row r="99" spans="1:5">
      <c r="A99" s="121"/>
      <c r="B99" s="138"/>
      <c r="C99" s="139"/>
      <c r="D99" s="115"/>
      <c r="E99" s="115"/>
    </row>
    <row r="100" spans="1:5">
      <c r="A100" s="121" t="s">
        <v>80</v>
      </c>
      <c r="B100" s="138">
        <v>-8255991</v>
      </c>
      <c r="C100" s="156">
        <v>-6771524</v>
      </c>
      <c r="D100" s="115"/>
      <c r="E100" s="115"/>
    </row>
    <row r="101" spans="1:5" ht="13.5" thickBot="1">
      <c r="A101" s="148" t="s">
        <v>58</v>
      </c>
      <c r="B101" s="149">
        <v>-507775</v>
      </c>
      <c r="C101" s="156">
        <v>-499204</v>
      </c>
      <c r="D101" s="115"/>
      <c r="E101" s="115"/>
    </row>
    <row r="102" spans="1:5" ht="13.5" thickBot="1">
      <c r="A102" s="133" t="s">
        <v>35</v>
      </c>
      <c r="B102" s="110">
        <f>SUM(B95:B101)</f>
        <v>3778333497</v>
      </c>
      <c r="C102" s="110">
        <f>SUM(C95:C101)</f>
        <v>4185260600</v>
      </c>
      <c r="D102" s="122"/>
      <c r="E102" s="115"/>
    </row>
    <row r="103" spans="1:5">
      <c r="B103" s="97"/>
      <c r="C103" s="97"/>
      <c r="D103" s="115"/>
      <c r="E103" s="115"/>
    </row>
    <row r="104" spans="1:5">
      <c r="D104" s="115"/>
      <c r="E104" s="115"/>
    </row>
    <row r="105" spans="1:5" ht="13.5" thickBot="1">
      <c r="A105" s="126" t="s">
        <v>97</v>
      </c>
      <c r="C105" s="106" t="s">
        <v>57</v>
      </c>
      <c r="D105" s="115"/>
      <c r="E105" s="115"/>
    </row>
    <row r="106" spans="1:5" ht="13.5" thickBot="1">
      <c r="A106" s="128"/>
      <c r="B106" s="117" t="s">
        <v>62</v>
      </c>
      <c r="C106" s="117" t="s">
        <v>283</v>
      </c>
      <c r="D106" s="115"/>
      <c r="E106" s="115"/>
    </row>
    <row r="107" spans="1:5">
      <c r="A107" s="354" t="s">
        <v>304</v>
      </c>
      <c r="B107" s="118"/>
      <c r="C107" s="119"/>
      <c r="D107" s="115"/>
      <c r="E107" s="115"/>
    </row>
    <row r="108" spans="1:5">
      <c r="A108" s="355" t="s">
        <v>305</v>
      </c>
      <c r="B108" s="168">
        <v>104190902</v>
      </c>
      <c r="C108" s="168">
        <v>81583376</v>
      </c>
      <c r="D108" s="115"/>
      <c r="E108" s="115"/>
    </row>
    <row r="109" spans="1:5">
      <c r="A109" s="355" t="s">
        <v>286</v>
      </c>
      <c r="B109" s="168">
        <v>4135862987</v>
      </c>
      <c r="C109" s="168">
        <v>3831863831</v>
      </c>
      <c r="D109" s="115"/>
      <c r="E109" s="115"/>
    </row>
    <row r="110" spans="1:5">
      <c r="A110" s="356" t="s">
        <v>287</v>
      </c>
      <c r="B110" s="348">
        <v>4779585855</v>
      </c>
      <c r="C110" s="348">
        <v>4966265649</v>
      </c>
      <c r="D110" s="115"/>
      <c r="E110" s="115"/>
    </row>
    <row r="111" spans="1:5">
      <c r="A111" s="357" t="s">
        <v>289</v>
      </c>
      <c r="B111" s="169">
        <v>1106022806</v>
      </c>
      <c r="C111" s="169">
        <v>1608068882</v>
      </c>
      <c r="D111" s="115"/>
      <c r="E111" s="115"/>
    </row>
    <row r="112" spans="1:5">
      <c r="A112" s="356" t="s">
        <v>288</v>
      </c>
      <c r="B112" s="168">
        <v>3493545228</v>
      </c>
      <c r="C112" s="168">
        <v>4039141626</v>
      </c>
      <c r="D112" s="115"/>
      <c r="E112" s="115"/>
    </row>
    <row r="113" spans="1:7">
      <c r="A113" s="358" t="s">
        <v>306</v>
      </c>
      <c r="B113" s="119">
        <f>+B112+B110+B109+B108</f>
        <v>12513184972</v>
      </c>
      <c r="C113" s="346">
        <f>+C112+C110+C109+C108</f>
        <v>12918854482</v>
      </c>
      <c r="D113" s="115"/>
      <c r="E113" s="115"/>
    </row>
    <row r="114" spans="1:7">
      <c r="A114" s="167"/>
      <c r="B114" s="168"/>
      <c r="C114" s="168"/>
      <c r="D114" s="115"/>
      <c r="E114" s="115"/>
    </row>
    <row r="115" spans="1:7">
      <c r="A115" s="347" t="s">
        <v>307</v>
      </c>
      <c r="B115" s="168">
        <v>-2104931823</v>
      </c>
      <c r="C115" s="168">
        <v>-1282693318</v>
      </c>
      <c r="D115" s="115"/>
      <c r="E115" s="115"/>
    </row>
    <row r="116" spans="1:7">
      <c r="A116" s="347" t="s">
        <v>80</v>
      </c>
      <c r="B116" s="348">
        <v>-91698042</v>
      </c>
      <c r="C116" s="348">
        <v>-104459180</v>
      </c>
      <c r="D116" s="115"/>
      <c r="E116" s="115"/>
    </row>
    <row r="117" spans="1:7" ht="13.5" thickBot="1">
      <c r="A117" s="349" t="s">
        <v>58</v>
      </c>
      <c r="B117" s="168">
        <v>-47672780</v>
      </c>
      <c r="C117" s="168">
        <v>-46082502</v>
      </c>
      <c r="D117" s="115"/>
      <c r="E117" s="115"/>
    </row>
    <row r="118" spans="1:7" ht="13.5" thickBot="1">
      <c r="A118" s="137" t="s">
        <v>35</v>
      </c>
      <c r="B118" s="110">
        <f>+B117+B116+B115+B113</f>
        <v>10268882327</v>
      </c>
      <c r="C118" s="110">
        <f>+C117+C116+C115+C113</f>
        <v>11485619482</v>
      </c>
      <c r="D118" s="115"/>
      <c r="E118" s="115"/>
    </row>
    <row r="119" spans="1:7">
      <c r="B119" s="97"/>
      <c r="C119" s="97"/>
      <c r="D119" s="115"/>
      <c r="E119" s="115"/>
    </row>
    <row r="120" spans="1:7">
      <c r="D120" s="115"/>
      <c r="E120" s="115"/>
    </row>
    <row r="121" spans="1:7" ht="13.5" thickBot="1">
      <c r="A121" s="127" t="s">
        <v>79</v>
      </c>
      <c r="B121" s="97"/>
      <c r="C121" s="106" t="s">
        <v>57</v>
      </c>
      <c r="D121" s="115"/>
      <c r="E121" s="115"/>
    </row>
    <row r="122" spans="1:7" ht="13.5" thickBot="1">
      <c r="A122" s="116"/>
      <c r="B122" s="117" t="s">
        <v>62</v>
      </c>
      <c r="C122" s="117" t="s">
        <v>283</v>
      </c>
      <c r="D122" s="115"/>
      <c r="E122" s="115"/>
    </row>
    <row r="123" spans="1:7">
      <c r="A123" s="136" t="s">
        <v>76</v>
      </c>
      <c r="B123" s="138">
        <v>879218202</v>
      </c>
      <c r="C123" s="138">
        <v>1153448334</v>
      </c>
      <c r="D123" s="114"/>
      <c r="E123" s="115"/>
    </row>
    <row r="124" spans="1:7">
      <c r="A124" s="136" t="s">
        <v>77</v>
      </c>
      <c r="B124" s="138">
        <v>1948137946</v>
      </c>
      <c r="C124" s="138">
        <v>3009235694</v>
      </c>
      <c r="D124" s="114"/>
      <c r="E124" s="114"/>
      <c r="F124" s="88"/>
      <c r="G124" s="150"/>
    </row>
    <row r="125" spans="1:7">
      <c r="A125" s="136" t="s">
        <v>78</v>
      </c>
      <c r="B125" s="138">
        <v>8719314802</v>
      </c>
      <c r="C125" s="138">
        <v>9166235142</v>
      </c>
      <c r="D125" s="114"/>
      <c r="E125" s="115"/>
    </row>
    <row r="126" spans="1:7" ht="13.5" thickBot="1">
      <c r="A126" s="136" t="s">
        <v>70</v>
      </c>
      <c r="B126" s="138">
        <v>1048057169</v>
      </c>
      <c r="C126" s="138">
        <v>1453063764</v>
      </c>
      <c r="D126" s="114"/>
      <c r="E126" s="115"/>
    </row>
    <row r="127" spans="1:7" ht="13.5" thickBot="1">
      <c r="A127" s="133" t="s">
        <v>35</v>
      </c>
      <c r="B127" s="110">
        <f>SUM(B123:B126)</f>
        <v>12594728119</v>
      </c>
      <c r="C127" s="110">
        <f>SUM(C123:C126)</f>
        <v>14781982934</v>
      </c>
      <c r="D127" s="115"/>
      <c r="E127" s="114"/>
      <c r="F127" s="114"/>
      <c r="G127" s="159"/>
    </row>
    <row r="128" spans="1:7">
      <c r="B128" s="97"/>
      <c r="C128" s="97"/>
      <c r="D128" s="115"/>
      <c r="E128" s="115"/>
    </row>
    <row r="129" spans="1:5">
      <c r="D129" s="115"/>
      <c r="E129" s="115"/>
    </row>
    <row r="130" spans="1:5" ht="13.5" thickBot="1">
      <c r="A130" s="126" t="s">
        <v>71</v>
      </c>
      <c r="C130" s="106" t="s">
        <v>57</v>
      </c>
      <c r="D130" s="115"/>
      <c r="E130" s="115"/>
    </row>
    <row r="131" spans="1:5" ht="13.5" thickBot="1">
      <c r="A131" s="128"/>
      <c r="B131" s="117" t="s">
        <v>62</v>
      </c>
      <c r="C131" s="117" t="s">
        <v>283</v>
      </c>
      <c r="D131" s="115"/>
      <c r="E131" s="115"/>
    </row>
    <row r="132" spans="1:5">
      <c r="A132" s="136" t="s">
        <v>72</v>
      </c>
      <c r="B132" s="138">
        <v>561173123</v>
      </c>
      <c r="C132" s="138">
        <v>624965630</v>
      </c>
      <c r="D132" s="115"/>
      <c r="E132" s="115"/>
    </row>
    <row r="133" spans="1:5">
      <c r="A133" s="135" t="s">
        <v>73</v>
      </c>
      <c r="B133" s="155">
        <v>0</v>
      </c>
      <c r="C133" s="155">
        <v>0</v>
      </c>
      <c r="D133" s="115"/>
      <c r="E133" s="115"/>
    </row>
    <row r="134" spans="1:5">
      <c r="A134" s="136" t="s">
        <v>74</v>
      </c>
      <c r="B134" s="138">
        <v>393994</v>
      </c>
      <c r="C134" s="155">
        <v>0</v>
      </c>
      <c r="D134" s="115"/>
      <c r="E134" s="115"/>
    </row>
    <row r="135" spans="1:5">
      <c r="A135" s="136" t="s">
        <v>75</v>
      </c>
      <c r="B135" s="138">
        <v>446650250</v>
      </c>
      <c r="C135" s="138">
        <v>88426109</v>
      </c>
      <c r="D135" s="115"/>
      <c r="E135" s="115"/>
    </row>
    <row r="136" spans="1:5" ht="13.5" thickBot="1">
      <c r="A136" s="136" t="s">
        <v>58</v>
      </c>
      <c r="B136" s="138">
        <v>-3443094</v>
      </c>
      <c r="C136" s="138">
        <v>-3700954</v>
      </c>
      <c r="D136" s="115"/>
      <c r="E136" s="115"/>
    </row>
    <row r="137" spans="1:5" ht="13.5" thickBot="1">
      <c r="A137" s="133" t="s">
        <v>35</v>
      </c>
      <c r="B137" s="110">
        <f>SUM(B132:B136)</f>
        <v>1004774273</v>
      </c>
      <c r="C137" s="110">
        <f>SUM(C132:C136)</f>
        <v>709690785</v>
      </c>
      <c r="D137" s="97"/>
      <c r="E137" s="115"/>
    </row>
    <row r="138" spans="1:5">
      <c r="B138" s="97"/>
      <c r="C138" s="97"/>
      <c r="D138" s="115"/>
      <c r="E138" s="115"/>
    </row>
    <row r="139" spans="1:5">
      <c r="D139" s="115"/>
      <c r="E139" s="115"/>
    </row>
    <row r="140" spans="1:5" ht="13.5" thickBot="1">
      <c r="A140" s="126" t="s">
        <v>66</v>
      </c>
      <c r="C140" s="106" t="s">
        <v>57</v>
      </c>
      <c r="D140" s="115"/>
      <c r="E140" s="115"/>
    </row>
    <row r="141" spans="1:5" ht="13.5" thickBot="1">
      <c r="A141" s="128"/>
      <c r="B141" s="117" t="s">
        <v>62</v>
      </c>
      <c r="C141" s="117" t="s">
        <v>283</v>
      </c>
      <c r="D141" s="115"/>
      <c r="E141" s="115"/>
    </row>
    <row r="142" spans="1:5">
      <c r="A142" s="135" t="s">
        <v>67</v>
      </c>
      <c r="B142" s="138">
        <v>2187135040</v>
      </c>
      <c r="C142" s="138">
        <v>1715292949</v>
      </c>
      <c r="D142" s="114"/>
      <c r="E142" s="114"/>
    </row>
    <row r="143" spans="1:5">
      <c r="A143" s="136" t="s">
        <v>68</v>
      </c>
      <c r="B143" s="138">
        <v>73630369</v>
      </c>
      <c r="C143" s="138">
        <v>58731565</v>
      </c>
      <c r="D143" s="115"/>
      <c r="E143" s="115"/>
    </row>
    <row r="144" spans="1:5">
      <c r="A144" s="136" t="s">
        <v>69</v>
      </c>
      <c r="B144" s="138">
        <v>20143351</v>
      </c>
      <c r="C144" s="138">
        <v>22291290</v>
      </c>
      <c r="D144" s="115"/>
      <c r="E144" s="115"/>
    </row>
    <row r="145" spans="1:5" ht="13.5" thickBot="1">
      <c r="A145" s="136" t="s">
        <v>70</v>
      </c>
      <c r="B145" s="138">
        <v>376805272</v>
      </c>
      <c r="C145" s="138">
        <v>622408621</v>
      </c>
      <c r="D145" s="115"/>
      <c r="E145" s="115"/>
    </row>
    <row r="146" spans="1:5" ht="13.5" thickBot="1">
      <c r="A146" s="133" t="s">
        <v>35</v>
      </c>
      <c r="B146" s="110">
        <f>SUM(B142:B145)</f>
        <v>2657714032</v>
      </c>
      <c r="C146" s="110">
        <f>SUM(C142:C145)</f>
        <v>2418724425</v>
      </c>
      <c r="D146" s="115"/>
      <c r="E146" s="115"/>
    </row>
    <row r="147" spans="1:5">
      <c r="B147" s="97"/>
      <c r="C147" s="97"/>
      <c r="D147" s="115"/>
      <c r="E147" s="115"/>
    </row>
    <row r="148" spans="1:5">
      <c r="B148" s="120"/>
      <c r="C148" s="120"/>
      <c r="D148" s="115"/>
      <c r="E148" s="115"/>
    </row>
    <row r="149" spans="1:5">
      <c r="D149" s="122"/>
      <c r="E149" s="115"/>
    </row>
    <row r="150" spans="1:5">
      <c r="A150" s="124"/>
      <c r="B150" s="114"/>
      <c r="C150" s="114"/>
      <c r="D150" s="115"/>
      <c r="E150" s="115"/>
    </row>
    <row r="151" spans="1:5">
      <c r="A151" s="124"/>
      <c r="B151" s="114"/>
      <c r="C151" s="114"/>
      <c r="D151" s="115"/>
      <c r="E151" s="115"/>
    </row>
    <row r="152" spans="1:5">
      <c r="A152" s="124"/>
      <c r="B152" s="114"/>
      <c r="C152" s="114"/>
      <c r="D152" s="115"/>
      <c r="E152" s="115"/>
    </row>
    <row r="153" spans="1:5">
      <c r="A153" s="124"/>
      <c r="B153" s="114"/>
      <c r="C153" s="114"/>
      <c r="D153" s="115"/>
      <c r="E153" s="115"/>
    </row>
    <row r="154" spans="1:5">
      <c r="A154" s="124"/>
      <c r="B154" s="114"/>
      <c r="C154" s="114"/>
      <c r="D154" s="115"/>
      <c r="E154" s="115"/>
    </row>
    <row r="155" spans="1:5">
      <c r="A155" s="124"/>
      <c r="B155" s="114"/>
      <c r="C155" s="114"/>
      <c r="D155" s="115"/>
      <c r="E155" s="115"/>
    </row>
    <row r="156" spans="1:5">
      <c r="A156" s="124"/>
      <c r="B156" s="114"/>
      <c r="C156" s="114"/>
      <c r="D156" s="115"/>
      <c r="E156" s="115"/>
    </row>
    <row r="157" spans="1:5">
      <c r="A157" s="124"/>
      <c r="B157" s="114"/>
      <c r="C157" s="114"/>
      <c r="D157" s="115"/>
      <c r="E157" s="115"/>
    </row>
    <row r="158" spans="1:5">
      <c r="A158" s="124"/>
      <c r="B158" s="114"/>
      <c r="C158" s="114"/>
      <c r="D158" s="115"/>
      <c r="E158" s="115"/>
    </row>
    <row r="159" spans="1:5">
      <c r="A159" s="124"/>
      <c r="B159" s="114"/>
      <c r="C159" s="114"/>
      <c r="D159" s="115"/>
      <c r="E159" s="115"/>
    </row>
    <row r="160" spans="1:5">
      <c r="A160" s="124"/>
      <c r="B160" s="114"/>
      <c r="C160" s="114"/>
      <c r="D160" s="115"/>
      <c r="E160" s="115"/>
    </row>
    <row r="161" spans="1:5">
      <c r="A161" s="124"/>
      <c r="B161" s="114"/>
      <c r="C161" s="114"/>
      <c r="D161" s="115"/>
      <c r="E161" s="115"/>
    </row>
    <row r="162" spans="1:5">
      <c r="D162" s="115"/>
      <c r="E162" s="115"/>
    </row>
    <row r="163" spans="1:5">
      <c r="D163" s="115"/>
      <c r="E163" s="115"/>
    </row>
    <row r="164" spans="1:5">
      <c r="D164" s="115"/>
      <c r="E164" s="115"/>
    </row>
    <row r="165" spans="1:5">
      <c r="D165" s="115"/>
      <c r="E165" s="115"/>
    </row>
    <row r="166" spans="1:5">
      <c r="D166" s="115"/>
      <c r="E166" s="115"/>
    </row>
    <row r="167" spans="1:5">
      <c r="D167" s="115"/>
      <c r="E167" s="115"/>
    </row>
    <row r="168" spans="1:5">
      <c r="D168" s="115"/>
      <c r="E168" s="115"/>
    </row>
    <row r="169" spans="1:5">
      <c r="D169" s="115"/>
      <c r="E169" s="115"/>
    </row>
    <row r="170" spans="1:5">
      <c r="D170" s="115"/>
      <c r="E170" s="115"/>
    </row>
    <row r="171" spans="1:5">
      <c r="D171" s="115"/>
      <c r="E171" s="115"/>
    </row>
    <row r="172" spans="1:5">
      <c r="D172" s="115"/>
      <c r="E172" s="115"/>
    </row>
    <row r="173" spans="1:5">
      <c r="D173" s="115"/>
      <c r="E173" s="115"/>
    </row>
    <row r="174" spans="1:5">
      <c r="D174" s="115"/>
      <c r="E174" s="115"/>
    </row>
    <row r="175" spans="1:5">
      <c r="D175" s="115"/>
      <c r="E175" s="115"/>
    </row>
    <row r="176" spans="1:5">
      <c r="D176" s="115"/>
      <c r="E176" s="115"/>
    </row>
    <row r="177" spans="4:5">
      <c r="D177" s="115"/>
      <c r="E177" s="115"/>
    </row>
    <row r="178" spans="4:5">
      <c r="D178" s="115"/>
      <c r="E178" s="115"/>
    </row>
    <row r="179" spans="4:5">
      <c r="D179" s="115"/>
      <c r="E179" s="115"/>
    </row>
    <row r="180" spans="4:5">
      <c r="D180" s="115"/>
      <c r="E180" s="115"/>
    </row>
    <row r="181" spans="4:5">
      <c r="D181" s="115"/>
      <c r="E181" s="115"/>
    </row>
    <row r="182" spans="4:5">
      <c r="D182" s="115"/>
      <c r="E182" s="115"/>
    </row>
    <row r="183" spans="4:5">
      <c r="D183" s="115"/>
      <c r="E183" s="115"/>
    </row>
    <row r="184" spans="4:5">
      <c r="D184" s="115"/>
      <c r="E184" s="115"/>
    </row>
    <row r="185" spans="4:5">
      <c r="D185" s="115"/>
      <c r="E185" s="115"/>
    </row>
    <row r="186" spans="4:5">
      <c r="D186" s="115"/>
      <c r="E186" s="115"/>
    </row>
    <row r="187" spans="4:5">
      <c r="D187" s="115"/>
      <c r="E187" s="115"/>
    </row>
    <row r="188" spans="4:5">
      <c r="D188" s="115"/>
      <c r="E188" s="115"/>
    </row>
    <row r="189" spans="4:5">
      <c r="D189" s="115"/>
      <c r="E189" s="115"/>
    </row>
    <row r="190" spans="4:5">
      <c r="D190" s="115"/>
      <c r="E190" s="115"/>
    </row>
    <row r="191" spans="4:5">
      <c r="D191" s="115"/>
      <c r="E191" s="115"/>
    </row>
    <row r="192" spans="4:5">
      <c r="D192" s="115"/>
      <c r="E192" s="115"/>
    </row>
    <row r="193" spans="4:5">
      <c r="D193" s="115"/>
      <c r="E193" s="115"/>
    </row>
    <row r="194" spans="4:5">
      <c r="D194" s="115"/>
      <c r="E194" s="115"/>
    </row>
    <row r="195" spans="4:5">
      <c r="D195" s="115"/>
      <c r="E195" s="115"/>
    </row>
    <row r="196" spans="4:5">
      <c r="D196" s="115"/>
      <c r="E196" s="115"/>
    </row>
    <row r="197" spans="4:5">
      <c r="D197" s="115"/>
      <c r="E197" s="115"/>
    </row>
    <row r="198" spans="4:5">
      <c r="D198" s="115"/>
      <c r="E198" s="115"/>
    </row>
    <row r="199" spans="4:5">
      <c r="D199" s="115"/>
      <c r="E199" s="115"/>
    </row>
    <row r="200" spans="4:5">
      <c r="D200" s="115"/>
      <c r="E200" s="115"/>
    </row>
    <row r="201" spans="4:5">
      <c r="D201" s="115"/>
      <c r="E201" s="115"/>
    </row>
    <row r="202" spans="4:5">
      <c r="D202" s="115"/>
      <c r="E202" s="115"/>
    </row>
    <row r="203" spans="4:5">
      <c r="D203" s="115"/>
      <c r="E203" s="115"/>
    </row>
    <row r="204" spans="4:5">
      <c r="D204" s="115"/>
      <c r="E204" s="115"/>
    </row>
    <row r="205" spans="4:5">
      <c r="D205" s="115"/>
      <c r="E205" s="115"/>
    </row>
    <row r="206" spans="4:5">
      <c r="D206" s="115"/>
      <c r="E206" s="115"/>
    </row>
    <row r="207" spans="4:5">
      <c r="D207" s="115"/>
      <c r="E207" s="115"/>
    </row>
    <row r="208" spans="4:5">
      <c r="D208" s="115"/>
      <c r="E208" s="115"/>
    </row>
    <row r="209" spans="4:5">
      <c r="D209" s="115"/>
      <c r="E209" s="115"/>
    </row>
    <row r="210" spans="4:5">
      <c r="D210" s="115"/>
      <c r="E210" s="115"/>
    </row>
    <row r="211" spans="4:5">
      <c r="D211" s="115"/>
      <c r="E211" s="115"/>
    </row>
    <row r="212" spans="4:5">
      <c r="D212" s="115"/>
      <c r="E212" s="115"/>
    </row>
    <row r="213" spans="4:5">
      <c r="D213" s="115"/>
      <c r="E213" s="115"/>
    </row>
  </sheetData>
  <mergeCells count="14">
    <mergeCell ref="B35:C35"/>
    <mergeCell ref="D35:E35"/>
    <mergeCell ref="B8:C8"/>
    <mergeCell ref="D8:E8"/>
    <mergeCell ref="B17:C17"/>
    <mergeCell ref="D17:E17"/>
    <mergeCell ref="B25:C25"/>
    <mergeCell ref="D25:E25"/>
    <mergeCell ref="B43:C43"/>
    <mergeCell ref="D43:E43"/>
    <mergeCell ref="B53:C53"/>
    <mergeCell ref="D53:E53"/>
    <mergeCell ref="B63:C63"/>
    <mergeCell ref="D63:E6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:C81 B68:E68 E59 B49:E49 B31:E31 B146:C146 B137:C137 B127:C127 B21:E21 B74:B75 B90:C90 C74:C75 B102:C102 B113:C113 B118:C1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Balance sheet</vt:lpstr>
      <vt:lpstr>P&amp;L</vt:lpstr>
      <vt:lpstr>CF Statement</vt:lpstr>
      <vt:lpstr>Changes in equity</vt:lpstr>
      <vt:lpstr>Notes</vt:lpstr>
      <vt:lpstr>'Balance sheet'!Print_Area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Author</cp:lastModifiedBy>
  <cp:lastPrinted>2016-04-15T11:42:11Z</cp:lastPrinted>
  <dcterms:created xsi:type="dcterms:W3CDTF">2008-10-17T11:51:54Z</dcterms:created>
  <dcterms:modified xsi:type="dcterms:W3CDTF">2017-02-26T21:16:42Z</dcterms:modified>
</cp:coreProperties>
</file>