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<sst xmlns="http://schemas.openxmlformats.org/spreadsheetml/2006/main" count="404" uniqueCount="353">
  <si>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</si>
  <si>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</si>
  <si>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</si>
  <si>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</si>
  <si>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</si>
  <si>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</si>
  <si>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</si>
  <si>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</si>
  <si>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</si>
  <si>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</si>
  <si>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</si>
  <si>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</si>
  <si>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</si>
  <si>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</si>
  <si>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</si>
  <si>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</si>
  <si>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</si>
  <si>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</si>
  <si>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</si>
  <si>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</si>
  <si>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</si>
  <si>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</si>
  <si>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</si>
  <si>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</si>
  <si>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</si>
  <si>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</si>
  <si>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</si>
  <si>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</si>
  <si>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</si>
  <si>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</si>
  <si>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</si>
  <si>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</si>
  <si>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</si>
  <si>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</si>
  <si>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</si>
  <si>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</si>
  <si>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</si>
  <si>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</si>
  <si>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</si>
  <si>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</si>
  <si>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</si>
  <si>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</si>
  <si>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</si>
  <si>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</si>
  <si>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</si>
  <si>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</si>
  <si>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</si>
  <si>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</si>
  <si>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</si>
  <si>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</si>
  <si>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</si>
  <si>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</si>
  <si>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</si>
  <si>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</si>
  <si>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</si>
  <si>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</si>
  <si>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</si>
  <si>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</si>
  <si>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</si>
  <si>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</si>
  <si>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</si>
  <si>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</si>
  <si>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</si>
  <si>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</si>
  <si>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</si>
  <si>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</si>
  <si>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</si>
  <si>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</si>
  <si>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</si>
  <si>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</si>
  <si>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</si>
  <si>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</si>
  <si>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</si>
  <si>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</si>
  <si>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</si>
  <si>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</si>
  <si>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</si>
  <si>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</si>
  <si>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</si>
  <si>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</si>
  <si>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</si>
  <si>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</si>
  <si>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</si>
  <si>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</si>
  <si>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</si>
  <si>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</si>
  <si>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</si>
  <si>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</si>
  <si>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</si>
  <si>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</si>
  <si>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</si>
  <si>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</si>
  <si>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</si>
  <si>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</si>
  <si>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</si>
  <si>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</si>
  <si>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</si>
  <si>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</si>
  <si>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</si>
  <si>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</si>
  <si>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</si>
  <si>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</si>
  <si>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</si>
  <si>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</si>
  <si>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</si>
  <si>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</si>
  <si>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</si>
  <si>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</si>
  <si>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</si>
  <si>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</si>
  <si>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</si>
  <si>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</si>
  <si>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</si>
  <si>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</si>
  <si>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</si>
  <si>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</si>
  <si>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</si>
  <si>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</si>
  <si>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</si>
  <si>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</si>
  <si>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</si>
  <si>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</si>
  <si>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</si>
  <si>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</si>
  <si>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</si>
  <si>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</si>
  <si>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</si>
  <si>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</si>
  <si>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</si>
  <si>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</si>
  <si>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</si>
  <si>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</si>
  <si>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</si>
  <si>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</si>
  <si>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</si>
  <si>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</si>
  <si>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</si>
  <si>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</si>
  <si>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</si>
  <si>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</si>
  <si>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</si>
  <si>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</si>
  <si>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</si>
  <si>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</si>
  <si>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</si>
  <si>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</si>
  <si>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</si>
  <si>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</si>
  <si>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</si>
  <si>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</si>
  <si>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</si>
  <si>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</si>
  <si>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</si>
  <si>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</si>
  <si>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</si>
  <si>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</si>
  <si>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</si>
  <si>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</si>
  <si>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</si>
  <si>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</si>
  <si>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</si>
  <si>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</si>
  <si>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</si>
  <si>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</si>
  <si>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</si>
  <si>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</si>
  <si>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</si>
  <si>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</si>
  <si>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</si>
  <si>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</si>
  <si>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</si>
  <si>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</si>
  <si>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</si>
  <si>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</si>
  <si>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</si>
  <si>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</si>
  <si>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</si>
  <si>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</si>
  <si>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</si>
  <si>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</si>
  <si>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</si>
  <si>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</si>
  <si>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</si>
  <si>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</si>
  <si>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</si>
  <si>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</si>
  <si>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</si>
  <si>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</si>
  <si>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</si>
  <si>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</si>
  <si>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</si>
  <si>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</si>
  <si>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</si>
  <si>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</si>
  <si>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</si>
  <si>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</si>
  <si>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</si>
  <si>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</si>
  <si>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</si>
  <si>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</si>
  <si>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</si>
  <si>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</si>
  <si>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</si>
  <si>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</si>
  <si>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</si>
  <si>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</si>
  <si>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</si>
  <si>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</si>
  <si>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</si>
  <si>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</si>
  <si>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</si>
  <si>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</si>
  <si>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</si>
  <si>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</si>
  <si>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</si>
  <si>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</si>
  <si>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</si>
  <si>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</si>
  <si>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</si>
  <si>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</si>
  <si>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</si>
  <si>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</si>
  <si>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</si>
  <si>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</si>
  <si>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</si>
  <si>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</si>
  <si>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</si>
  <si>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</si>
  <si>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</si>
  <si>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</si>
  <si>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</si>
  <si>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</si>
  <si>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</si>
  <si>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</si>
  <si>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</si>
  <si>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</si>
  <si>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</si>
  <si>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</si>
  <si>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</si>
  <si>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</si>
  <si>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</si>
  <si>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</si>
  <si>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</si>
  <si>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</si>
  <si>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</si>
  <si>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</si>
  <si>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</si>
  <si>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</si>
  <si>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</si>
  <si>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</si>
  <si>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</si>
  <si>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</si>
  <si>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</si>
  <si>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</si>
  <si>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</si>
  <si>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</si>
  <si>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</si>
  <si>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</si>
  <si>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</si>
  <si>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</si>
  <si>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</si>
  <si>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</si>
  <si>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</si>
  <si>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</si>
  <si>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</si>
  <si>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</si>
  <si>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</si>
  <si>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</si>
  <si>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</si>
  <si>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</si>
  <si>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</si>
  <si>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</si>
  <si>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</si>
  <si>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</si>
  <si>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</si>
  <si>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</si>
  <si>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</si>
  <si>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</si>
  <si>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</si>
  <si>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</si>
  <si>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</si>
  <si>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</si>
  <si>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</si>
  <si>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</si>
  <si>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</si>
  <si>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</si>
  <si>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</si>
  <si>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</si>
  <si>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</si>
  <si>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</si>
  <si>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</si>
  <si>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</si>
  <si>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</si>
  <si>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</si>
  <si>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</si>
  <si>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</si>
  <si>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</si>
  <si>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</si>
  <si>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</si>
  <si>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</si>
  <si>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</si>
  <si>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</si>
  <si>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</si>
  <si>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</si>
  <si>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</si>
  <si>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</si>
  <si>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</si>
  <si>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</si>
  <si>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</si>
  <si>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</si>
  <si>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</si>
  <si>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</si>
  <si>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</si>
  <si>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</si>
  <si>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</si>
  <si>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</si>
  <si>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</si>
  <si>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</si>
  <si>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</si>
  <si>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</si>
  <si>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</si>
  <si>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</si>
  <si>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</si>
  <si>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</si>
  <si>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</si>
  <si>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</si>
  <si>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</si>
  <si>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</si>
  <si>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</si>
  <si>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</si>
  <si>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</si>
  <si>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</si>
  <si>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</si>
  <si>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</si>
  <si>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</si>
  <si>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</si>
  <si>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</si>
  <si>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</si>
  <si>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</si>
  <si>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022 571 227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</si>
  <si>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</si>
  <si>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</si>
  <si>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</si>
  <si>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</si>
  <si>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</si>
  <si>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SPLITSKO-DALMATINSKA</t>
  </si>
  <si>
    <t>OIB:</t>
  </si>
  <si>
    <t>56976586879</t>
  </si>
  <si>
    <t>BILAN SANDRA</t>
  </si>
  <si>
    <t>022 571 142</t>
  </si>
  <si>
    <t>GRZUNOV NIVES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</si>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</sst>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82" customWidth="1"/>
    <col min="2" max="2" width="13.00390625" style="82" customWidth="1"/>
    <col min="3" max="4" width="9.140625" style="82" customWidth="1"/>
    <col min="5" max="5" width="9.8515625" style="82" bestFit="1" customWidth="1"/>
    <col min="6" max="6" width="9.140625" style="82" customWidth="1"/>
    <col min="7" max="7" width="15.140625" style="82" customWidth="1"/>
    <col min="8" max="8" width="19.28125" style="82" customWidth="1"/>
    <col min="9" max="9" width="14.421875" style="82" customWidth="1"/>
    <col min="10" max="16384" width="9.140625" style="82" customWidth="1"/>
  </cols>
  <sheetData>
    <row r="1" spans="1:12" ht="15.75">
      <c r="A1" s="173" t="s">
        <v>248</v>
      </c>
      <c r="B1" s="174"/>
      <c r="C1" s="174"/>
      <c r="D1" s="79"/>
      <c r="E1" s="79"/>
      <c r="F1" s="79"/>
      <c r="G1" s="79"/>
      <c r="H1" s="79"/>
      <c r="I1" s="80"/>
      <c r="J1" s="81"/>
      <c r="K1" s="81"/>
      <c r="L1" s="81"/>
    </row>
    <row r="2" spans="1:12" ht="12.75">
      <c r="A2" s="132" t="s">
        <v>249</v>
      </c>
      <c r="B2" s="133"/>
      <c r="C2" s="133"/>
      <c r="D2" s="134"/>
      <c r="E2" s="73">
        <v>41275</v>
      </c>
      <c r="F2" s="83"/>
      <c r="G2" s="10" t="s">
        <v>250</v>
      </c>
      <c r="H2" s="73">
        <v>41639</v>
      </c>
      <c r="I2" s="63"/>
      <c r="J2" s="81"/>
      <c r="K2" s="81"/>
      <c r="L2" s="81"/>
    </row>
    <row r="3" spans="1:12" ht="12.75">
      <c r="A3" s="64"/>
      <c r="B3" s="11"/>
      <c r="C3" s="11"/>
      <c r="D3" s="11"/>
      <c r="E3" s="12"/>
      <c r="F3" s="12"/>
      <c r="G3" s="11"/>
      <c r="H3" s="11"/>
      <c r="I3" s="84"/>
      <c r="J3" s="81"/>
      <c r="K3" s="81"/>
      <c r="L3" s="81"/>
    </row>
    <row r="4" spans="1:12" ht="15.75">
      <c r="A4" s="135" t="s">
        <v>316</v>
      </c>
      <c r="B4" s="136"/>
      <c r="C4" s="136"/>
      <c r="D4" s="136"/>
      <c r="E4" s="136"/>
      <c r="F4" s="136"/>
      <c r="G4" s="136"/>
      <c r="H4" s="136"/>
      <c r="I4" s="137"/>
      <c r="J4" s="81"/>
      <c r="K4" s="81"/>
      <c r="L4" s="81"/>
    </row>
    <row r="5" spans="1:12" ht="12.75">
      <c r="A5" s="85"/>
      <c r="B5" s="17"/>
      <c r="C5" s="17"/>
      <c r="D5" s="17"/>
      <c r="E5" s="13"/>
      <c r="F5" s="65"/>
      <c r="G5" s="14"/>
      <c r="H5" s="15"/>
      <c r="I5" s="86"/>
      <c r="J5" s="81"/>
      <c r="K5" s="81"/>
      <c r="L5" s="81"/>
    </row>
    <row r="6" spans="1:12" ht="12.75">
      <c r="A6" s="138" t="s">
        <v>251</v>
      </c>
      <c r="B6" s="139"/>
      <c r="C6" s="130" t="s">
        <v>322</v>
      </c>
      <c r="D6" s="131"/>
      <c r="E6" s="87"/>
      <c r="F6" s="87"/>
      <c r="G6" s="87"/>
      <c r="H6" s="87"/>
      <c r="I6" s="88"/>
      <c r="J6" s="81"/>
      <c r="K6" s="81"/>
      <c r="L6" s="81"/>
    </row>
    <row r="7" spans="1:12" ht="12.75">
      <c r="A7" s="89"/>
      <c r="B7" s="90"/>
      <c r="C7" s="17"/>
      <c r="D7" s="17"/>
      <c r="E7" s="87"/>
      <c r="F7" s="87"/>
      <c r="G7" s="87"/>
      <c r="H7" s="87"/>
      <c r="I7" s="88"/>
      <c r="J7" s="81"/>
      <c r="K7" s="81"/>
      <c r="L7" s="81"/>
    </row>
    <row r="8" spans="1:12" ht="12.75">
      <c r="A8" s="140" t="s">
        <v>252</v>
      </c>
      <c r="B8" s="141"/>
      <c r="C8" s="130" t="s">
        <v>323</v>
      </c>
      <c r="D8" s="131"/>
      <c r="E8" s="87"/>
      <c r="F8" s="87"/>
      <c r="G8" s="87"/>
      <c r="H8" s="87"/>
      <c r="I8" s="91"/>
      <c r="J8" s="81"/>
      <c r="K8" s="81"/>
      <c r="L8" s="81"/>
    </row>
    <row r="9" spans="1:12" ht="12.75">
      <c r="A9" s="92"/>
      <c r="B9" s="93"/>
      <c r="C9" s="94"/>
      <c r="D9" s="95"/>
      <c r="E9" s="17"/>
      <c r="F9" s="17"/>
      <c r="G9" s="17"/>
      <c r="H9" s="17"/>
      <c r="I9" s="91"/>
      <c r="J9" s="81"/>
      <c r="K9" s="81"/>
      <c r="L9" s="81"/>
    </row>
    <row r="10" spans="1:12" ht="12.75">
      <c r="A10" s="127" t="s">
        <v>253</v>
      </c>
      <c r="B10" s="128"/>
      <c r="C10" s="130" t="s">
        <v>324</v>
      </c>
      <c r="D10" s="131"/>
      <c r="E10" s="17"/>
      <c r="F10" s="17"/>
      <c r="G10" s="17"/>
      <c r="H10" s="17"/>
      <c r="I10" s="91"/>
      <c r="J10" s="81"/>
      <c r="K10" s="81"/>
      <c r="L10" s="81"/>
    </row>
    <row r="11" spans="1:12" ht="12.75">
      <c r="A11" s="129"/>
      <c r="B11" s="128"/>
      <c r="C11" s="17"/>
      <c r="D11" s="17"/>
      <c r="E11" s="17"/>
      <c r="F11" s="17"/>
      <c r="G11" s="17"/>
      <c r="H11" s="17"/>
      <c r="I11" s="91"/>
      <c r="J11" s="81"/>
      <c r="K11" s="81"/>
      <c r="L11" s="81"/>
    </row>
    <row r="12" spans="1:12" ht="12.75">
      <c r="A12" s="138" t="s">
        <v>254</v>
      </c>
      <c r="B12" s="139"/>
      <c r="C12" s="142" t="s">
        <v>325</v>
      </c>
      <c r="D12" s="143"/>
      <c r="E12" s="143"/>
      <c r="F12" s="143"/>
      <c r="G12" s="143"/>
      <c r="H12" s="143"/>
      <c r="I12" s="144"/>
      <c r="J12" s="81"/>
      <c r="K12" s="81"/>
      <c r="L12" s="81"/>
    </row>
    <row r="13" spans="1:12" ht="12.75">
      <c r="A13" s="89"/>
      <c r="B13" s="90"/>
      <c r="C13" s="96"/>
      <c r="D13" s="17"/>
      <c r="E13" s="17"/>
      <c r="F13" s="17"/>
      <c r="G13" s="17"/>
      <c r="H13" s="17"/>
      <c r="I13" s="91"/>
      <c r="J13" s="81"/>
      <c r="K13" s="81"/>
      <c r="L13" s="81"/>
    </row>
    <row r="14" spans="1:12" ht="12.75">
      <c r="A14" s="138" t="s">
        <v>255</v>
      </c>
      <c r="B14" s="139"/>
      <c r="C14" s="145">
        <v>21330</v>
      </c>
      <c r="D14" s="146"/>
      <c r="E14" s="17"/>
      <c r="F14" s="142" t="s">
        <v>326</v>
      </c>
      <c r="G14" s="143"/>
      <c r="H14" s="143"/>
      <c r="I14" s="144"/>
      <c r="J14" s="81"/>
      <c r="K14" s="81"/>
      <c r="L14" s="81"/>
    </row>
    <row r="15" spans="1:12" ht="12.75">
      <c r="A15" s="89"/>
      <c r="B15" s="90"/>
      <c r="C15" s="17"/>
      <c r="D15" s="17"/>
      <c r="E15" s="17"/>
      <c r="F15" s="17"/>
      <c r="G15" s="17"/>
      <c r="H15" s="17"/>
      <c r="I15" s="91"/>
      <c r="J15" s="81"/>
      <c r="K15" s="81"/>
      <c r="L15" s="81"/>
    </row>
    <row r="16" spans="1:12" ht="12.75">
      <c r="A16" s="138" t="s">
        <v>256</v>
      </c>
      <c r="B16" s="139"/>
      <c r="C16" s="142" t="s">
        <v>327</v>
      </c>
      <c r="D16" s="143"/>
      <c r="E16" s="143"/>
      <c r="F16" s="143"/>
      <c r="G16" s="143"/>
      <c r="H16" s="143"/>
      <c r="I16" s="144"/>
      <c r="J16" s="81"/>
      <c r="K16" s="81"/>
      <c r="L16" s="81"/>
    </row>
    <row r="17" spans="1:12" ht="12.75">
      <c r="A17" s="89"/>
      <c r="B17" s="90"/>
      <c r="C17" s="17"/>
      <c r="D17" s="17"/>
      <c r="E17" s="17"/>
      <c r="F17" s="17"/>
      <c r="G17" s="17"/>
      <c r="H17" s="17"/>
      <c r="I17" s="91"/>
      <c r="J17" s="81"/>
      <c r="K17" s="81"/>
      <c r="L17" s="81"/>
    </row>
    <row r="18" spans="1:12" ht="12.75">
      <c r="A18" s="138" t="s">
        <v>257</v>
      </c>
      <c r="B18" s="139"/>
      <c r="C18" s="147" t="s">
        <v>328</v>
      </c>
      <c r="D18" s="148"/>
      <c r="E18" s="148"/>
      <c r="F18" s="148"/>
      <c r="G18" s="148"/>
      <c r="H18" s="148"/>
      <c r="I18" s="149"/>
      <c r="J18" s="81"/>
      <c r="K18" s="81"/>
      <c r="L18" s="81"/>
    </row>
    <row r="19" spans="1:12" ht="12.75">
      <c r="A19" s="89"/>
      <c r="B19" s="90"/>
      <c r="C19" s="96"/>
      <c r="D19" s="17"/>
      <c r="E19" s="17"/>
      <c r="F19" s="17"/>
      <c r="G19" s="17"/>
      <c r="H19" s="17"/>
      <c r="I19" s="91"/>
      <c r="J19" s="81"/>
      <c r="K19" s="81"/>
      <c r="L19" s="81"/>
    </row>
    <row r="20" spans="1:12" ht="12.75">
      <c r="A20" s="138" t="s">
        <v>258</v>
      </c>
      <c r="B20" s="139"/>
      <c r="C20" s="147" t="s">
        <v>329</v>
      </c>
      <c r="D20" s="148"/>
      <c r="E20" s="148"/>
      <c r="F20" s="148"/>
      <c r="G20" s="148"/>
      <c r="H20" s="148"/>
      <c r="I20" s="149"/>
      <c r="J20" s="81"/>
      <c r="K20" s="81"/>
      <c r="L20" s="81"/>
    </row>
    <row r="21" spans="1:12" ht="12.75">
      <c r="A21" s="89"/>
      <c r="B21" s="90"/>
      <c r="C21" s="96"/>
      <c r="D21" s="17"/>
      <c r="E21" s="17"/>
      <c r="F21" s="17"/>
      <c r="G21" s="17"/>
      <c r="H21" s="17"/>
      <c r="I21" s="91"/>
      <c r="J21" s="81"/>
      <c r="K21" s="81"/>
      <c r="L21" s="81"/>
    </row>
    <row r="22" spans="1:12" ht="12.75">
      <c r="A22" s="138" t="s">
        <v>259</v>
      </c>
      <c r="B22" s="139"/>
      <c r="C22" s="74">
        <v>134</v>
      </c>
      <c r="D22" s="142" t="s">
        <v>326</v>
      </c>
      <c r="E22" s="150"/>
      <c r="F22" s="151"/>
      <c r="G22" s="138"/>
      <c r="H22" s="152"/>
      <c r="I22" s="66"/>
      <c r="J22" s="81"/>
      <c r="K22" s="81"/>
      <c r="L22" s="81"/>
    </row>
    <row r="23" spans="1:12" ht="12.75">
      <c r="A23" s="89"/>
      <c r="B23" s="90"/>
      <c r="C23" s="17"/>
      <c r="D23" s="17"/>
      <c r="E23" s="17"/>
      <c r="F23" s="17"/>
      <c r="G23" s="17"/>
      <c r="H23" s="17"/>
      <c r="I23" s="91"/>
      <c r="J23" s="81"/>
      <c r="K23" s="81"/>
      <c r="L23" s="81"/>
    </row>
    <row r="24" spans="1:12" ht="12.75">
      <c r="A24" s="138" t="s">
        <v>260</v>
      </c>
      <c r="B24" s="139"/>
      <c r="C24" s="74">
        <v>17</v>
      </c>
      <c r="D24" s="142" t="s">
        <v>345</v>
      </c>
      <c r="E24" s="150"/>
      <c r="F24" s="150"/>
      <c r="G24" s="151"/>
      <c r="H24" s="97" t="s">
        <v>261</v>
      </c>
      <c r="I24" s="126">
        <v>72</v>
      </c>
      <c r="J24" s="81"/>
      <c r="K24" s="81"/>
      <c r="L24" s="81"/>
    </row>
    <row r="25" spans="1:12" ht="12.75">
      <c r="A25" s="89"/>
      <c r="B25" s="90"/>
      <c r="C25" s="17"/>
      <c r="D25" s="17"/>
      <c r="E25" s="17"/>
      <c r="F25" s="17"/>
      <c r="G25" s="90"/>
      <c r="H25" s="90" t="s">
        <v>317</v>
      </c>
      <c r="I25" s="98"/>
      <c r="J25" s="81"/>
      <c r="K25" s="81"/>
      <c r="L25" s="81"/>
    </row>
    <row r="26" spans="1:12" ht="12.75">
      <c r="A26" s="138" t="s">
        <v>262</v>
      </c>
      <c r="B26" s="139"/>
      <c r="C26" s="75" t="s">
        <v>341</v>
      </c>
      <c r="D26" s="18"/>
      <c r="E26" s="99"/>
      <c r="F26" s="17"/>
      <c r="G26" s="153" t="s">
        <v>263</v>
      </c>
      <c r="H26" s="139"/>
      <c r="I26" s="76" t="s">
        <v>330</v>
      </c>
      <c r="J26" s="81"/>
      <c r="K26" s="81"/>
      <c r="L26" s="81"/>
    </row>
    <row r="27" spans="1:12" ht="12.75">
      <c r="A27" s="89"/>
      <c r="B27" s="90"/>
      <c r="C27" s="17"/>
      <c r="D27" s="17"/>
      <c r="E27" s="17"/>
      <c r="F27" s="17"/>
      <c r="G27" s="17"/>
      <c r="H27" s="17"/>
      <c r="I27" s="100"/>
      <c r="J27" s="81"/>
      <c r="K27" s="81"/>
      <c r="L27" s="81"/>
    </row>
    <row r="28" spans="1:12" ht="12.75">
      <c r="A28" s="154" t="s">
        <v>264</v>
      </c>
      <c r="B28" s="155"/>
      <c r="C28" s="156"/>
      <c r="D28" s="156"/>
      <c r="E28" s="155" t="s">
        <v>265</v>
      </c>
      <c r="F28" s="157"/>
      <c r="G28" s="157"/>
      <c r="H28" s="156" t="s">
        <v>346</v>
      </c>
      <c r="I28" s="158"/>
      <c r="J28" s="81"/>
      <c r="K28" s="81"/>
      <c r="L28" s="81"/>
    </row>
    <row r="29" spans="1:12" ht="12.75">
      <c r="A29" s="101"/>
      <c r="B29" s="99"/>
      <c r="C29" s="99"/>
      <c r="D29" s="95"/>
      <c r="E29" s="17"/>
      <c r="F29" s="17"/>
      <c r="G29" s="17"/>
      <c r="H29" s="102"/>
      <c r="I29" s="100"/>
      <c r="J29" s="81"/>
      <c r="K29" s="81"/>
      <c r="L29" s="81"/>
    </row>
    <row r="30" spans="1:12" ht="12.75">
      <c r="A30" s="159" t="s">
        <v>331</v>
      </c>
      <c r="B30" s="160"/>
      <c r="C30" s="160"/>
      <c r="D30" s="161"/>
      <c r="E30" s="159" t="s">
        <v>332</v>
      </c>
      <c r="F30" s="160"/>
      <c r="G30" s="160"/>
      <c r="H30" s="130" t="s">
        <v>333</v>
      </c>
      <c r="I30" s="131"/>
      <c r="J30" s="81"/>
      <c r="K30" s="81"/>
      <c r="L30" s="81"/>
    </row>
    <row r="31" spans="1:12" ht="12.75">
      <c r="A31" s="89"/>
      <c r="B31" s="90"/>
      <c r="C31" s="96"/>
      <c r="D31" s="162"/>
      <c r="E31" s="162"/>
      <c r="F31" s="162"/>
      <c r="G31" s="163"/>
      <c r="H31" s="17"/>
      <c r="I31" s="104"/>
      <c r="J31" s="81"/>
      <c r="K31" s="81"/>
      <c r="L31" s="81"/>
    </row>
    <row r="32" spans="1:12" ht="12.75">
      <c r="A32" s="159" t="s">
        <v>334</v>
      </c>
      <c r="B32" s="160"/>
      <c r="C32" s="160"/>
      <c r="D32" s="161"/>
      <c r="E32" s="159" t="s">
        <v>335</v>
      </c>
      <c r="F32" s="160"/>
      <c r="G32" s="160"/>
      <c r="H32" s="130" t="s">
        <v>336</v>
      </c>
      <c r="I32" s="131"/>
      <c r="J32" s="81"/>
      <c r="K32" s="81"/>
      <c r="L32" s="81"/>
    </row>
    <row r="33" spans="1:12" ht="12.75">
      <c r="A33" s="89"/>
      <c r="B33" s="90"/>
      <c r="C33" s="96"/>
      <c r="D33" s="103"/>
      <c r="E33" s="103"/>
      <c r="F33" s="103"/>
      <c r="G33" s="87"/>
      <c r="H33" s="17"/>
      <c r="I33" s="105"/>
      <c r="J33" s="81"/>
      <c r="K33" s="81"/>
      <c r="L33" s="81"/>
    </row>
    <row r="34" spans="1:12" ht="12.75">
      <c r="A34" s="159" t="s">
        <v>337</v>
      </c>
      <c r="B34" s="160"/>
      <c r="C34" s="160"/>
      <c r="D34" s="161"/>
      <c r="E34" s="159" t="s">
        <v>338</v>
      </c>
      <c r="F34" s="160"/>
      <c r="G34" s="160"/>
      <c r="H34" s="130" t="s">
        <v>347</v>
      </c>
      <c r="I34" s="131"/>
      <c r="J34" s="81"/>
      <c r="K34" s="81"/>
      <c r="L34" s="81"/>
    </row>
    <row r="35" spans="1:12" ht="12.75">
      <c r="A35" s="89"/>
      <c r="B35" s="90"/>
      <c r="C35" s="96"/>
      <c r="D35" s="103"/>
      <c r="E35" s="103"/>
      <c r="F35" s="103"/>
      <c r="G35" s="87"/>
      <c r="H35" s="17"/>
      <c r="I35" s="105"/>
      <c r="J35" s="81"/>
      <c r="K35" s="81"/>
      <c r="L35" s="81"/>
    </row>
    <row r="36" spans="1:12" ht="12.75">
      <c r="A36" s="159"/>
      <c r="B36" s="160"/>
      <c r="C36" s="160"/>
      <c r="D36" s="161"/>
      <c r="E36" s="159"/>
      <c r="F36" s="160"/>
      <c r="G36" s="160"/>
      <c r="H36" s="130"/>
      <c r="I36" s="131"/>
      <c r="J36" s="81"/>
      <c r="K36" s="81"/>
      <c r="L36" s="81"/>
    </row>
    <row r="37" spans="1:12" ht="12.75">
      <c r="A37" s="106"/>
      <c r="B37" s="107"/>
      <c r="C37" s="164"/>
      <c r="D37" s="165"/>
      <c r="E37" s="17"/>
      <c r="F37" s="164"/>
      <c r="G37" s="165"/>
      <c r="H37" s="17"/>
      <c r="I37" s="91"/>
      <c r="J37" s="81"/>
      <c r="K37" s="81"/>
      <c r="L37" s="81"/>
    </row>
    <row r="38" spans="1:12" ht="12.75">
      <c r="A38" s="159"/>
      <c r="B38" s="160"/>
      <c r="C38" s="160"/>
      <c r="D38" s="161"/>
      <c r="E38" s="159"/>
      <c r="F38" s="160"/>
      <c r="G38" s="160"/>
      <c r="H38" s="130"/>
      <c r="I38" s="131"/>
      <c r="J38" s="81"/>
      <c r="K38" s="81"/>
      <c r="L38" s="81"/>
    </row>
    <row r="39" spans="1:12" ht="12.75">
      <c r="A39" s="106"/>
      <c r="B39" s="107"/>
      <c r="C39" s="108"/>
      <c r="D39" s="109"/>
      <c r="E39" s="17"/>
      <c r="F39" s="108"/>
      <c r="G39" s="109"/>
      <c r="H39" s="17"/>
      <c r="I39" s="91"/>
      <c r="J39" s="81"/>
      <c r="K39" s="81"/>
      <c r="L39" s="81"/>
    </row>
    <row r="40" spans="1:12" ht="12.75">
      <c r="A40" s="159"/>
      <c r="B40" s="160"/>
      <c r="C40" s="160"/>
      <c r="D40" s="161"/>
      <c r="E40" s="159"/>
      <c r="F40" s="160"/>
      <c r="G40" s="160"/>
      <c r="H40" s="130"/>
      <c r="I40" s="131"/>
      <c r="J40" s="81"/>
      <c r="K40" s="81"/>
      <c r="L40" s="81"/>
    </row>
    <row r="41" spans="1:12" ht="12.75">
      <c r="A41" s="77"/>
      <c r="B41" s="99"/>
      <c r="C41" s="99"/>
      <c r="D41" s="99"/>
      <c r="E41" s="16"/>
      <c r="F41" s="110"/>
      <c r="G41" s="110"/>
      <c r="H41" s="78"/>
      <c r="I41" s="67"/>
      <c r="J41" s="81"/>
      <c r="K41" s="81"/>
      <c r="L41" s="81"/>
    </row>
    <row r="42" spans="1:12" ht="12.75">
      <c r="A42" s="106"/>
      <c r="B42" s="107"/>
      <c r="C42" s="108"/>
      <c r="D42" s="109"/>
      <c r="E42" s="17"/>
      <c r="F42" s="108"/>
      <c r="G42" s="109"/>
      <c r="H42" s="17"/>
      <c r="I42" s="91"/>
      <c r="J42" s="81"/>
      <c r="K42" s="81"/>
      <c r="L42" s="81"/>
    </row>
    <row r="43" spans="1:12" ht="12.75">
      <c r="A43" s="111"/>
      <c r="B43" s="112"/>
      <c r="C43" s="112"/>
      <c r="D43" s="94"/>
      <c r="E43" s="94"/>
      <c r="F43" s="112"/>
      <c r="G43" s="94"/>
      <c r="H43" s="94"/>
      <c r="I43" s="113"/>
      <c r="J43" s="81"/>
      <c r="K43" s="81"/>
      <c r="L43" s="81"/>
    </row>
    <row r="44" spans="1:12" ht="12.75">
      <c r="A44" s="127" t="s">
        <v>266</v>
      </c>
      <c r="B44" s="169"/>
      <c r="C44" s="130"/>
      <c r="D44" s="131"/>
      <c r="E44" s="95"/>
      <c r="F44" s="142"/>
      <c r="G44" s="160"/>
      <c r="H44" s="160"/>
      <c r="I44" s="161"/>
      <c r="J44" s="81"/>
      <c r="K44" s="81"/>
      <c r="L44" s="81"/>
    </row>
    <row r="45" spans="1:12" ht="12.75">
      <c r="A45" s="106"/>
      <c r="B45" s="107"/>
      <c r="C45" s="164"/>
      <c r="D45" s="165"/>
      <c r="E45" s="17"/>
      <c r="F45" s="164"/>
      <c r="G45" s="166"/>
      <c r="H45" s="114"/>
      <c r="I45" s="115"/>
      <c r="J45" s="81"/>
      <c r="K45" s="81"/>
      <c r="L45" s="81"/>
    </row>
    <row r="46" spans="1:12" ht="12.75">
      <c r="A46" s="127" t="s">
        <v>267</v>
      </c>
      <c r="B46" s="169"/>
      <c r="C46" s="142" t="s">
        <v>348</v>
      </c>
      <c r="D46" s="167"/>
      <c r="E46" s="167"/>
      <c r="F46" s="167"/>
      <c r="G46" s="167"/>
      <c r="H46" s="167"/>
      <c r="I46" s="168"/>
      <c r="J46" s="81"/>
      <c r="K46" s="81"/>
      <c r="L46" s="81"/>
    </row>
    <row r="47" spans="1:12" ht="12.75">
      <c r="A47" s="89"/>
      <c r="B47" s="90"/>
      <c r="C47" s="96" t="s">
        <v>268</v>
      </c>
      <c r="D47" s="17"/>
      <c r="E47" s="17"/>
      <c r="F47" s="17"/>
      <c r="G47" s="17"/>
      <c r="H47" s="17"/>
      <c r="I47" s="91"/>
      <c r="J47" s="81"/>
      <c r="K47" s="81"/>
      <c r="L47" s="81"/>
    </row>
    <row r="48" spans="1:12" ht="12.75">
      <c r="A48" s="127" t="s">
        <v>269</v>
      </c>
      <c r="B48" s="169"/>
      <c r="C48" s="170" t="s">
        <v>339</v>
      </c>
      <c r="D48" s="171"/>
      <c r="E48" s="172"/>
      <c r="F48" s="17"/>
      <c r="G48" s="97" t="s">
        <v>270</v>
      </c>
      <c r="H48" s="170" t="s">
        <v>349</v>
      </c>
      <c r="I48" s="172"/>
      <c r="J48" s="81"/>
      <c r="K48" s="81"/>
      <c r="L48" s="81"/>
    </row>
    <row r="49" spans="1:12" ht="12.75">
      <c r="A49" s="89"/>
      <c r="B49" s="90"/>
      <c r="C49" s="96"/>
      <c r="D49" s="17"/>
      <c r="E49" s="17"/>
      <c r="F49" s="17"/>
      <c r="G49" s="17"/>
      <c r="H49" s="17"/>
      <c r="I49" s="91"/>
      <c r="J49" s="81"/>
      <c r="K49" s="81"/>
      <c r="L49" s="81"/>
    </row>
    <row r="50" spans="1:12" ht="12.75">
      <c r="A50" s="127" t="s">
        <v>257</v>
      </c>
      <c r="B50" s="169"/>
      <c r="C50" s="181" t="s">
        <v>340</v>
      </c>
      <c r="D50" s="171"/>
      <c r="E50" s="171"/>
      <c r="F50" s="171"/>
      <c r="G50" s="171"/>
      <c r="H50" s="171"/>
      <c r="I50" s="172"/>
      <c r="J50" s="81"/>
      <c r="K50" s="81"/>
      <c r="L50" s="81"/>
    </row>
    <row r="51" spans="1:12" ht="12.75">
      <c r="A51" s="89"/>
      <c r="B51" s="90"/>
      <c r="C51" s="17"/>
      <c r="D51" s="17"/>
      <c r="E51" s="17"/>
      <c r="F51" s="17"/>
      <c r="G51" s="17"/>
      <c r="H51" s="17"/>
      <c r="I51" s="91"/>
      <c r="J51" s="81"/>
      <c r="K51" s="81"/>
      <c r="L51" s="81"/>
    </row>
    <row r="52" spans="1:12" ht="12.75">
      <c r="A52" s="138" t="s">
        <v>271</v>
      </c>
      <c r="B52" s="139"/>
      <c r="C52" s="170" t="s">
        <v>350</v>
      </c>
      <c r="D52" s="171"/>
      <c r="E52" s="171"/>
      <c r="F52" s="171"/>
      <c r="G52" s="171"/>
      <c r="H52" s="171"/>
      <c r="I52" s="144"/>
      <c r="J52" s="81"/>
      <c r="K52" s="81"/>
      <c r="L52" s="81"/>
    </row>
    <row r="53" spans="1:12" ht="12.75">
      <c r="A53" s="116"/>
      <c r="B53" s="94"/>
      <c r="C53" s="175" t="s">
        <v>272</v>
      </c>
      <c r="D53" s="175"/>
      <c r="E53" s="175"/>
      <c r="F53" s="175"/>
      <c r="G53" s="175"/>
      <c r="H53" s="175"/>
      <c r="I53" s="118"/>
      <c r="J53" s="81"/>
      <c r="K53" s="81"/>
      <c r="L53" s="81"/>
    </row>
    <row r="54" spans="1:12" ht="12.75">
      <c r="A54" s="116"/>
      <c r="B54" s="94"/>
      <c r="C54" s="117"/>
      <c r="D54" s="117"/>
      <c r="E54" s="117"/>
      <c r="F54" s="117"/>
      <c r="G54" s="117"/>
      <c r="H54" s="117"/>
      <c r="I54" s="118"/>
      <c r="J54" s="81"/>
      <c r="K54" s="81"/>
      <c r="L54" s="81"/>
    </row>
    <row r="55" spans="1:12" ht="12.75">
      <c r="A55" s="116"/>
      <c r="B55" s="182" t="s">
        <v>273</v>
      </c>
      <c r="C55" s="183"/>
      <c r="D55" s="183"/>
      <c r="E55" s="183"/>
      <c r="F55" s="29"/>
      <c r="G55" s="29"/>
      <c r="H55" s="29"/>
      <c r="I55" s="68"/>
      <c r="J55" s="81"/>
      <c r="K55" s="81"/>
      <c r="L55" s="81"/>
    </row>
    <row r="56" spans="1:12" ht="12.75">
      <c r="A56" s="116"/>
      <c r="B56" s="184" t="s">
        <v>305</v>
      </c>
      <c r="C56" s="185"/>
      <c r="D56" s="185"/>
      <c r="E56" s="185"/>
      <c r="F56" s="185"/>
      <c r="G56" s="185"/>
      <c r="H56" s="185"/>
      <c r="I56" s="186"/>
      <c r="J56" s="81"/>
      <c r="K56" s="81"/>
      <c r="L56" s="81"/>
    </row>
    <row r="57" spans="1:12" ht="12.75">
      <c r="A57" s="116"/>
      <c r="B57" s="184" t="s">
        <v>306</v>
      </c>
      <c r="C57" s="185"/>
      <c r="D57" s="185"/>
      <c r="E57" s="185"/>
      <c r="F57" s="185"/>
      <c r="G57" s="185"/>
      <c r="H57" s="185"/>
      <c r="I57" s="68"/>
      <c r="J57" s="81"/>
      <c r="K57" s="81"/>
      <c r="L57" s="81"/>
    </row>
    <row r="58" spans="1:12" ht="12.75">
      <c r="A58" s="116"/>
      <c r="B58" s="184" t="s">
        <v>307</v>
      </c>
      <c r="C58" s="185"/>
      <c r="D58" s="185"/>
      <c r="E58" s="185"/>
      <c r="F58" s="185"/>
      <c r="G58" s="185"/>
      <c r="H58" s="185"/>
      <c r="I58" s="186"/>
      <c r="J58" s="81"/>
      <c r="K58" s="81"/>
      <c r="L58" s="81"/>
    </row>
    <row r="59" spans="1:12" ht="12.75">
      <c r="A59" s="116"/>
      <c r="B59" s="184" t="s">
        <v>308</v>
      </c>
      <c r="C59" s="185"/>
      <c r="D59" s="185"/>
      <c r="E59" s="185"/>
      <c r="F59" s="185"/>
      <c r="G59" s="185"/>
      <c r="H59" s="185"/>
      <c r="I59" s="186"/>
      <c r="J59" s="81"/>
      <c r="K59" s="81"/>
      <c r="L59" s="81"/>
    </row>
    <row r="60" spans="1:12" ht="12.75">
      <c r="A60" s="116"/>
      <c r="B60" s="69"/>
      <c r="C60" s="70"/>
      <c r="D60" s="70"/>
      <c r="E60" s="70"/>
      <c r="F60" s="70"/>
      <c r="G60" s="70"/>
      <c r="H60" s="70"/>
      <c r="I60" s="71"/>
      <c r="J60" s="81"/>
      <c r="K60" s="81"/>
      <c r="L60" s="81"/>
    </row>
    <row r="61" spans="1:12" ht="13.5" thickBot="1">
      <c r="A61" s="72" t="s">
        <v>274</v>
      </c>
      <c r="B61" s="17"/>
      <c r="C61" s="17"/>
      <c r="D61" s="17"/>
      <c r="E61" s="17"/>
      <c r="F61" s="17"/>
      <c r="G61" s="119"/>
      <c r="H61" s="120"/>
      <c r="I61" s="121"/>
      <c r="J61" s="81"/>
      <c r="K61" s="81"/>
      <c r="L61" s="81"/>
    </row>
    <row r="62" spans="1:12" ht="12.75">
      <c r="A62" s="85"/>
      <c r="B62" s="17"/>
      <c r="C62" s="17"/>
      <c r="D62" s="17"/>
      <c r="E62" s="94" t="s">
        <v>275</v>
      </c>
      <c r="F62" s="99"/>
      <c r="G62" s="176" t="s">
        <v>276</v>
      </c>
      <c r="H62" s="177"/>
      <c r="I62" s="178"/>
      <c r="J62" s="81"/>
      <c r="K62" s="81"/>
      <c r="L62" s="81"/>
    </row>
    <row r="63" spans="1:12" ht="12.75">
      <c r="A63" s="122"/>
      <c r="B63" s="123"/>
      <c r="C63" s="124"/>
      <c r="D63" s="124"/>
      <c r="E63" s="124"/>
      <c r="F63" s="124"/>
      <c r="G63" s="179"/>
      <c r="H63" s="180"/>
      <c r="I63" s="125"/>
      <c r="J63" s="81"/>
      <c r="K63" s="81"/>
      <c r="L63" s="81"/>
    </row>
  </sheetData>
  <sheetProtection/>
  <protectedRanges>
    <protectedRange sqref="E2 H2 C18:I18 C20:I20 C24:G24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351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342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36" t="s">
        <v>277</v>
      </c>
      <c r="J4" s="37" t="s">
        <v>318</v>
      </c>
      <c r="K4" s="38" t="s">
        <v>319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35">
        <v>2</v>
      </c>
      <c r="J5" s="34">
        <v>3</v>
      </c>
      <c r="K5" s="34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31">
        <f>J9+J16+J26+J35+J39</f>
        <v>96134411</v>
      </c>
      <c r="K8" s="31">
        <f>K9+K16+K26+K35+K39</f>
        <v>93502315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31">
        <f>SUM(J10:J15)</f>
        <v>222873</v>
      </c>
      <c r="K9" s="31">
        <f>SUM(K10:K15)</f>
        <v>353479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222873</v>
      </c>
      <c r="K15" s="7">
        <v>353479</v>
      </c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31">
        <f>SUM(J17:J25)</f>
        <v>95911538</v>
      </c>
      <c r="K16" s="31">
        <f>SUM(K17:K25)</f>
        <v>93148836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6428784</v>
      </c>
      <c r="K17" s="7">
        <v>6428784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87569818</v>
      </c>
      <c r="K18" s="7">
        <v>85219409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1282859</v>
      </c>
      <c r="K19" s="7">
        <v>977352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427206</v>
      </c>
      <c r="K20" s="7">
        <v>320420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202871</v>
      </c>
      <c r="K23" s="7">
        <v>202871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31">
        <f>SUM(J27:J34)</f>
        <v>0</v>
      </c>
      <c r="K26" s="31">
        <f>SUM(K27:K34)</f>
        <v>0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/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31">
        <f>SUM(J36:J38)</f>
        <v>0</v>
      </c>
      <c r="K35" s="31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31">
        <f>J41+J49+J56+J64</f>
        <v>8590499</v>
      </c>
      <c r="K40" s="31">
        <f>K41+K49+K56+K64</f>
        <v>13257115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31">
        <f>SUM(J42:J48)</f>
        <v>1327925</v>
      </c>
      <c r="K41" s="31">
        <f>SUM(K42:K48)</f>
        <v>1542868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1257039</v>
      </c>
      <c r="K42" s="7">
        <v>1439405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70886</v>
      </c>
      <c r="K46" s="7">
        <v>103463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31">
        <f>SUM(J50:J55)</f>
        <v>2612142</v>
      </c>
      <c r="K49" s="31">
        <f>SUM(K50:K55)</f>
        <v>5117401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568504</v>
      </c>
      <c r="K50" s="7">
        <v>674418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1363759</v>
      </c>
      <c r="K51" s="7">
        <v>2535229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214077</v>
      </c>
      <c r="K53" s="7">
        <v>217581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371253</v>
      </c>
      <c r="K54" s="7">
        <v>1504932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94549</v>
      </c>
      <c r="K55" s="7">
        <v>185241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31">
        <f>SUM(J57:J63)</f>
        <v>3950127</v>
      </c>
      <c r="K56" s="31">
        <f>SUM(K57:K63)</f>
        <v>3421047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3928127</v>
      </c>
      <c r="K58" s="7">
        <v>3399047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22000</v>
      </c>
      <c r="K62" s="7">
        <v>22000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700305</v>
      </c>
      <c r="K64" s="7">
        <v>3175799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647865</v>
      </c>
      <c r="K65" s="7">
        <v>676502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31">
        <f>J7+J8+J40+J65</f>
        <v>105372775</v>
      </c>
      <c r="K66" s="31">
        <f>K7+K8+K40+K65</f>
        <v>107435932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32">
        <f>J70+J71+J72+J78+J79+J82+J85</f>
        <v>58716595</v>
      </c>
      <c r="K69" s="32">
        <f>K70+K71+K72+K78+K79+K82+K85</f>
        <v>60102216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74980500</v>
      </c>
      <c r="K70" s="7">
        <v>74980500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173442</v>
      </c>
      <c r="K71" s="7">
        <v>173442</v>
      </c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3770050</v>
      </c>
      <c r="K73" s="7">
        <v>3770050</v>
      </c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12064778</v>
      </c>
      <c r="K74" s="7">
        <v>12064778</v>
      </c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31">
        <f>J80-J81</f>
        <v>-15686055</v>
      </c>
      <c r="K79" s="31">
        <f>K80-K81</f>
        <v>-32612374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15686055</v>
      </c>
      <c r="K81" s="7">
        <v>32612374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31">
        <f>J83-J84</f>
        <v>-16586120</v>
      </c>
      <c r="K82" s="31">
        <f>K83-K84</f>
        <v>1725820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>
        <v>1725820</v>
      </c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16586120</v>
      </c>
      <c r="K84" s="7"/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31">
        <f>SUM(J91:J99)</f>
        <v>260688</v>
      </c>
      <c r="K90" s="31">
        <f>SUM(K91:K99)</f>
        <v>2371433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>
        <v>24457</v>
      </c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260688</v>
      </c>
      <c r="K92" s="7">
        <v>295047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>
        <v>1797547</v>
      </c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>
        <v>254382</v>
      </c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31">
        <f>SUM(J101:J112)</f>
        <v>46395492</v>
      </c>
      <c r="K100" s="31">
        <f>SUM(K101:K112)</f>
        <v>44931015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528963</v>
      </c>
      <c r="K101" s="7">
        <v>569912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1678214</v>
      </c>
      <c r="K102" s="7">
        <v>1529478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30871502</v>
      </c>
      <c r="K103" s="7">
        <v>31254049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2421007</v>
      </c>
      <c r="K104" s="7">
        <v>2379675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8064855</v>
      </c>
      <c r="K105" s="7">
        <v>6400296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702747</v>
      </c>
      <c r="K108" s="7">
        <v>790167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2083334</v>
      </c>
      <c r="K109" s="7">
        <v>1967568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34698</v>
      </c>
      <c r="K110" s="7">
        <v>34698</v>
      </c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10172</v>
      </c>
      <c r="K112" s="7">
        <v>5172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>
        <v>31268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31">
        <f>J69+J86+J90+J100+J113</f>
        <v>105372775</v>
      </c>
      <c r="K114" s="31">
        <f>K69+K86+K90+K100+K113</f>
        <v>107435932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f>J69</f>
        <v>58716595</v>
      </c>
      <c r="K118" s="7">
        <f>K69</f>
        <v>60102216</v>
      </c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14 J16 J24:J41 J47:J49 J56:J57 J66:J72 J75:J80 J82:J83 J85:J91 J94:J100 J113:J65536"/>
    <dataValidation type="whole" operator="greaterThanOrEqual" allowBlank="1" showInputMessage="1" showErrorMessage="1" errorTitle="Pogrešan unos" error="Mogu se unijeti samo cjelobrojne pozitivne vrijednosti." sqref="J15 J17:J23 J42:J46 J50:J55 J58:J65 J73:J74 J81 J84 J92:J93 J101:J112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352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343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36" t="s">
        <v>278</v>
      </c>
      <c r="J4" s="248" t="s">
        <v>318</v>
      </c>
      <c r="K4" s="248"/>
      <c r="L4" s="248" t="s">
        <v>319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36"/>
      <c r="J5" s="38" t="s">
        <v>313</v>
      </c>
      <c r="K5" s="38" t="s">
        <v>314</v>
      </c>
      <c r="L5" s="38" t="s">
        <v>313</v>
      </c>
      <c r="M5" s="38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32">
        <f>SUM(J8:J9)</f>
        <v>35888060</v>
      </c>
      <c r="K7" s="32">
        <f>SUM(K8:K9)</f>
        <v>1654225</v>
      </c>
      <c r="L7" s="32">
        <f>SUM(L8:L9)</f>
        <v>36393697</v>
      </c>
      <c r="M7" s="32">
        <f>SUM(M8:M9)</f>
        <v>1080077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35480759</v>
      </c>
      <c r="K8" s="7">
        <v>1283637</v>
      </c>
      <c r="L8" s="7">
        <v>36111566</v>
      </c>
      <c r="M8" s="7">
        <v>891838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407301</v>
      </c>
      <c r="K9" s="7">
        <v>370588</v>
      </c>
      <c r="L9" s="7">
        <v>282131</v>
      </c>
      <c r="M9" s="7">
        <v>188239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31">
        <f>J11+J12+J16+J20+J21+J22+J25+J26</f>
        <v>49173401</v>
      </c>
      <c r="K10" s="31">
        <f>K11+K12+K16+K20+K21+K22+K25+K26</f>
        <v>22458290</v>
      </c>
      <c r="L10" s="31">
        <f>L11+L12+L16+L20+L21+L22+L25+L26</f>
        <v>33066976</v>
      </c>
      <c r="M10" s="31">
        <f>M11+M12+M16+M20+M21+M22+M25+M26</f>
        <v>7331477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31">
        <f>SUM(J13:J15)</f>
        <v>14340531</v>
      </c>
      <c r="K12" s="31">
        <f>SUM(K13:K15)</f>
        <v>2003520</v>
      </c>
      <c r="L12" s="31">
        <f>SUM(L13:L15)</f>
        <v>13303550</v>
      </c>
      <c r="M12" s="31">
        <f>SUM(M13:M15)</f>
        <v>2097381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9212797</v>
      </c>
      <c r="K13" s="7">
        <v>1212852</v>
      </c>
      <c r="L13" s="7">
        <v>8180361</v>
      </c>
      <c r="M13" s="7">
        <v>803264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8694</v>
      </c>
      <c r="K14" s="7">
        <v>8694</v>
      </c>
      <c r="L14" s="7">
        <v>2374</v>
      </c>
      <c r="M14" s="7">
        <v>2374</v>
      </c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5119040</v>
      </c>
      <c r="K15" s="7">
        <v>781974</v>
      </c>
      <c r="L15" s="7">
        <v>5120815</v>
      </c>
      <c r="M15" s="7">
        <v>1291743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31">
        <f>SUM(J17:J19)</f>
        <v>13722509</v>
      </c>
      <c r="K16" s="31">
        <f>SUM(K17:K19)</f>
        <v>2977449</v>
      </c>
      <c r="L16" s="31">
        <f>SUM(L17:L19)</f>
        <v>13885933</v>
      </c>
      <c r="M16" s="31">
        <f>SUM(M17:M19)</f>
        <v>3115041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8847939</v>
      </c>
      <c r="K17" s="7">
        <v>1864883</v>
      </c>
      <c r="L17" s="7">
        <v>9546155</v>
      </c>
      <c r="M17" s="7">
        <v>2020960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3305870</v>
      </c>
      <c r="K18" s="7">
        <v>768198</v>
      </c>
      <c r="L18" s="7">
        <v>2999769</v>
      </c>
      <c r="M18" s="7">
        <v>754069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1568700</v>
      </c>
      <c r="K19" s="7">
        <v>344368</v>
      </c>
      <c r="L19" s="7">
        <v>1340009</v>
      </c>
      <c r="M19" s="7">
        <v>340012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3086579</v>
      </c>
      <c r="K20" s="7">
        <v>916724</v>
      </c>
      <c r="L20" s="7">
        <v>2924232</v>
      </c>
      <c r="M20" s="7">
        <v>885973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1863771</v>
      </c>
      <c r="K21" s="7">
        <v>455838</v>
      </c>
      <c r="L21" s="7">
        <v>2135550</v>
      </c>
      <c r="M21" s="7">
        <v>488665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31">
        <f>SUM(J23:J24)</f>
        <v>14829825</v>
      </c>
      <c r="K22" s="31">
        <f>SUM(K23:K24)</f>
        <v>14829825</v>
      </c>
      <c r="L22" s="31">
        <f>SUM(L23:L24)</f>
        <v>1203</v>
      </c>
      <c r="M22" s="31">
        <f>SUM(M23:M24)</f>
        <v>1203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14829825</v>
      </c>
      <c r="K24" s="7">
        <v>14829825</v>
      </c>
      <c r="L24" s="7">
        <v>1203</v>
      </c>
      <c r="M24" s="7">
        <v>1203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1330186</v>
      </c>
      <c r="K26" s="7">
        <v>1274934</v>
      </c>
      <c r="L26" s="7">
        <v>816508</v>
      </c>
      <c r="M26" s="7">
        <v>743214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31">
        <f>SUM(J28:J32)</f>
        <v>391896</v>
      </c>
      <c r="K27" s="31">
        <f>SUM(K28:K32)</f>
        <v>192725</v>
      </c>
      <c r="L27" s="31">
        <f>SUM(L28:L32)</f>
        <v>337643</v>
      </c>
      <c r="M27" s="31">
        <f>SUM(M28:M32)</f>
        <v>146364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250048</v>
      </c>
      <c r="K28" s="7">
        <v>70398</v>
      </c>
      <c r="L28" s="7">
        <v>209358</v>
      </c>
      <c r="M28" s="7">
        <v>24536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141799</v>
      </c>
      <c r="K29" s="7">
        <v>122300</v>
      </c>
      <c r="L29" s="7">
        <v>128285</v>
      </c>
      <c r="M29" s="7">
        <v>121828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49</v>
      </c>
      <c r="K32" s="7">
        <v>27</v>
      </c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31">
        <f>SUM(J34:J37)</f>
        <v>3692675</v>
      </c>
      <c r="K33" s="31">
        <f>SUM(K34:K37)</f>
        <v>2298406</v>
      </c>
      <c r="L33" s="31">
        <f>SUM(L34:L37)</f>
        <v>1938544</v>
      </c>
      <c r="M33" s="31">
        <f>SUM(M34:M37)</f>
        <v>51056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28390</v>
      </c>
      <c r="K34" s="7">
        <v>4037</v>
      </c>
      <c r="L34" s="7">
        <v>752</v>
      </c>
      <c r="M34" s="7"/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3656391</v>
      </c>
      <c r="K35" s="7">
        <v>2286475</v>
      </c>
      <c r="L35" s="7">
        <v>1937792</v>
      </c>
      <c r="M35" s="7">
        <v>51056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7894</v>
      </c>
      <c r="K37" s="7">
        <v>7894</v>
      </c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31">
        <f>J7+J27+J38+J40</f>
        <v>36279956</v>
      </c>
      <c r="K42" s="31">
        <f>K7+K27+K38+K40</f>
        <v>1846950</v>
      </c>
      <c r="L42" s="31">
        <f>L7+L27+L38+L40</f>
        <v>36731340</v>
      </c>
      <c r="M42" s="31">
        <f>M7+M27+M38+M40</f>
        <v>1226441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31">
        <f>J10+J33+J39+J41</f>
        <v>52866076</v>
      </c>
      <c r="K43" s="31">
        <f>K10+K33+K39+K41</f>
        <v>24756696</v>
      </c>
      <c r="L43" s="31">
        <f>L10+L33+L39+L41</f>
        <v>35005520</v>
      </c>
      <c r="M43" s="31">
        <f>M10+M33+M39+M41</f>
        <v>7382533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31">
        <f>J42-J43</f>
        <v>-16586120</v>
      </c>
      <c r="K44" s="31">
        <f>K42-K43</f>
        <v>-22909746</v>
      </c>
      <c r="L44" s="31">
        <f>L42-L43</f>
        <v>1725820</v>
      </c>
      <c r="M44" s="31">
        <f>M42-M43</f>
        <v>-6156092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31">
        <f>IF(J42&gt;J43,J42-J43,0)</f>
        <v>0</v>
      </c>
      <c r="K45" s="31">
        <f>IF(K42&gt;K43,K42-K43,0)</f>
        <v>0</v>
      </c>
      <c r="L45" s="31">
        <f>IF(L42&gt;L43,L42-L43,0)</f>
        <v>1725820</v>
      </c>
      <c r="M45" s="31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31">
        <f>IF(J43&gt;J42,J43-J42,0)</f>
        <v>16586120</v>
      </c>
      <c r="K46" s="31">
        <f>IF(K43&gt;K42,K43-K42,0)</f>
        <v>22909746</v>
      </c>
      <c r="L46" s="31">
        <f>IF(L43&gt;L42,L43-L42,0)</f>
        <v>0</v>
      </c>
      <c r="M46" s="31">
        <f>IF(M43&gt;M42,M43-M42,0)</f>
        <v>6156092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31">
        <f>J44-J47</f>
        <v>-16586120</v>
      </c>
      <c r="K48" s="31">
        <f>K44-K47</f>
        <v>-22909746</v>
      </c>
      <c r="L48" s="31">
        <f>L44-L47</f>
        <v>1725820</v>
      </c>
      <c r="M48" s="31">
        <f>M44-M47</f>
        <v>-6156092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31">
        <f>IF(J48&gt;0,J48,0)</f>
        <v>0</v>
      </c>
      <c r="K49" s="31">
        <f>IF(K48&gt;0,K48,0)</f>
        <v>0</v>
      </c>
      <c r="L49" s="31">
        <f>IF(L48&gt;0,L48,0)</f>
        <v>1725820</v>
      </c>
      <c r="M49" s="31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39">
        <f>IF(J48&lt;0,-J48,0)</f>
        <v>16586120</v>
      </c>
      <c r="K50" s="39">
        <f>IF(K48&lt;0,-K48,0)</f>
        <v>22909746</v>
      </c>
      <c r="L50" s="39">
        <f>IF(L48&lt;0,-L48,0)</f>
        <v>0</v>
      </c>
      <c r="M50" s="39">
        <f>IF(M48&lt;0,-M48,0)</f>
        <v>6156092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33"/>
      <c r="J52" s="33"/>
      <c r="K52" s="33"/>
      <c r="L52" s="33"/>
      <c r="M52" s="40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-16586120</v>
      </c>
      <c r="K53" s="7">
        <v>-22909746</v>
      </c>
      <c r="L53" s="7">
        <v>1725820</v>
      </c>
      <c r="M53" s="7">
        <v>-6156092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7">
        <v>-16586120</v>
      </c>
      <c r="K56" s="7">
        <v>-22909746</v>
      </c>
      <c r="L56" s="6">
        <v>1725820</v>
      </c>
      <c r="M56" s="6">
        <v>-6156092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39">
        <f>J56+J66</f>
        <v>-16586120</v>
      </c>
      <c r="K67" s="39">
        <f>K56+K66</f>
        <v>-22909746</v>
      </c>
      <c r="L67" s="39">
        <f>L56+L66</f>
        <v>1725820</v>
      </c>
      <c r="M67" s="39">
        <f>M56+M66</f>
        <v>-6156092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-16586120</v>
      </c>
      <c r="K70" s="7">
        <v>-22909746</v>
      </c>
      <c r="L70" s="7">
        <v>1725820</v>
      </c>
      <c r="M70" s="7">
        <v>-6156092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6384" width="9.140625" style="30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278</v>
      </c>
      <c r="J4" s="45" t="s">
        <v>318</v>
      </c>
      <c r="K4" s="45" t="s">
        <v>319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46">
        <v>2</v>
      </c>
      <c r="J5" s="47" t="s">
        <v>282</v>
      </c>
      <c r="K5" s="47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-16586120</v>
      </c>
      <c r="K7" s="7">
        <v>1725820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3086579</v>
      </c>
      <c r="K8" s="7">
        <v>2924232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959133</v>
      </c>
      <c r="K9" s="7"/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15278044</v>
      </c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7">
        <v>201746</v>
      </c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35025</v>
      </c>
      <c r="K12" s="7">
        <v>2173421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31">
        <f>SUM(J7:J12)</f>
        <v>2974407</v>
      </c>
      <c r="K13" s="31">
        <f>SUM(K7:K12)</f>
        <v>6823473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7"/>
      <c r="K14" s="7">
        <v>1698288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7"/>
      <c r="K15" s="7">
        <v>2505259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/>
      <c r="K16" s="7">
        <v>182366</v>
      </c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v>23134</v>
      </c>
      <c r="K17" s="7">
        <v>472199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31">
        <f>SUM(J14:J17)</f>
        <v>23134</v>
      </c>
      <c r="K18" s="31">
        <f>SUM(K14:K17)</f>
        <v>4858112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31">
        <f>IF(J13&gt;J18,J13-J18,0)</f>
        <v>2951273</v>
      </c>
      <c r="K19" s="31">
        <f>IF(K13&gt;K18,K13-K18,0)</f>
        <v>1965361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488189</v>
      </c>
      <c r="K26" s="7">
        <v>530294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42">
        <f>SUM(J22:J26)</f>
        <v>488189</v>
      </c>
      <c r="K27" s="31">
        <f>SUM(K22:K26)</f>
        <v>530294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679767</v>
      </c>
      <c r="K28" s="7">
        <v>287117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7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7">
        <v>1267288</v>
      </c>
      <c r="K30" s="7">
        <v>1214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31">
        <f>SUM(J28:J30)</f>
        <v>1947055</v>
      </c>
      <c r="K31" s="31">
        <f>SUM(K28:K30)</f>
        <v>288331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31">
        <f>IF(J27&gt;J31,J27-J31,0)</f>
        <v>0</v>
      </c>
      <c r="K32" s="31">
        <f>IF(K27&gt;K31,K27-K31,0)</f>
        <v>241963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31">
        <f>IF(J31&gt;J27,J31-J27,0)</f>
        <v>1458866</v>
      </c>
      <c r="K33" s="31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317256</v>
      </c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7">
        <v>2987929</v>
      </c>
      <c r="K37" s="7">
        <v>726552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31">
        <f>SUM(J35:J37)</f>
        <v>3305185</v>
      </c>
      <c r="K38" s="31">
        <f>SUM(K35:K37)</f>
        <v>726552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3652918</v>
      </c>
      <c r="K39" s="7">
        <v>458211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806381</v>
      </c>
      <c r="K43" s="7">
        <v>171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31">
        <f>SUM(J39:J43)</f>
        <v>4459299</v>
      </c>
      <c r="K44" s="31">
        <f>SUM(K39:K43)</f>
        <v>458382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31">
        <f>IF(J38&gt;J44,J38-J44,0)</f>
        <v>0</v>
      </c>
      <c r="K45" s="31">
        <f>IF(K38&gt;K44,K38-K44,0)</f>
        <v>268170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31">
        <f>IF(J44&gt;J38,J44-J38,0)</f>
        <v>1154114</v>
      </c>
      <c r="K46" s="31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31">
        <f>IF(J19-J20+J32-J33+J45-J46&gt;0,J19-J20+J32-J33+J45-J46,0)</f>
        <v>338293</v>
      </c>
      <c r="K47" s="31">
        <f>IF(K19-K20+K32-K33+K45-K46&gt;0,K19-K20+K32-K33+K45-K46,0)</f>
        <v>2475494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31">
        <f>IF(J20-J19+J33-J32+J46-J45&gt;0,J20-J19+J33-J32+J46-J45,0)</f>
        <v>0</v>
      </c>
      <c r="K48" s="31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7">
        <v>362012</v>
      </c>
      <c r="K49" s="7">
        <v>700305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f>J47</f>
        <v>338293</v>
      </c>
      <c r="K50" s="7">
        <f>K47</f>
        <v>2475494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J48</f>
        <v>0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39">
        <f>J49+J50-J51</f>
        <v>700305</v>
      </c>
      <c r="K52" s="39">
        <f>K49+K50-K51</f>
        <v>3175799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278</v>
      </c>
      <c r="J4" s="45" t="s">
        <v>318</v>
      </c>
      <c r="K4" s="45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0">
        <v>2</v>
      </c>
      <c r="J5" s="51" t="s">
        <v>282</v>
      </c>
      <c r="K5" s="51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3"/>
    </row>
    <row r="2" spans="1:12" ht="15.75">
      <c r="A2" s="22"/>
      <c r="B2" s="52"/>
      <c r="C2" s="265" t="s">
        <v>281</v>
      </c>
      <c r="D2" s="265"/>
      <c r="E2" s="55">
        <v>41275</v>
      </c>
      <c r="F2" s="23" t="s">
        <v>250</v>
      </c>
      <c r="G2" s="266">
        <v>41639</v>
      </c>
      <c r="H2" s="267"/>
      <c r="I2" s="52"/>
      <c r="J2" s="52"/>
      <c r="K2" s="52"/>
      <c r="L2" s="56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59" t="s">
        <v>304</v>
      </c>
      <c r="J3" s="60" t="s">
        <v>150</v>
      </c>
      <c r="K3" s="60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62">
        <v>2</v>
      </c>
      <c r="J4" s="61" t="s">
        <v>282</v>
      </c>
      <c r="K4" s="61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24">
        <v>1</v>
      </c>
      <c r="J5" s="25">
        <v>74980500</v>
      </c>
      <c r="K5" s="25">
        <v>74980500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24">
        <v>2</v>
      </c>
      <c r="J6" s="26">
        <v>173442</v>
      </c>
      <c r="K6" s="26">
        <v>173442</v>
      </c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24">
        <v>3</v>
      </c>
      <c r="J7" s="26">
        <v>15834828</v>
      </c>
      <c r="K7" s="26">
        <v>15834828</v>
      </c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24">
        <v>4</v>
      </c>
      <c r="J8" s="26">
        <v>-15686055</v>
      </c>
      <c r="K8" s="26">
        <v>-32612374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24">
        <v>5</v>
      </c>
      <c r="J9" s="26">
        <v>-16586120</v>
      </c>
      <c r="K9" s="26">
        <v>1725820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24">
        <v>6</v>
      </c>
      <c r="J10" s="26"/>
      <c r="K10" s="26"/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24">
        <v>7</v>
      </c>
      <c r="J11" s="26"/>
      <c r="K11" s="26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24">
        <v>8</v>
      </c>
      <c r="J12" s="26"/>
      <c r="K12" s="26"/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24">
        <v>9</v>
      </c>
      <c r="J13" s="26"/>
      <c r="K13" s="26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24">
        <v>10</v>
      </c>
      <c r="J14" s="57">
        <f>SUM(J5:J13)</f>
        <v>58716595</v>
      </c>
      <c r="K14" s="57">
        <f>SUM(K5:K13)</f>
        <v>60102216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24">
        <v>11</v>
      </c>
      <c r="J15" s="26"/>
      <c r="K15" s="26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24">
        <v>12</v>
      </c>
      <c r="J16" s="26"/>
      <c r="K16" s="26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24">
        <v>13</v>
      </c>
      <c r="J17" s="26"/>
      <c r="K17" s="26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24">
        <v>14</v>
      </c>
      <c r="J18" s="26"/>
      <c r="K18" s="26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24">
        <v>15</v>
      </c>
      <c r="J19" s="26"/>
      <c r="K19" s="26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24">
        <v>16</v>
      </c>
      <c r="J20" s="26"/>
      <c r="K20" s="26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27">
        <v>18</v>
      </c>
      <c r="J23" s="25">
        <v>58716595</v>
      </c>
      <c r="K23" s="25">
        <v>60102216</v>
      </c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28">
        <v>19</v>
      </c>
      <c r="J24" s="58"/>
      <c r="K24" s="58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6" t="s">
        <v>279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7" t="s">
        <v>315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2014-02-14T10:21:16Z</cp:lastPrinted>
  <dcterms:created xsi:type="dcterms:W3CDTF">2008-10-17T11:51:54Z</dcterms:created>
  <dcterms:modified xsi:type="dcterms:W3CDTF">2014-02-14T12:20:36Z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