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9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<sst xmlns="http://schemas.openxmlformats.org/spreadsheetml/2006/main" count="396" uniqueCount="343">
  <si>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</si>
  <si>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</si>
  <si>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</si>
  <si>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</si>
  <si>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</si>
  <si>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</si>
  <si>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</si>
  <si>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</si>
  <si>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</si>
  <si>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</si>
  <si>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</si>
  <si>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</si>
  <si>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</si>
  <si>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</si>
  <si>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</si>
  <si>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</si>
  <si>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</si>
  <si>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</si>
  <si>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</si>
  <si>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</si>
  <si>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</si>
  <si>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</si>
  <si>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</si>
  <si>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</si>
  <si>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</si>
  <si>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</si>
  <si>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</si>
  <si>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</si>
  <si>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</si>
  <si>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</si>
  <si>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</si>
  <si>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</si>
  <si>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</si>
  <si>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</si>
  <si>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</si>
  <si>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</si>
  <si>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</si>
  <si>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</si>
  <si>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</si>
  <si>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</si>
  <si>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</si>
  <si>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</si>
  <si>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</si>
  <si>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</si>
  <si>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</si>
  <si>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</si>
  <si>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</si>
  <si>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</si>
  <si>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</si>
  <si>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</si>
  <si>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</si>
  <si>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</si>
  <si>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</si>
  <si>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</si>
  <si>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</si>
  <si>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</si>
  <si>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</si>
  <si>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</si>
  <si>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</si>
  <si>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</si>
  <si>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</si>
  <si>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</si>
  <si>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</si>
  <si>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</si>
  <si>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</si>
  <si>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</si>
  <si>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</si>
  <si>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</si>
  <si>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</si>
  <si>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</si>
  <si>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</si>
  <si>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</si>
  <si>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</si>
  <si>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</si>
  <si>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</si>
  <si>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</si>
  <si>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</si>
  <si>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</si>
  <si>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</si>
  <si>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</si>
  <si>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</si>
  <si>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</si>
  <si>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</si>
  <si>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</si>
  <si>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</si>
  <si>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</si>
  <si>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</si>
  <si>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</si>
  <si>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</si>
  <si>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</si>
  <si>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</si>
  <si>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</si>
  <si>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</si>
  <si>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</si>
  <si>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</si>
  <si>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</si>
  <si>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</si>
  <si>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</si>
  <si>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</si>
  <si>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</si>
  <si>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</si>
  <si>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</si>
  <si>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</si>
  <si>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</si>
  <si>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</si>
  <si>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</si>
  <si>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</si>
  <si>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</si>
  <si>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</si>
  <si>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</si>
  <si>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</si>
  <si>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</si>
  <si>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</si>
  <si>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</si>
  <si>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</si>
  <si>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</si>
  <si>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</si>
  <si>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</si>
  <si>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</si>
  <si>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</si>
  <si>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</si>
  <si>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</si>
  <si>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</si>
  <si>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</si>
  <si>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</si>
  <si>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</si>
  <si>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</si>
  <si>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</si>
  <si>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</si>
  <si>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</si>
  <si>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</si>
  <si>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</si>
  <si>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</si>
  <si>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</si>
  <si>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</si>
  <si>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</si>
  <si>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</si>
  <si>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</si>
  <si>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</si>
  <si>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</si>
  <si>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</si>
  <si>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</si>
  <si>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</si>
  <si>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</si>
  <si>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</si>
  <si>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</si>
  <si>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</si>
  <si>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</si>
  <si>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</si>
  <si>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</si>
  <si>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</si>
  <si>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</si>
  <si>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</si>
  <si>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</si>
  <si>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</si>
  <si>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</si>
  <si>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</si>
  <si>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</si>
  <si>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</si>
  <si>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</si>
  <si>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</si>
  <si>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</si>
  <si>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</si>
  <si>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</si>
  <si>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</si>
  <si>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</si>
  <si>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</si>
  <si>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</si>
  <si>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</si>
  <si>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</si>
  <si>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</si>
  <si>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</si>
  <si>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</si>
  <si>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</si>
  <si>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</si>
  <si>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</si>
  <si>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</si>
  <si>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</si>
  <si>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</si>
  <si>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</si>
  <si>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</si>
  <si>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</si>
  <si>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</si>
  <si>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</si>
  <si>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</si>
  <si>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</si>
  <si>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</si>
  <si>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</si>
  <si>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</si>
  <si>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</si>
  <si>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</si>
  <si>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</si>
  <si>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</si>
  <si>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</si>
  <si>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</si>
  <si>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</si>
  <si>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</si>
  <si>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</si>
  <si>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</si>
  <si>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</si>
  <si>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</si>
  <si>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</si>
  <si>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</si>
  <si>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</si>
  <si>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</si>
  <si>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</si>
  <si>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</si>
  <si>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</si>
  <si>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</si>
  <si>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</si>
  <si>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</si>
  <si>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</si>
  <si>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</si>
  <si>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</si>
  <si>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</si>
  <si>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</si>
  <si>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</si>
  <si>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</si>
  <si>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</si>
  <si>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</si>
  <si>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</si>
  <si>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</si>
  <si>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</si>
  <si>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</si>
  <si>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</si>
  <si>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</si>
  <si>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</si>
  <si>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</si>
  <si>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</si>
  <si>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</si>
  <si>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</si>
  <si>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</si>
  <si>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</si>
  <si>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</si>
  <si>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</si>
  <si>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</si>
  <si>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</si>
  <si>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</si>
  <si>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</si>
  <si>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</si>
  <si>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</si>
  <si>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</si>
  <si>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</si>
  <si>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</si>
  <si>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</si>
  <si>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</si>
  <si>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</si>
  <si>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</si>
  <si>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</si>
  <si>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</si>
  <si>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</si>
  <si>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</si>
  <si>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</si>
  <si>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</si>
  <si>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</si>
  <si>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</si>
  <si>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</si>
  <si>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</si>
  <si>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</si>
  <si>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</si>
  <si>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</si>
  <si>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</si>
  <si>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</si>
  <si>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</si>
  <si>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</si>
  <si>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</si>
  <si>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</si>
  <si>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</si>
  <si>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</si>
  <si>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</si>
  <si>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</si>
  <si>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</si>
  <si>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</si>
  <si>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</si>
  <si>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</si>
  <si>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</si>
  <si>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</si>
  <si>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</si>
  <si>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</si>
  <si>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</si>
  <si>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</si>
  <si>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</si>
  <si>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</si>
  <si>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</si>
  <si>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</si>
  <si>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</si>
  <si>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</si>
  <si>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</si>
  <si>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</si>
  <si>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</si>
  <si>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</si>
  <si>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</si>
  <si>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</si>
  <si>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</si>
  <si>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</si>
  <si>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</si>
  <si>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</si>
  <si>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</si>
  <si>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</si>
  <si>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</si>
  <si>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</si>
  <si>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</si>
  <si>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</si>
  <si>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</si>
  <si>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</si>
  <si>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</si>
  <si>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</si>
  <si>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</si>
  <si>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</si>
  <si>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</si>
  <si>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</si>
  <si>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</si>
  <si>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</si>
  <si>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</si>
  <si>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</si>
  <si>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</si>
  <si>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</si>
  <si>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</si>
  <si>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</si>
  <si>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</si>
  <si>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</si>
  <si>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</si>
  <si>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</si>
  <si>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03044572</t>
  </si>
  <si>
    <t>040000124</t>
  </si>
  <si>
    <t>90896496260</t>
  </si>
  <si>
    <t>IMPERIAL d.d.</t>
  </si>
  <si>
    <t>RAB</t>
  </si>
  <si>
    <t>Jurja Barakovića 2</t>
  </si>
  <si>
    <t>NE</t>
  </si>
  <si>
    <t>5510</t>
  </si>
  <si>
    <t>051 724 728</t>
  </si>
  <si>
    <t>uprava@imperial.hr</t>
  </si>
  <si>
    <t>www.imperial.hr</t>
  </si>
  <si>
    <t>PRIMORSKO-GORANSKA ŽUPANIJA</t>
  </si>
  <si>
    <t>Obveznik: Imperial d.d. Rab</t>
  </si>
  <si>
    <t>MIŠ VLADO, SKOPLJAKOVIĆ MARIO</t>
  </si>
  <si>
    <t>DUMIČIĆ KRISTINA</t>
  </si>
  <si>
    <t>051 667 728</t>
  </si>
  <si>
    <t>kristina.dumicic@imperial.hr</t>
  </si>
  <si>
    <t>u razdoblju 01.01.2018. do 31.03.2018.</t>
  </si>
  <si>
    <t>stanje na dan 31.03.2018.</t>
  </si>
  <si>
    <t>31.03.2018.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</si>
</sst>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20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1" fillId="0" borderId="15" xfId="59" applyNumberFormat="1" applyFont="1" applyFill="1" applyBorder="1" applyAlignment="1" applyProtection="1">
      <alignment vertical="center"/>
      <protection hidden="1"/>
    </xf>
    <xf numFmtId="3" fontId="1" fillId="0" borderId="10" xfId="59" applyNumberFormat="1" applyFont="1" applyFill="1" applyBorder="1" applyAlignment="1" applyProtection="1">
      <alignment vertical="center"/>
      <protection locked="0"/>
    </xf>
    <xf numFmtId="3" fontId="1" fillId="0" borderId="10" xfId="59" applyNumberFormat="1" applyFont="1" applyFill="1" applyBorder="1" applyAlignment="1" applyProtection="1">
      <alignment vertical="center"/>
      <protection hidden="1"/>
    </xf>
    <xf numFmtId="3" fontId="1" fillId="0" borderId="13" xfId="59" applyNumberFormat="1" applyFont="1" applyFill="1" applyBorder="1" applyAlignment="1" applyProtection="1">
      <alignment vertical="center"/>
      <protection hidden="1"/>
    </xf>
    <xf numFmtId="3" fontId="55" fillId="0" borderId="10" xfId="0" applyNumberFormat="1" applyFont="1" applyFill="1" applyBorder="1" applyAlignment="1" applyProtection="1">
      <alignment vertical="center"/>
      <protection locked="0"/>
    </xf>
    <xf numFmtId="3" fontId="55" fillId="0" borderId="13" xfId="0" applyNumberFormat="1" applyFont="1" applyFill="1" applyBorder="1" applyAlignment="1" applyProtection="1">
      <alignment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>
      <alignment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3" fontId="56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3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3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1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a.dumicic@imperial.hr" TargetMode="External" /><Relationship Id="rId2" Type="http://schemas.openxmlformats.org/officeDocument/2006/relationships/hyperlink" Target="mailto:uprava@imperial.hr" TargetMode="External" /><Relationship Id="rId3" Type="http://schemas.openxmlformats.org/officeDocument/2006/relationships/hyperlink" Target="http://www.imperial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248</v>
      </c>
      <c r="B1" s="189"/>
      <c r="C1" s="18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19">
        <v>43101</v>
      </c>
      <c r="F2" s="12"/>
      <c r="G2" s="13" t="s">
        <v>250</v>
      </c>
      <c r="H2" s="119" t="s">
        <v>342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60" t="s">
        <v>251</v>
      </c>
      <c r="B6" s="161"/>
      <c r="C6" s="152" t="s">
        <v>323</v>
      </c>
      <c r="D6" s="153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62" t="s">
        <v>252</v>
      </c>
      <c r="B8" s="163"/>
      <c r="C8" s="152" t="s">
        <v>324</v>
      </c>
      <c r="D8" s="153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9" t="s">
        <v>253</v>
      </c>
      <c r="B10" s="150"/>
      <c r="C10" s="152" t="s">
        <v>325</v>
      </c>
      <c r="D10" s="153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60" t="s">
        <v>254</v>
      </c>
      <c r="B12" s="161"/>
      <c r="C12" s="164" t="s">
        <v>326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60" t="s">
        <v>255</v>
      </c>
      <c r="B14" s="161"/>
      <c r="C14" s="170">
        <v>51280</v>
      </c>
      <c r="D14" s="171"/>
      <c r="E14" s="16"/>
      <c r="F14" s="164" t="s">
        <v>327</v>
      </c>
      <c r="G14" s="165"/>
      <c r="H14" s="165"/>
      <c r="I14" s="16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60" t="s">
        <v>256</v>
      </c>
      <c r="B16" s="161"/>
      <c r="C16" s="164" t="s">
        <v>328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60" t="s">
        <v>257</v>
      </c>
      <c r="B18" s="161"/>
      <c r="C18" s="167" t="s">
        <v>332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60" t="s">
        <v>258</v>
      </c>
      <c r="B20" s="161"/>
      <c r="C20" s="167" t="s">
        <v>333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60" t="s">
        <v>259</v>
      </c>
      <c r="B22" s="161"/>
      <c r="C22" s="120">
        <v>363</v>
      </c>
      <c r="D22" s="164" t="s">
        <v>327</v>
      </c>
      <c r="E22" s="172"/>
      <c r="F22" s="173"/>
      <c r="G22" s="160"/>
      <c r="H22" s="175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60" t="s">
        <v>260</v>
      </c>
      <c r="B24" s="161"/>
      <c r="C24" s="120">
        <v>8</v>
      </c>
      <c r="D24" s="164" t="s">
        <v>334</v>
      </c>
      <c r="E24" s="172"/>
      <c r="F24" s="172"/>
      <c r="G24" s="173"/>
      <c r="H24" s="51" t="s">
        <v>261</v>
      </c>
      <c r="I24" s="142">
        <v>289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60" t="s">
        <v>262</v>
      </c>
      <c r="B26" s="161"/>
      <c r="C26" s="121" t="s">
        <v>329</v>
      </c>
      <c r="D26" s="25"/>
      <c r="E26" s="33"/>
      <c r="F26" s="24"/>
      <c r="G26" s="174" t="s">
        <v>263</v>
      </c>
      <c r="H26" s="161"/>
      <c r="I26" s="122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81" t="s">
        <v>264</v>
      </c>
      <c r="B28" s="182"/>
      <c r="C28" s="183"/>
      <c r="D28" s="183"/>
      <c r="E28" s="184" t="s">
        <v>265</v>
      </c>
      <c r="F28" s="185"/>
      <c r="G28" s="185"/>
      <c r="H28" s="186" t="s">
        <v>266</v>
      </c>
      <c r="I28" s="187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8"/>
      <c r="B30" s="179"/>
      <c r="C30" s="179"/>
      <c r="D30" s="180"/>
      <c r="E30" s="178"/>
      <c r="F30" s="179"/>
      <c r="G30" s="179"/>
      <c r="H30" s="152"/>
      <c r="I30" s="153"/>
      <c r="J30" s="10"/>
      <c r="K30" s="10"/>
      <c r="L30" s="10"/>
    </row>
    <row r="31" spans="1:12" ht="12.75">
      <c r="A31" s="93"/>
      <c r="B31" s="22"/>
      <c r="C31" s="21"/>
      <c r="D31" s="176"/>
      <c r="E31" s="176"/>
      <c r="F31" s="176"/>
      <c r="G31" s="177"/>
      <c r="H31" s="16"/>
      <c r="I31" s="100"/>
      <c r="J31" s="10"/>
      <c r="K31" s="10"/>
      <c r="L31" s="10"/>
    </row>
    <row r="32" spans="1:12" ht="12.75">
      <c r="A32" s="178"/>
      <c r="B32" s="179"/>
      <c r="C32" s="179"/>
      <c r="D32" s="180"/>
      <c r="E32" s="178"/>
      <c r="F32" s="179"/>
      <c r="G32" s="179"/>
      <c r="H32" s="152"/>
      <c r="I32" s="153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78"/>
      <c r="B34" s="179"/>
      <c r="C34" s="179"/>
      <c r="D34" s="180"/>
      <c r="E34" s="178"/>
      <c r="F34" s="179"/>
      <c r="G34" s="179"/>
      <c r="H34" s="152"/>
      <c r="I34" s="153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78"/>
      <c r="B36" s="179"/>
      <c r="C36" s="179"/>
      <c r="D36" s="180"/>
      <c r="E36" s="178"/>
      <c r="F36" s="179"/>
      <c r="G36" s="179"/>
      <c r="H36" s="152"/>
      <c r="I36" s="153"/>
      <c r="J36" s="10"/>
      <c r="K36" s="10"/>
      <c r="L36" s="10"/>
    </row>
    <row r="37" spans="1:12" ht="12.75">
      <c r="A37" s="102"/>
      <c r="B37" s="30"/>
      <c r="C37" s="190"/>
      <c r="D37" s="191"/>
      <c r="E37" s="16"/>
      <c r="F37" s="190"/>
      <c r="G37" s="191"/>
      <c r="H37" s="16"/>
      <c r="I37" s="94"/>
      <c r="J37" s="10"/>
      <c r="K37" s="10"/>
      <c r="L37" s="10"/>
    </row>
    <row r="38" spans="1:12" ht="12.75">
      <c r="A38" s="178"/>
      <c r="B38" s="179"/>
      <c r="C38" s="179"/>
      <c r="D38" s="180"/>
      <c r="E38" s="178"/>
      <c r="F38" s="179"/>
      <c r="G38" s="179"/>
      <c r="H38" s="152"/>
      <c r="I38" s="153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8"/>
      <c r="B40" s="179"/>
      <c r="C40" s="179"/>
      <c r="D40" s="180"/>
      <c r="E40" s="178"/>
      <c r="F40" s="179"/>
      <c r="G40" s="179"/>
      <c r="H40" s="152"/>
      <c r="I40" s="153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9" t="s">
        <v>267</v>
      </c>
      <c r="B44" s="199"/>
      <c r="C44" s="152"/>
      <c r="D44" s="153"/>
      <c r="E44" s="26"/>
      <c r="F44" s="164"/>
      <c r="G44" s="179"/>
      <c r="H44" s="179"/>
      <c r="I44" s="180"/>
      <c r="J44" s="10"/>
      <c r="K44" s="10"/>
      <c r="L44" s="10"/>
    </row>
    <row r="45" spans="1:12" ht="12.75">
      <c r="A45" s="102"/>
      <c r="B45" s="30"/>
      <c r="C45" s="190"/>
      <c r="D45" s="191"/>
      <c r="E45" s="16"/>
      <c r="F45" s="190"/>
      <c r="G45" s="192"/>
      <c r="H45" s="35"/>
      <c r="I45" s="106"/>
      <c r="J45" s="10"/>
      <c r="K45" s="10"/>
      <c r="L45" s="10"/>
    </row>
    <row r="46" spans="1:12" ht="12.75">
      <c r="A46" s="149" t="s">
        <v>268</v>
      </c>
      <c r="B46" s="199"/>
      <c r="C46" s="164" t="s">
        <v>337</v>
      </c>
      <c r="D46" s="193"/>
      <c r="E46" s="193"/>
      <c r="F46" s="193"/>
      <c r="G46" s="193"/>
      <c r="H46" s="193"/>
      <c r="I46" s="194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9" t="s">
        <v>270</v>
      </c>
      <c r="B48" s="199"/>
      <c r="C48" s="200" t="s">
        <v>338</v>
      </c>
      <c r="D48" s="201"/>
      <c r="E48" s="202"/>
      <c r="F48" s="16"/>
      <c r="G48" s="51" t="s">
        <v>271</v>
      </c>
      <c r="H48" s="200" t="s">
        <v>331</v>
      </c>
      <c r="I48" s="202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9" t="s">
        <v>257</v>
      </c>
      <c r="B50" s="199"/>
      <c r="C50" s="205" t="s">
        <v>339</v>
      </c>
      <c r="D50" s="201"/>
      <c r="E50" s="201"/>
      <c r="F50" s="201"/>
      <c r="G50" s="201"/>
      <c r="H50" s="201"/>
      <c r="I50" s="202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60" t="s">
        <v>272</v>
      </c>
      <c r="B52" s="161"/>
      <c r="C52" s="200" t="s">
        <v>336</v>
      </c>
      <c r="D52" s="201"/>
      <c r="E52" s="201"/>
      <c r="F52" s="201"/>
      <c r="G52" s="201"/>
      <c r="H52" s="201"/>
      <c r="I52" s="166"/>
      <c r="J52" s="10"/>
      <c r="K52" s="10"/>
      <c r="L52" s="10"/>
    </row>
    <row r="53" spans="1:12" ht="12.75">
      <c r="A53" s="107"/>
      <c r="B53" s="20"/>
      <c r="C53" s="195" t="s">
        <v>273</v>
      </c>
      <c r="D53" s="195"/>
      <c r="E53" s="195"/>
      <c r="F53" s="195"/>
      <c r="G53" s="195"/>
      <c r="H53" s="195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206" t="s">
        <v>274</v>
      </c>
      <c r="C55" s="207"/>
      <c r="D55" s="207"/>
      <c r="E55" s="20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208" t="s">
        <v>306</v>
      </c>
      <c r="C56" s="209"/>
      <c r="D56" s="209"/>
      <c r="E56" s="209"/>
      <c r="F56" s="209"/>
      <c r="G56" s="209"/>
      <c r="H56" s="209"/>
      <c r="I56" s="210"/>
      <c r="J56" s="10"/>
      <c r="K56" s="10"/>
      <c r="L56" s="10"/>
    </row>
    <row r="57" spans="1:12" ht="12.75">
      <c r="A57" s="107"/>
      <c r="B57" s="208" t="s">
        <v>307</v>
      </c>
      <c r="C57" s="209"/>
      <c r="D57" s="209"/>
      <c r="E57" s="209"/>
      <c r="F57" s="209"/>
      <c r="G57" s="209"/>
      <c r="H57" s="209"/>
      <c r="I57" s="109"/>
      <c r="J57" s="10"/>
      <c r="K57" s="10"/>
      <c r="L57" s="10"/>
    </row>
    <row r="58" spans="1:12" ht="12.75">
      <c r="A58" s="107"/>
      <c r="B58" s="208" t="s">
        <v>308</v>
      </c>
      <c r="C58" s="209"/>
      <c r="D58" s="209"/>
      <c r="E58" s="209"/>
      <c r="F58" s="209"/>
      <c r="G58" s="209"/>
      <c r="H58" s="209"/>
      <c r="I58" s="210"/>
      <c r="J58" s="10"/>
      <c r="K58" s="10"/>
      <c r="L58" s="10"/>
    </row>
    <row r="59" spans="1:12" ht="12.75">
      <c r="A59" s="107"/>
      <c r="B59" s="208" t="s">
        <v>309</v>
      </c>
      <c r="C59" s="209"/>
      <c r="D59" s="209"/>
      <c r="E59" s="209"/>
      <c r="F59" s="209"/>
      <c r="G59" s="209"/>
      <c r="H59" s="209"/>
      <c r="I59" s="21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96" t="s">
        <v>277</v>
      </c>
      <c r="H62" s="197"/>
      <c r="I62" s="198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203"/>
      <c r="H63" s="20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kristina.dumicic@imperial.hr"/>
    <hyperlink ref="C18" r:id="rId2" display="uprava@imperial.hr"/>
    <hyperlink ref="C20" r:id="rId3" display="www.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K69" sqref="K69:K115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44" t="s">
        <v>153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6" t="s">
        <v>335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2.5">
      <c r="A4" s="249" t="s">
        <v>59</v>
      </c>
      <c r="B4" s="250"/>
      <c r="C4" s="250"/>
      <c r="D4" s="250"/>
      <c r="E4" s="250"/>
      <c r="F4" s="250"/>
      <c r="G4" s="250"/>
      <c r="H4" s="251"/>
      <c r="I4" s="58" t="s">
        <v>278</v>
      </c>
      <c r="J4" s="59" t="s">
        <v>319</v>
      </c>
      <c r="K4" s="60" t="s">
        <v>320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57">
        <v>2</v>
      </c>
      <c r="J5" s="56">
        <v>3</v>
      </c>
      <c r="K5" s="56">
        <v>4</v>
      </c>
    </row>
    <row r="6" spans="1:11" ht="12.75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12.75">
      <c r="A7" s="225" t="s">
        <v>60</v>
      </c>
      <c r="B7" s="226"/>
      <c r="C7" s="226"/>
      <c r="D7" s="226"/>
      <c r="E7" s="226"/>
      <c r="F7" s="226"/>
      <c r="G7" s="226"/>
      <c r="H7" s="243"/>
      <c r="I7" s="3">
        <v>1</v>
      </c>
      <c r="J7" s="6">
        <v>0</v>
      </c>
      <c r="K7" s="6">
        <v>0</v>
      </c>
    </row>
    <row r="8" spans="1:11" ht="12.75">
      <c r="A8" s="232" t="s">
        <v>13</v>
      </c>
      <c r="B8" s="233"/>
      <c r="C8" s="233"/>
      <c r="D8" s="233"/>
      <c r="E8" s="233"/>
      <c r="F8" s="233"/>
      <c r="G8" s="233"/>
      <c r="H8" s="234"/>
      <c r="I8" s="1">
        <v>2</v>
      </c>
      <c r="J8" s="53">
        <v>511264471</v>
      </c>
      <c r="K8" s="53">
        <f>K9+K16+K26+K35+K39</f>
        <v>529322073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53">
        <v>690990</v>
      </c>
      <c r="K9" s="53">
        <f>SUM(K10:K15)</f>
        <v>781273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>
        <v>0</v>
      </c>
      <c r="K10" s="7">
        <v>0</v>
      </c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303385</v>
      </c>
      <c r="K11" s="7">
        <v>269695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0</v>
      </c>
      <c r="K12" s="7">
        <v>0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0</v>
      </c>
      <c r="K13" s="7">
        <v>0</v>
      </c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387605</v>
      </c>
      <c r="K14" s="7">
        <v>511578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>
        <v>0</v>
      </c>
      <c r="K15" s="7">
        <v>0</v>
      </c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53">
        <v>508831143</v>
      </c>
      <c r="K16" s="53">
        <f>SUM(K17:K25)</f>
        <v>526798462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144925847</v>
      </c>
      <c r="K17" s="7">
        <f>J17</f>
        <v>144925847</v>
      </c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317073516</v>
      </c>
      <c r="K18" s="7">
        <v>310112494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21412924</v>
      </c>
      <c r="K19" s="7">
        <v>20480937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11458940</v>
      </c>
      <c r="K20" s="7">
        <v>11110227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>
        <v>0</v>
      </c>
      <c r="K21" s="7">
        <v>0</v>
      </c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1601771</v>
      </c>
      <c r="K22" s="7">
        <v>5444938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12109044</v>
      </c>
      <c r="K23" s="7">
        <v>34482361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249101</v>
      </c>
      <c r="K24" s="7">
        <v>241658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>
        <v>0</v>
      </c>
      <c r="K25" s="7">
        <v>0</v>
      </c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53">
        <v>30000</v>
      </c>
      <c r="K26" s="53">
        <f>SUM(K27:K34)</f>
        <v>30000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>
        <v>0</v>
      </c>
      <c r="K27" s="7">
        <v>0</v>
      </c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>
        <v>0</v>
      </c>
      <c r="K28" s="7">
        <v>0</v>
      </c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30000</v>
      </c>
      <c r="K29" s="7">
        <v>30000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>
        <v>0</v>
      </c>
      <c r="K30" s="7">
        <v>0</v>
      </c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>
        <v>0</v>
      </c>
      <c r="K31" s="7">
        <v>0</v>
      </c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0</v>
      </c>
      <c r="K32" s="7">
        <v>0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0</v>
      </c>
      <c r="K33" s="7">
        <v>0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>
        <v>0</v>
      </c>
      <c r="K34" s="7">
        <v>0</v>
      </c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53">
        <v>646323</v>
      </c>
      <c r="K35" s="7">
        <f>SUM(K36:K38)</f>
        <v>646323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>
        <v>0</v>
      </c>
      <c r="K36" s="7">
        <v>0</v>
      </c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43750</v>
      </c>
      <c r="K37" s="53">
        <v>43750</v>
      </c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>
        <v>602573</v>
      </c>
      <c r="K38" s="53">
        <v>602573</v>
      </c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7">
        <v>1066015</v>
      </c>
      <c r="K39" s="7">
        <v>1066015</v>
      </c>
    </row>
    <row r="40" spans="1:11" ht="12.75">
      <c r="A40" s="232" t="s">
        <v>240</v>
      </c>
      <c r="B40" s="233"/>
      <c r="C40" s="233"/>
      <c r="D40" s="233"/>
      <c r="E40" s="233"/>
      <c r="F40" s="233"/>
      <c r="G40" s="233"/>
      <c r="H40" s="234"/>
      <c r="I40" s="1">
        <v>34</v>
      </c>
      <c r="J40" s="53">
        <v>55254098</v>
      </c>
      <c r="K40" s="144">
        <f>K41+K49+K56+K64</f>
        <v>22862091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53">
        <v>1354561</v>
      </c>
      <c r="K41" s="144">
        <f>SUM(K42:K48)</f>
        <v>1569724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1299660</v>
      </c>
      <c r="K42" s="145">
        <v>1258200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0</v>
      </c>
      <c r="K43" s="145">
        <v>0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0</v>
      </c>
      <c r="K44" s="145">
        <v>0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10693</v>
      </c>
      <c r="K45" s="145">
        <v>10455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>
        <v>44208</v>
      </c>
      <c r="K46" s="145">
        <v>301069</v>
      </c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0</v>
      </c>
      <c r="K47" s="143">
        <v>0</v>
      </c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>
        <v>0</v>
      </c>
      <c r="K48" s="143">
        <v>0</v>
      </c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53">
        <v>4445662</v>
      </c>
      <c r="K49" s="53">
        <f>SUM(K50:K55)</f>
        <v>5977092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>
        <v>53508</v>
      </c>
      <c r="K50" s="7">
        <v>26696</v>
      </c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1521011</v>
      </c>
      <c r="K51" s="7">
        <v>1526080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>
        <v>0</v>
      </c>
      <c r="K52" s="7">
        <v>0</v>
      </c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54367</v>
      </c>
      <c r="K53" s="7">
        <v>61157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2800561</v>
      </c>
      <c r="K54" s="7">
        <v>4109613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16215</v>
      </c>
      <c r="K55" s="53">
        <v>253546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53">
        <v>43755</v>
      </c>
      <c r="K56" s="146">
        <f>SUM(K57:K63)</f>
        <v>43750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>
        <v>0</v>
      </c>
      <c r="K57" s="7">
        <v>0</v>
      </c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>
        <v>0</v>
      </c>
      <c r="K58" s="7">
        <v>0</v>
      </c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>
        <v>0</v>
      </c>
      <c r="K59" s="7">
        <v>0</v>
      </c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>
        <v>0</v>
      </c>
      <c r="K60" s="7">
        <v>0</v>
      </c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>
        <v>0</v>
      </c>
      <c r="K61" s="7">
        <v>0</v>
      </c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43755</v>
      </c>
      <c r="K62" s="7">
        <v>43750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0</v>
      </c>
      <c r="K63" s="7">
        <v>0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49410120</v>
      </c>
      <c r="K64" s="7">
        <v>15271525</v>
      </c>
    </row>
    <row r="65" spans="1:11" ht="12.75">
      <c r="A65" s="232" t="s">
        <v>56</v>
      </c>
      <c r="B65" s="233"/>
      <c r="C65" s="233"/>
      <c r="D65" s="233"/>
      <c r="E65" s="233"/>
      <c r="F65" s="233"/>
      <c r="G65" s="233"/>
      <c r="H65" s="234"/>
      <c r="I65" s="1">
        <v>59</v>
      </c>
      <c r="J65" s="7">
        <v>965803</v>
      </c>
      <c r="K65" s="7">
        <v>993141</v>
      </c>
    </row>
    <row r="66" spans="1:11" ht="12.75">
      <c r="A66" s="232" t="s">
        <v>241</v>
      </c>
      <c r="B66" s="233"/>
      <c r="C66" s="233"/>
      <c r="D66" s="233"/>
      <c r="E66" s="233"/>
      <c r="F66" s="233"/>
      <c r="G66" s="233"/>
      <c r="H66" s="234"/>
      <c r="I66" s="1">
        <v>60</v>
      </c>
      <c r="J66" s="53">
        <v>567484372</v>
      </c>
      <c r="K66" s="53">
        <f>K7+K8+K40+K65</f>
        <v>553177305</v>
      </c>
    </row>
    <row r="67" spans="1:11" ht="12.75">
      <c r="A67" s="238" t="s">
        <v>91</v>
      </c>
      <c r="B67" s="239"/>
      <c r="C67" s="239"/>
      <c r="D67" s="239"/>
      <c r="E67" s="239"/>
      <c r="F67" s="239"/>
      <c r="G67" s="239"/>
      <c r="H67" s="240"/>
      <c r="I67" s="4">
        <v>61</v>
      </c>
      <c r="J67" s="8">
        <v>0</v>
      </c>
      <c r="K67" s="8">
        <v>0</v>
      </c>
    </row>
    <row r="68" spans="1:11" ht="12.75">
      <c r="A68" s="221" t="s">
        <v>58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1" ht="12.75">
      <c r="A69" s="225" t="s">
        <v>191</v>
      </c>
      <c r="B69" s="226"/>
      <c r="C69" s="226"/>
      <c r="D69" s="226"/>
      <c r="E69" s="226"/>
      <c r="F69" s="226"/>
      <c r="G69" s="226"/>
      <c r="H69" s="243"/>
      <c r="I69" s="3">
        <v>62</v>
      </c>
      <c r="J69" s="54">
        <v>356779996</v>
      </c>
      <c r="K69" s="54">
        <f>K70+K71+K72+K78+K79+K82+K85</f>
        <v>342050970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254342000</v>
      </c>
      <c r="K70" s="7">
        <v>254342000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>
        <v>0</v>
      </c>
      <c r="K71" s="7">
        <v>0</v>
      </c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53">
        <v>26953189</v>
      </c>
      <c r="K72" s="53">
        <v>26953189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26953189</v>
      </c>
      <c r="K73" s="7">
        <v>26953189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0</v>
      </c>
      <c r="K74" s="7">
        <v>0</v>
      </c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0</v>
      </c>
      <c r="K75" s="7">
        <v>0</v>
      </c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>
        <v>0</v>
      </c>
      <c r="K76" s="7">
        <v>0</v>
      </c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0</v>
      </c>
      <c r="K77" s="7">
        <v>0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0</v>
      </c>
      <c r="K78" s="7">
        <v>0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53">
        <v>60245981</v>
      </c>
      <c r="K79" s="53">
        <v>75484807</v>
      </c>
    </row>
    <row r="80" spans="1:11" ht="12.75">
      <c r="A80" s="235" t="s">
        <v>169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>
        <v>60245981</v>
      </c>
      <c r="K80" s="7">
        <f>79:79</f>
        <v>75484807</v>
      </c>
    </row>
    <row r="81" spans="1:11" ht="12.75">
      <c r="A81" s="235" t="s">
        <v>170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>
        <v>0</v>
      </c>
      <c r="K81" s="7">
        <v>0</v>
      </c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53">
        <v>15238826</v>
      </c>
      <c r="K82" s="53">
        <f>K84</f>
        <v>-14729026</v>
      </c>
    </row>
    <row r="83" spans="1:11" ht="12.75">
      <c r="A83" s="235" t="s">
        <v>171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>
        <v>15238826</v>
      </c>
      <c r="K83" s="7">
        <v>0</v>
      </c>
    </row>
    <row r="84" spans="1:11" ht="12.75">
      <c r="A84" s="235" t="s">
        <v>172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>
        <v>0</v>
      </c>
      <c r="K84" s="7">
        <v>-14729026</v>
      </c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0</v>
      </c>
      <c r="K85" s="7">
        <v>0</v>
      </c>
    </row>
    <row r="86" spans="1:11" ht="12.75">
      <c r="A86" s="232" t="s">
        <v>19</v>
      </c>
      <c r="B86" s="233"/>
      <c r="C86" s="233"/>
      <c r="D86" s="233"/>
      <c r="E86" s="233"/>
      <c r="F86" s="233"/>
      <c r="G86" s="233"/>
      <c r="H86" s="234"/>
      <c r="I86" s="1">
        <v>79</v>
      </c>
      <c r="J86" s="53">
        <v>26758690</v>
      </c>
      <c r="K86" s="53">
        <f>SUM(K87:K89)</f>
        <v>26758690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781199</v>
      </c>
      <c r="K87" s="7">
        <v>781199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>
        <v>0</v>
      </c>
      <c r="K88" s="7">
        <v>0</v>
      </c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25977491</v>
      </c>
      <c r="K89" s="7">
        <f>J89</f>
        <v>25977491</v>
      </c>
    </row>
    <row r="90" spans="1:11" ht="12.75">
      <c r="A90" s="232" t="s">
        <v>20</v>
      </c>
      <c r="B90" s="233"/>
      <c r="C90" s="233"/>
      <c r="D90" s="233"/>
      <c r="E90" s="233"/>
      <c r="F90" s="233"/>
      <c r="G90" s="233"/>
      <c r="H90" s="234"/>
      <c r="I90" s="1">
        <v>83</v>
      </c>
      <c r="J90" s="53">
        <v>139549891</v>
      </c>
      <c r="K90" s="53">
        <f>SUM(K91:K99)</f>
        <v>138384460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>
        <v>0</v>
      </c>
      <c r="K91" s="7">
        <v>0</v>
      </c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>
        <v>9046000</v>
      </c>
      <c r="K92" s="7">
        <f>J92</f>
        <v>9046000</v>
      </c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130503891</v>
      </c>
      <c r="K93" s="7">
        <v>129338460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>
        <v>0</v>
      </c>
      <c r="K94" s="7">
        <v>0</v>
      </c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>
        <v>0</v>
      </c>
      <c r="K95" s="7">
        <v>0</v>
      </c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>
        <v>0</v>
      </c>
      <c r="K96" s="7">
        <v>0</v>
      </c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>
        <v>0</v>
      </c>
      <c r="K97" s="7">
        <v>0</v>
      </c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0</v>
      </c>
      <c r="K98" s="7">
        <v>0</v>
      </c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0</v>
      </c>
      <c r="K99" s="7">
        <v>0</v>
      </c>
    </row>
    <row r="100" spans="1:11" ht="12.75">
      <c r="A100" s="232" t="s">
        <v>21</v>
      </c>
      <c r="B100" s="233"/>
      <c r="C100" s="233"/>
      <c r="D100" s="233"/>
      <c r="E100" s="233"/>
      <c r="F100" s="233"/>
      <c r="G100" s="233"/>
      <c r="H100" s="234"/>
      <c r="I100" s="1">
        <v>93</v>
      </c>
      <c r="J100" s="53">
        <v>37302180</v>
      </c>
      <c r="K100" s="53">
        <f>SUM(K101:K112)</f>
        <v>40961257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>
        <v>3346079</v>
      </c>
      <c r="K101" s="7">
        <v>1706360</v>
      </c>
    </row>
    <row r="102" spans="1:11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103000</v>
      </c>
      <c r="K102" s="7">
        <v>51500</v>
      </c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18439711</v>
      </c>
      <c r="K103" s="7">
        <v>17725336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656536</v>
      </c>
      <c r="K104" s="7">
        <v>5306655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11426308</v>
      </c>
      <c r="K105" s="7">
        <v>11188771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>
        <v>0</v>
      </c>
      <c r="K106" s="7">
        <v>0</v>
      </c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>
        <v>0</v>
      </c>
      <c r="K107" s="7">
        <v>0</v>
      </c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1848944</v>
      </c>
      <c r="K108" s="7">
        <v>1444474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803071</v>
      </c>
      <c r="K109" s="7">
        <v>2850537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>
        <v>157727</v>
      </c>
      <c r="K110" s="7">
        <v>157727</v>
      </c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>
        <v>0</v>
      </c>
      <c r="K111" s="7">
        <v>0</v>
      </c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520804</v>
      </c>
      <c r="K112" s="7">
        <v>529897</v>
      </c>
    </row>
    <row r="113" spans="1:11" ht="12.75">
      <c r="A113" s="232" t="s">
        <v>1</v>
      </c>
      <c r="B113" s="233"/>
      <c r="C113" s="233"/>
      <c r="D113" s="233"/>
      <c r="E113" s="233"/>
      <c r="F113" s="233"/>
      <c r="G113" s="233"/>
      <c r="H113" s="234"/>
      <c r="I113" s="1">
        <v>106</v>
      </c>
      <c r="J113" s="7">
        <v>7093615</v>
      </c>
      <c r="K113" s="7">
        <v>5021928</v>
      </c>
    </row>
    <row r="114" spans="1:11" ht="12.75">
      <c r="A114" s="232" t="s">
        <v>25</v>
      </c>
      <c r="B114" s="233"/>
      <c r="C114" s="233"/>
      <c r="D114" s="233"/>
      <c r="E114" s="233"/>
      <c r="F114" s="233"/>
      <c r="G114" s="233"/>
      <c r="H114" s="234"/>
      <c r="I114" s="1">
        <v>107</v>
      </c>
      <c r="J114" s="53">
        <v>567484372</v>
      </c>
      <c r="K114" s="53">
        <f>K69+K86+K90+K100+K113</f>
        <v>553177305</v>
      </c>
    </row>
    <row r="115" spans="1:11" ht="12.75">
      <c r="A115" s="218" t="s">
        <v>57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>
        <v>0</v>
      </c>
      <c r="K115" s="8">
        <v>0</v>
      </c>
    </row>
    <row r="116" spans="1:11" ht="12.75">
      <c r="A116" s="221" t="s">
        <v>310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225" t="s">
        <v>186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v>0</v>
      </c>
      <c r="K118" s="7">
        <v>0</v>
      </c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>
        <v>0</v>
      </c>
      <c r="K119" s="8">
        <v>0</v>
      </c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conditionalFormatting sqref="K40:K48">
    <cfRule type="cellIs" priority="1" dxfId="2" operator="notEqual" stopIfTrue="1">
      <formula>ROUND(K40,0)</formula>
    </cfRule>
    <cfRule type="cellIs" priority="2" dxfId="1" operator="lessThan" stopIfTrue="1">
      <formula>0</formula>
    </cfRule>
  </conditionalFormatting>
  <dataValidations count="2">
    <dataValidation allowBlank="1" sqref="A1:J65536 L1:IV65536 K1:K39 K49:K55 K57:K65536"/>
    <dataValidation type="whole" operator="greaterThanOrEqual" allowBlank="1" showInputMessage="1" showErrorMessage="1" errorTitle="Pogrešan upis" error="Dopušten je upis samo pozitivnih cjelobrojnih vrijednosti ili nule" sqref="K40:K4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110" zoomScaleSheetLayoutView="110" zoomScalePageLayoutView="0" workbookViewId="0" topLeftCell="A34">
      <selection activeCell="L45" sqref="L45"/>
    </sheetView>
  </sheetViews>
  <sheetFormatPr defaultColWidth="9.140625" defaultRowHeight="12.75"/>
  <cols>
    <col min="1" max="9" width="9.140625" style="52" customWidth="1"/>
    <col min="10" max="10" width="9.8515625" style="141" customWidth="1"/>
    <col min="11" max="11" width="10.00390625" style="52" customWidth="1"/>
    <col min="12" max="12" width="9.8515625" style="52" customWidth="1"/>
    <col min="13" max="13" width="10.28125" style="52" customWidth="1"/>
    <col min="14" max="14" width="14.00390625" style="147" bestFit="1" customWidth="1"/>
    <col min="15" max="15" width="14.00390625" style="52" bestFit="1" customWidth="1"/>
    <col min="16" max="16" width="14.7109375" style="52" bestFit="1" customWidth="1"/>
    <col min="17" max="16384" width="9.140625" style="52" customWidth="1"/>
  </cols>
  <sheetData>
    <row r="1" spans="1:13" ht="12.75" customHeight="1">
      <c r="A1" s="244" t="s">
        <v>154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75" t="s">
        <v>335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3.25">
      <c r="A4" s="274" t="s">
        <v>59</v>
      </c>
      <c r="B4" s="274"/>
      <c r="C4" s="274"/>
      <c r="D4" s="274"/>
      <c r="E4" s="274"/>
      <c r="F4" s="274"/>
      <c r="G4" s="274"/>
      <c r="H4" s="274"/>
      <c r="I4" s="58" t="s">
        <v>279</v>
      </c>
      <c r="J4" s="273" t="s">
        <v>319</v>
      </c>
      <c r="K4" s="273"/>
      <c r="L4" s="273" t="s">
        <v>320</v>
      </c>
      <c r="M4" s="273"/>
    </row>
    <row r="5" spans="1:13" ht="22.5">
      <c r="A5" s="274"/>
      <c r="B5" s="274"/>
      <c r="C5" s="274"/>
      <c r="D5" s="274"/>
      <c r="E5" s="274"/>
      <c r="F5" s="274"/>
      <c r="G5" s="274"/>
      <c r="H5" s="274"/>
      <c r="I5" s="58"/>
      <c r="J5" s="133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73">
        <v>1</v>
      </c>
      <c r="B6" s="273"/>
      <c r="C6" s="273"/>
      <c r="D6" s="273"/>
      <c r="E6" s="273"/>
      <c r="F6" s="273"/>
      <c r="G6" s="273"/>
      <c r="H6" s="273"/>
      <c r="I6" s="62">
        <v>2</v>
      </c>
      <c r="J6" s="133">
        <v>3</v>
      </c>
      <c r="K6" s="60">
        <v>4</v>
      </c>
      <c r="L6" s="60">
        <v>5</v>
      </c>
      <c r="M6" s="60">
        <v>6</v>
      </c>
    </row>
    <row r="7" spans="1:16" ht="12.75">
      <c r="A7" s="225" t="s">
        <v>26</v>
      </c>
      <c r="B7" s="226"/>
      <c r="C7" s="226"/>
      <c r="D7" s="226"/>
      <c r="E7" s="226"/>
      <c r="F7" s="226"/>
      <c r="G7" s="226"/>
      <c r="H7" s="243"/>
      <c r="I7" s="3">
        <v>111</v>
      </c>
      <c r="J7" s="134">
        <v>3311705</v>
      </c>
      <c r="K7" s="127">
        <v>3311705</v>
      </c>
      <c r="L7" s="54">
        <f>SUM(L8:L9)</f>
        <v>3152871</v>
      </c>
      <c r="M7" s="127">
        <v>3152871</v>
      </c>
      <c r="O7" s="147"/>
      <c r="P7" s="147"/>
    </row>
    <row r="8" spans="1:16" ht="12.75">
      <c r="A8" s="232" t="s">
        <v>152</v>
      </c>
      <c r="B8" s="233"/>
      <c r="C8" s="233"/>
      <c r="D8" s="233"/>
      <c r="E8" s="233"/>
      <c r="F8" s="233"/>
      <c r="G8" s="233"/>
      <c r="H8" s="234"/>
      <c r="I8" s="1">
        <v>112</v>
      </c>
      <c r="J8" s="135">
        <v>2296324</v>
      </c>
      <c r="K8" s="128">
        <v>2296324</v>
      </c>
      <c r="L8" s="7">
        <f>49134+2844657</f>
        <v>2893791</v>
      </c>
      <c r="M8" s="128">
        <v>2893791</v>
      </c>
      <c r="O8" s="147"/>
      <c r="P8" s="147"/>
    </row>
    <row r="9" spans="1:16" ht="12.75">
      <c r="A9" s="232" t="s">
        <v>103</v>
      </c>
      <c r="B9" s="233"/>
      <c r="C9" s="233"/>
      <c r="D9" s="233"/>
      <c r="E9" s="233"/>
      <c r="F9" s="233"/>
      <c r="G9" s="233"/>
      <c r="H9" s="234"/>
      <c r="I9" s="1">
        <v>113</v>
      </c>
      <c r="J9" s="135">
        <v>1015381</v>
      </c>
      <c r="K9" s="128">
        <v>1015381</v>
      </c>
      <c r="L9" s="7">
        <f>7946+251134</f>
        <v>259080</v>
      </c>
      <c r="M9" s="128">
        <v>259080</v>
      </c>
      <c r="O9" s="147"/>
      <c r="P9" s="147"/>
    </row>
    <row r="10" spans="1:16" ht="12.75">
      <c r="A10" s="232" t="s">
        <v>12</v>
      </c>
      <c r="B10" s="233"/>
      <c r="C10" s="233"/>
      <c r="D10" s="233"/>
      <c r="E10" s="233"/>
      <c r="F10" s="233"/>
      <c r="G10" s="233"/>
      <c r="H10" s="234"/>
      <c r="I10" s="1">
        <v>114</v>
      </c>
      <c r="J10" s="136">
        <v>14670467</v>
      </c>
      <c r="K10" s="129">
        <v>14670467</v>
      </c>
      <c r="L10" s="7">
        <f>L12+L16+L20+L21+L26</f>
        <v>17703812</v>
      </c>
      <c r="M10" s="129">
        <v>17703812</v>
      </c>
      <c r="O10" s="147"/>
      <c r="P10" s="147"/>
    </row>
    <row r="11" spans="1:16" ht="12.75">
      <c r="A11" s="232" t="s">
        <v>104</v>
      </c>
      <c r="B11" s="233"/>
      <c r="C11" s="233"/>
      <c r="D11" s="233"/>
      <c r="E11" s="233"/>
      <c r="F11" s="233"/>
      <c r="G11" s="233"/>
      <c r="H11" s="234"/>
      <c r="I11" s="1">
        <v>115</v>
      </c>
      <c r="J11" s="135">
        <v>0</v>
      </c>
      <c r="K11" s="128">
        <v>0</v>
      </c>
      <c r="L11" s="53"/>
      <c r="M11" s="128"/>
      <c r="O11" s="147"/>
      <c r="P11" s="147"/>
    </row>
    <row r="12" spans="1:16" ht="12.75">
      <c r="A12" s="232" t="s">
        <v>22</v>
      </c>
      <c r="B12" s="233"/>
      <c r="C12" s="233"/>
      <c r="D12" s="233"/>
      <c r="E12" s="233"/>
      <c r="F12" s="233"/>
      <c r="G12" s="233"/>
      <c r="H12" s="234"/>
      <c r="I12" s="1">
        <v>116</v>
      </c>
      <c r="J12" s="136">
        <v>1652782</v>
      </c>
      <c r="K12" s="129">
        <v>1652782</v>
      </c>
      <c r="L12" s="7">
        <f>SUM(L13:L15)</f>
        <v>1202453</v>
      </c>
      <c r="M12" s="129">
        <v>1202453</v>
      </c>
      <c r="O12" s="147"/>
      <c r="P12" s="147"/>
    </row>
    <row r="13" spans="1:16" ht="12.75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135">
        <v>448417</v>
      </c>
      <c r="K13" s="128">
        <v>448417</v>
      </c>
      <c r="L13" s="7">
        <v>656330</v>
      </c>
      <c r="M13" s="128">
        <v>656330</v>
      </c>
      <c r="O13" s="147"/>
      <c r="P13" s="147"/>
    </row>
    <row r="14" spans="1:16" ht="12.75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135">
        <v>41</v>
      </c>
      <c r="K14" s="128">
        <v>41</v>
      </c>
      <c r="L14" s="53">
        <v>238</v>
      </c>
      <c r="M14" s="128">
        <v>238</v>
      </c>
      <c r="O14" s="147"/>
      <c r="P14" s="147"/>
    </row>
    <row r="15" spans="1:16" ht="12.75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135">
        <v>1204324</v>
      </c>
      <c r="K15" s="128">
        <v>1204324</v>
      </c>
      <c r="L15" s="7">
        <v>545885</v>
      </c>
      <c r="M15" s="128">
        <v>545885</v>
      </c>
      <c r="O15" s="147"/>
      <c r="P15" s="147"/>
    </row>
    <row r="16" spans="1:16" ht="12.75">
      <c r="A16" s="232" t="s">
        <v>23</v>
      </c>
      <c r="B16" s="233"/>
      <c r="C16" s="233"/>
      <c r="D16" s="233"/>
      <c r="E16" s="233"/>
      <c r="F16" s="233"/>
      <c r="G16" s="233"/>
      <c r="H16" s="234"/>
      <c r="I16" s="1">
        <v>120</v>
      </c>
      <c r="J16" s="136">
        <v>3595362</v>
      </c>
      <c r="K16" s="129">
        <v>3595362</v>
      </c>
      <c r="L16" s="7">
        <f>SUM(L17:L19)</f>
        <v>3344939</v>
      </c>
      <c r="M16" s="129">
        <v>3344939</v>
      </c>
      <c r="O16" s="147"/>
      <c r="P16" s="147"/>
    </row>
    <row r="17" spans="1:16" ht="12.75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2299474</v>
      </c>
      <c r="K17" s="128">
        <v>2299474</v>
      </c>
      <c r="L17" s="7">
        <v>2324466</v>
      </c>
      <c r="M17" s="128">
        <v>2324466</v>
      </c>
      <c r="O17" s="147"/>
      <c r="P17" s="147"/>
    </row>
    <row r="18" spans="1:16" ht="12.75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789024</v>
      </c>
      <c r="K18" s="128">
        <v>789024</v>
      </c>
      <c r="L18" s="7">
        <v>563775</v>
      </c>
      <c r="M18" s="128">
        <v>563775</v>
      </c>
      <c r="O18" s="147"/>
      <c r="P18" s="147"/>
    </row>
    <row r="19" spans="1:16" ht="12.75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506864</v>
      </c>
      <c r="K19" s="128">
        <v>506864</v>
      </c>
      <c r="L19" s="7">
        <v>456698</v>
      </c>
      <c r="M19" s="128">
        <v>456698</v>
      </c>
      <c r="O19" s="147"/>
      <c r="P19" s="147"/>
    </row>
    <row r="20" spans="1:16" ht="12.75">
      <c r="A20" s="232" t="s">
        <v>105</v>
      </c>
      <c r="B20" s="233"/>
      <c r="C20" s="233"/>
      <c r="D20" s="233"/>
      <c r="E20" s="233"/>
      <c r="F20" s="233"/>
      <c r="G20" s="233"/>
      <c r="H20" s="234"/>
      <c r="I20" s="1">
        <v>124</v>
      </c>
      <c r="J20" s="7">
        <v>7151503</v>
      </c>
      <c r="K20" s="128">
        <v>7151503</v>
      </c>
      <c r="L20" s="53">
        <v>8607528</v>
      </c>
      <c r="M20" s="128">
        <v>8607528</v>
      </c>
      <c r="O20" s="147"/>
      <c r="P20" s="147"/>
    </row>
    <row r="21" spans="1:16" ht="12.75">
      <c r="A21" s="232" t="s">
        <v>106</v>
      </c>
      <c r="B21" s="233"/>
      <c r="C21" s="233"/>
      <c r="D21" s="233"/>
      <c r="E21" s="233"/>
      <c r="F21" s="233"/>
      <c r="G21" s="233"/>
      <c r="H21" s="234"/>
      <c r="I21" s="1">
        <v>125</v>
      </c>
      <c r="J21" s="7">
        <v>1966230</v>
      </c>
      <c r="K21" s="128">
        <v>1966230</v>
      </c>
      <c r="L21" s="7">
        <v>4390746</v>
      </c>
      <c r="M21" s="128">
        <v>4390746</v>
      </c>
      <c r="O21" s="147"/>
      <c r="P21" s="147"/>
    </row>
    <row r="22" spans="1:16" ht="12.75">
      <c r="A22" s="232" t="s">
        <v>24</v>
      </c>
      <c r="B22" s="233"/>
      <c r="C22" s="233"/>
      <c r="D22" s="233"/>
      <c r="E22" s="233"/>
      <c r="F22" s="233"/>
      <c r="G22" s="233"/>
      <c r="H22" s="234"/>
      <c r="I22" s="1">
        <v>126</v>
      </c>
      <c r="J22" s="136">
        <v>0</v>
      </c>
      <c r="K22" s="129">
        <v>0</v>
      </c>
      <c r="L22" s="7">
        <f>SUM(L23:L24)</f>
        <v>0</v>
      </c>
      <c r="M22" s="129">
        <v>0</v>
      </c>
      <c r="O22" s="147"/>
      <c r="P22" s="147"/>
    </row>
    <row r="23" spans="1:16" ht="12.75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135">
        <v>0</v>
      </c>
      <c r="K23" s="128">
        <v>0</v>
      </c>
      <c r="L23" s="7">
        <v>0</v>
      </c>
      <c r="M23" s="128">
        <v>0</v>
      </c>
      <c r="O23" s="147"/>
      <c r="P23" s="147"/>
    </row>
    <row r="24" spans="1:16" ht="12.75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135">
        <v>0</v>
      </c>
      <c r="K24" s="128">
        <v>0</v>
      </c>
      <c r="L24" s="7">
        <v>0</v>
      </c>
      <c r="M24" s="128">
        <v>0</v>
      </c>
      <c r="O24" s="147"/>
      <c r="P24" s="147"/>
    </row>
    <row r="25" spans="1:16" ht="12.75">
      <c r="A25" s="232" t="s">
        <v>107</v>
      </c>
      <c r="B25" s="233"/>
      <c r="C25" s="233"/>
      <c r="D25" s="233"/>
      <c r="E25" s="233"/>
      <c r="F25" s="233"/>
      <c r="G25" s="233"/>
      <c r="H25" s="234"/>
      <c r="I25" s="1">
        <v>129</v>
      </c>
      <c r="J25" s="135">
        <v>0</v>
      </c>
      <c r="K25" s="128">
        <v>0</v>
      </c>
      <c r="L25" s="53">
        <v>0</v>
      </c>
      <c r="M25" s="128">
        <v>0</v>
      </c>
      <c r="O25" s="147"/>
      <c r="P25" s="147"/>
    </row>
    <row r="26" spans="1:16" ht="12.75">
      <c r="A26" s="232" t="s">
        <v>50</v>
      </c>
      <c r="B26" s="233"/>
      <c r="C26" s="233"/>
      <c r="D26" s="233"/>
      <c r="E26" s="233"/>
      <c r="F26" s="233"/>
      <c r="G26" s="233"/>
      <c r="H26" s="234"/>
      <c r="I26" s="1">
        <v>130</v>
      </c>
      <c r="J26" s="135">
        <v>304590</v>
      </c>
      <c r="K26" s="128">
        <v>304590</v>
      </c>
      <c r="L26" s="7">
        <v>158146</v>
      </c>
      <c r="M26" s="128">
        <v>158146</v>
      </c>
      <c r="O26" s="147"/>
      <c r="P26" s="147"/>
    </row>
    <row r="27" spans="1:16" ht="12.75">
      <c r="A27" s="232" t="s">
        <v>213</v>
      </c>
      <c r="B27" s="233"/>
      <c r="C27" s="233"/>
      <c r="D27" s="233"/>
      <c r="E27" s="233"/>
      <c r="F27" s="233"/>
      <c r="G27" s="233"/>
      <c r="H27" s="234"/>
      <c r="I27" s="1">
        <v>131</v>
      </c>
      <c r="J27" s="136">
        <v>100963</v>
      </c>
      <c r="K27" s="129">
        <v>100963</v>
      </c>
      <c r="L27" s="7">
        <f>SUM(L28:L32)</f>
        <v>1387110</v>
      </c>
      <c r="M27" s="129">
        <v>1387110</v>
      </c>
      <c r="O27" s="147"/>
      <c r="P27" s="147"/>
    </row>
    <row r="28" spans="1:16" ht="22.5" customHeight="1">
      <c r="A28" s="232" t="s">
        <v>227</v>
      </c>
      <c r="B28" s="233"/>
      <c r="C28" s="233"/>
      <c r="D28" s="233"/>
      <c r="E28" s="233"/>
      <c r="F28" s="233"/>
      <c r="G28" s="233"/>
      <c r="H28" s="234"/>
      <c r="I28" s="1">
        <v>132</v>
      </c>
      <c r="J28" s="135">
        <v>0</v>
      </c>
      <c r="K28" s="128">
        <v>0</v>
      </c>
      <c r="L28" s="7">
        <v>0</v>
      </c>
      <c r="M28" s="128">
        <v>0</v>
      </c>
      <c r="O28" s="147"/>
      <c r="P28" s="147"/>
    </row>
    <row r="29" spans="1:16" ht="21.75" customHeight="1">
      <c r="A29" s="232" t="s">
        <v>155</v>
      </c>
      <c r="B29" s="233"/>
      <c r="C29" s="233"/>
      <c r="D29" s="233"/>
      <c r="E29" s="233"/>
      <c r="F29" s="233"/>
      <c r="G29" s="233"/>
      <c r="H29" s="234"/>
      <c r="I29" s="1">
        <v>133</v>
      </c>
      <c r="J29" s="135">
        <v>100924</v>
      </c>
      <c r="K29" s="128">
        <v>100924</v>
      </c>
      <c r="L29" s="7">
        <f>35661+1344002</f>
        <v>1379663</v>
      </c>
      <c r="M29" s="128">
        <v>1379663</v>
      </c>
      <c r="O29" s="147"/>
      <c r="P29" s="147"/>
    </row>
    <row r="30" spans="1:16" ht="12.75">
      <c r="A30" s="232" t="s">
        <v>139</v>
      </c>
      <c r="B30" s="233"/>
      <c r="C30" s="233"/>
      <c r="D30" s="233"/>
      <c r="E30" s="233"/>
      <c r="F30" s="233"/>
      <c r="G30" s="233"/>
      <c r="H30" s="234"/>
      <c r="I30" s="1">
        <v>134</v>
      </c>
      <c r="J30" s="135">
        <v>0</v>
      </c>
      <c r="K30" s="128">
        <v>0</v>
      </c>
      <c r="L30" s="7">
        <v>0</v>
      </c>
      <c r="M30" s="128">
        <v>0</v>
      </c>
      <c r="O30" s="147"/>
      <c r="P30" s="147"/>
    </row>
    <row r="31" spans="1:16" ht="12.75">
      <c r="A31" s="232" t="s">
        <v>223</v>
      </c>
      <c r="B31" s="233"/>
      <c r="C31" s="233"/>
      <c r="D31" s="233"/>
      <c r="E31" s="233"/>
      <c r="F31" s="233"/>
      <c r="G31" s="233"/>
      <c r="H31" s="234"/>
      <c r="I31" s="1">
        <v>135</v>
      </c>
      <c r="J31" s="135">
        <v>0</v>
      </c>
      <c r="K31" s="128">
        <v>0</v>
      </c>
      <c r="L31" s="53">
        <v>0</v>
      </c>
      <c r="M31" s="128">
        <v>0</v>
      </c>
      <c r="O31" s="147"/>
      <c r="P31" s="147"/>
    </row>
    <row r="32" spans="1:16" ht="12.75">
      <c r="A32" s="232" t="s">
        <v>140</v>
      </c>
      <c r="B32" s="233"/>
      <c r="C32" s="233"/>
      <c r="D32" s="233"/>
      <c r="E32" s="233"/>
      <c r="F32" s="233"/>
      <c r="G32" s="233"/>
      <c r="H32" s="234"/>
      <c r="I32" s="1">
        <v>136</v>
      </c>
      <c r="J32" s="135">
        <v>39</v>
      </c>
      <c r="K32" s="128">
        <v>39</v>
      </c>
      <c r="L32" s="7">
        <v>7447</v>
      </c>
      <c r="M32" s="128">
        <v>7447</v>
      </c>
      <c r="O32" s="147"/>
      <c r="P32" s="147"/>
    </row>
    <row r="33" spans="1:16" ht="12.75">
      <c r="A33" s="232" t="s">
        <v>214</v>
      </c>
      <c r="B33" s="233"/>
      <c r="C33" s="233"/>
      <c r="D33" s="233"/>
      <c r="E33" s="233"/>
      <c r="F33" s="233"/>
      <c r="G33" s="233"/>
      <c r="H33" s="234"/>
      <c r="I33" s="1">
        <v>137</v>
      </c>
      <c r="J33" s="136">
        <v>1296837</v>
      </c>
      <c r="K33" s="129">
        <v>1296837</v>
      </c>
      <c r="L33" s="7">
        <f>SUM(L34:L37)</f>
        <v>1565195</v>
      </c>
      <c r="M33" s="129">
        <v>1565195</v>
      </c>
      <c r="O33" s="147"/>
      <c r="P33" s="147"/>
    </row>
    <row r="34" spans="1:16" ht="21" customHeight="1">
      <c r="A34" s="232" t="s">
        <v>66</v>
      </c>
      <c r="B34" s="233"/>
      <c r="C34" s="233"/>
      <c r="D34" s="233"/>
      <c r="E34" s="233"/>
      <c r="F34" s="233"/>
      <c r="G34" s="233"/>
      <c r="H34" s="234"/>
      <c r="I34" s="1">
        <v>138</v>
      </c>
      <c r="J34" s="135">
        <v>0</v>
      </c>
      <c r="K34" s="128">
        <v>0</v>
      </c>
      <c r="L34" s="7">
        <v>0</v>
      </c>
      <c r="M34" s="128">
        <v>0</v>
      </c>
      <c r="O34" s="147"/>
      <c r="P34" s="147"/>
    </row>
    <row r="35" spans="1:16" ht="22.5" customHeight="1">
      <c r="A35" s="232" t="s">
        <v>65</v>
      </c>
      <c r="B35" s="233"/>
      <c r="C35" s="233"/>
      <c r="D35" s="233"/>
      <c r="E35" s="233"/>
      <c r="F35" s="233"/>
      <c r="G35" s="233"/>
      <c r="H35" s="234"/>
      <c r="I35" s="1">
        <v>139</v>
      </c>
      <c r="J35" s="135">
        <v>1263336</v>
      </c>
      <c r="K35" s="128">
        <v>1263336</v>
      </c>
      <c r="L35" s="7">
        <f>969629+566851</f>
        <v>1536480</v>
      </c>
      <c r="M35" s="128">
        <v>1536480</v>
      </c>
      <c r="O35" s="147"/>
      <c r="P35" s="147"/>
    </row>
    <row r="36" spans="1:16" ht="12.75">
      <c r="A36" s="232" t="s">
        <v>224</v>
      </c>
      <c r="B36" s="233"/>
      <c r="C36" s="233"/>
      <c r="D36" s="233"/>
      <c r="E36" s="233"/>
      <c r="F36" s="233"/>
      <c r="G36" s="233"/>
      <c r="H36" s="234"/>
      <c r="I36" s="1">
        <v>140</v>
      </c>
      <c r="J36" s="135">
        <v>0</v>
      </c>
      <c r="K36" s="128">
        <v>0</v>
      </c>
      <c r="L36" s="7">
        <v>0</v>
      </c>
      <c r="M36" s="128">
        <v>0</v>
      </c>
      <c r="O36" s="147"/>
      <c r="P36" s="147"/>
    </row>
    <row r="37" spans="1:16" ht="12.75">
      <c r="A37" s="232" t="s">
        <v>67</v>
      </c>
      <c r="B37" s="233"/>
      <c r="C37" s="233"/>
      <c r="D37" s="233"/>
      <c r="E37" s="233"/>
      <c r="F37" s="233"/>
      <c r="G37" s="233"/>
      <c r="H37" s="234"/>
      <c r="I37" s="1">
        <v>141</v>
      </c>
      <c r="J37" s="135">
        <v>33501</v>
      </c>
      <c r="K37" s="128">
        <v>33501</v>
      </c>
      <c r="L37" s="7">
        <v>28715</v>
      </c>
      <c r="M37" s="128">
        <v>28715</v>
      </c>
      <c r="O37" s="147"/>
      <c r="P37" s="147"/>
    </row>
    <row r="38" spans="1:16" ht="12.75">
      <c r="A38" s="232" t="s">
        <v>195</v>
      </c>
      <c r="B38" s="233"/>
      <c r="C38" s="233"/>
      <c r="D38" s="233"/>
      <c r="E38" s="233"/>
      <c r="F38" s="233"/>
      <c r="G38" s="233"/>
      <c r="H38" s="234"/>
      <c r="I38" s="1">
        <v>142</v>
      </c>
      <c r="J38" s="135">
        <v>0</v>
      </c>
      <c r="K38" s="128">
        <v>0</v>
      </c>
      <c r="L38" s="7">
        <v>0</v>
      </c>
      <c r="M38" s="128">
        <v>0</v>
      </c>
      <c r="O38" s="147"/>
      <c r="P38" s="147"/>
    </row>
    <row r="39" spans="1:16" ht="12.75">
      <c r="A39" s="232" t="s">
        <v>196</v>
      </c>
      <c r="B39" s="233"/>
      <c r="C39" s="233"/>
      <c r="D39" s="233"/>
      <c r="E39" s="233"/>
      <c r="F39" s="233"/>
      <c r="G39" s="233"/>
      <c r="H39" s="234"/>
      <c r="I39" s="1">
        <v>143</v>
      </c>
      <c r="J39" s="135">
        <v>0</v>
      </c>
      <c r="K39" s="128">
        <v>0</v>
      </c>
      <c r="L39" s="7">
        <v>0</v>
      </c>
      <c r="M39" s="128">
        <v>0</v>
      </c>
      <c r="O39" s="147"/>
      <c r="P39" s="147"/>
    </row>
    <row r="40" spans="1:16" ht="12.75">
      <c r="A40" s="232" t="s">
        <v>225</v>
      </c>
      <c r="B40" s="233"/>
      <c r="C40" s="233"/>
      <c r="D40" s="233"/>
      <c r="E40" s="233"/>
      <c r="F40" s="233"/>
      <c r="G40" s="233"/>
      <c r="H40" s="234"/>
      <c r="I40" s="1">
        <v>144</v>
      </c>
      <c r="J40" s="135">
        <v>0</v>
      </c>
      <c r="K40" s="128">
        <v>0</v>
      </c>
      <c r="L40" s="53">
        <v>0</v>
      </c>
      <c r="M40" s="128">
        <v>0</v>
      </c>
      <c r="O40" s="147"/>
      <c r="P40" s="147"/>
    </row>
    <row r="41" spans="1:16" ht="12.75">
      <c r="A41" s="232" t="s">
        <v>226</v>
      </c>
      <c r="B41" s="233"/>
      <c r="C41" s="233"/>
      <c r="D41" s="233"/>
      <c r="E41" s="233"/>
      <c r="F41" s="233"/>
      <c r="G41" s="233"/>
      <c r="H41" s="234"/>
      <c r="I41" s="1">
        <v>145</v>
      </c>
      <c r="J41" s="135">
        <v>0</v>
      </c>
      <c r="K41" s="128">
        <v>0</v>
      </c>
      <c r="L41" s="53">
        <v>0</v>
      </c>
      <c r="M41" s="128">
        <v>0</v>
      </c>
      <c r="O41" s="147"/>
      <c r="P41" s="147"/>
    </row>
    <row r="42" spans="1:16" ht="12.75">
      <c r="A42" s="232" t="s">
        <v>215</v>
      </c>
      <c r="B42" s="233"/>
      <c r="C42" s="233"/>
      <c r="D42" s="233"/>
      <c r="E42" s="233"/>
      <c r="F42" s="233"/>
      <c r="G42" s="233"/>
      <c r="H42" s="234"/>
      <c r="I42" s="1">
        <v>146</v>
      </c>
      <c r="J42" s="136">
        <v>3412668</v>
      </c>
      <c r="K42" s="129">
        <v>3412668</v>
      </c>
      <c r="L42" s="53">
        <f>L7+L27</f>
        <v>4539981</v>
      </c>
      <c r="M42" s="129">
        <v>4539981</v>
      </c>
      <c r="O42" s="147"/>
      <c r="P42" s="147"/>
    </row>
    <row r="43" spans="1:16" ht="12.75">
      <c r="A43" s="232" t="s">
        <v>216</v>
      </c>
      <c r="B43" s="233"/>
      <c r="C43" s="233"/>
      <c r="D43" s="233"/>
      <c r="E43" s="233"/>
      <c r="F43" s="233"/>
      <c r="G43" s="233"/>
      <c r="H43" s="234"/>
      <c r="I43" s="1">
        <v>147</v>
      </c>
      <c r="J43" s="136">
        <v>15967304</v>
      </c>
      <c r="K43" s="129">
        <v>15967304</v>
      </c>
      <c r="L43" s="53">
        <f>L10+L33</f>
        <v>19269007</v>
      </c>
      <c r="M43" s="129">
        <v>19269007</v>
      </c>
      <c r="O43" s="147"/>
      <c r="P43" s="147"/>
    </row>
    <row r="44" spans="1:16" ht="12.75">
      <c r="A44" s="232" t="s">
        <v>236</v>
      </c>
      <c r="B44" s="233"/>
      <c r="C44" s="233"/>
      <c r="D44" s="233"/>
      <c r="E44" s="233"/>
      <c r="F44" s="233"/>
      <c r="G44" s="233"/>
      <c r="H44" s="234"/>
      <c r="I44" s="1">
        <v>148</v>
      </c>
      <c r="J44" s="136">
        <v>-12554636</v>
      </c>
      <c r="K44" s="129">
        <v>-12554636</v>
      </c>
      <c r="L44" s="53">
        <f>L46</f>
        <v>-14729026</v>
      </c>
      <c r="M44" s="129">
        <v>-14729026</v>
      </c>
      <c r="O44" s="147"/>
      <c r="P44" s="147"/>
    </row>
    <row r="45" spans="1:16" ht="12.75">
      <c r="A45" s="235" t="s">
        <v>218</v>
      </c>
      <c r="B45" s="236"/>
      <c r="C45" s="236"/>
      <c r="D45" s="236"/>
      <c r="E45" s="236"/>
      <c r="F45" s="236"/>
      <c r="G45" s="236"/>
      <c r="H45" s="237"/>
      <c r="I45" s="1">
        <v>149</v>
      </c>
      <c r="J45" s="136">
        <v>0</v>
      </c>
      <c r="K45" s="129">
        <v>0</v>
      </c>
      <c r="L45" s="7">
        <v>0</v>
      </c>
      <c r="M45" s="129">
        <v>0</v>
      </c>
      <c r="O45" s="147"/>
      <c r="P45" s="147"/>
    </row>
    <row r="46" spans="1:16" ht="12.75">
      <c r="A46" s="235" t="s">
        <v>219</v>
      </c>
      <c r="B46" s="236"/>
      <c r="C46" s="236"/>
      <c r="D46" s="236"/>
      <c r="E46" s="236"/>
      <c r="F46" s="236"/>
      <c r="G46" s="236"/>
      <c r="H46" s="237"/>
      <c r="I46" s="1">
        <v>150</v>
      </c>
      <c r="J46" s="136">
        <v>-12554636</v>
      </c>
      <c r="K46" s="129">
        <v>-12554636</v>
      </c>
      <c r="L46" s="53">
        <v>-14729026</v>
      </c>
      <c r="M46" s="129">
        <v>-14729026</v>
      </c>
      <c r="O46" s="147"/>
      <c r="P46" s="147"/>
    </row>
    <row r="47" spans="1:16" ht="12.75">
      <c r="A47" s="232" t="s">
        <v>217</v>
      </c>
      <c r="B47" s="233"/>
      <c r="C47" s="233"/>
      <c r="D47" s="233"/>
      <c r="E47" s="233"/>
      <c r="F47" s="233"/>
      <c r="G47" s="233"/>
      <c r="H47" s="234"/>
      <c r="I47" s="1">
        <v>151</v>
      </c>
      <c r="J47" s="135">
        <v>0</v>
      </c>
      <c r="K47" s="128">
        <v>0</v>
      </c>
      <c r="L47" s="53">
        <v>0</v>
      </c>
      <c r="M47" s="128">
        <v>0</v>
      </c>
      <c r="O47" s="147"/>
      <c r="P47" s="147"/>
    </row>
    <row r="48" spans="1:16" ht="12.75">
      <c r="A48" s="232" t="s">
        <v>237</v>
      </c>
      <c r="B48" s="233"/>
      <c r="C48" s="233"/>
      <c r="D48" s="233"/>
      <c r="E48" s="233"/>
      <c r="F48" s="233"/>
      <c r="G48" s="233"/>
      <c r="H48" s="234"/>
      <c r="I48" s="1">
        <v>152</v>
      </c>
      <c r="J48" s="136">
        <v>-12554636</v>
      </c>
      <c r="K48" s="129">
        <v>-12554636</v>
      </c>
      <c r="L48" s="148">
        <f>L44</f>
        <v>-14729026</v>
      </c>
      <c r="M48" s="129">
        <v>-14729026</v>
      </c>
      <c r="O48" s="147"/>
      <c r="P48" s="147"/>
    </row>
    <row r="49" spans="1:16" ht="12.75">
      <c r="A49" s="235" t="s">
        <v>192</v>
      </c>
      <c r="B49" s="236"/>
      <c r="C49" s="236"/>
      <c r="D49" s="236"/>
      <c r="E49" s="236"/>
      <c r="F49" s="236"/>
      <c r="G49" s="236"/>
      <c r="H49" s="237"/>
      <c r="I49" s="1">
        <v>153</v>
      </c>
      <c r="J49" s="136">
        <v>0</v>
      </c>
      <c r="K49" s="129">
        <v>0</v>
      </c>
      <c r="L49" s="7">
        <v>0</v>
      </c>
      <c r="M49" s="129">
        <v>0</v>
      </c>
      <c r="O49" s="147"/>
      <c r="P49" s="147"/>
    </row>
    <row r="50" spans="1:16" ht="12.75">
      <c r="A50" s="270" t="s">
        <v>220</v>
      </c>
      <c r="B50" s="271"/>
      <c r="C50" s="271"/>
      <c r="D50" s="271"/>
      <c r="E50" s="271"/>
      <c r="F50" s="271"/>
      <c r="G50" s="271"/>
      <c r="H50" s="272"/>
      <c r="I50" s="4">
        <v>154</v>
      </c>
      <c r="J50" s="137">
        <v>-12554636</v>
      </c>
      <c r="K50" s="130">
        <v>-12554636</v>
      </c>
      <c r="L50" s="137">
        <f>L44</f>
        <v>-14729026</v>
      </c>
      <c r="M50" s="130">
        <v>-14729026</v>
      </c>
      <c r="O50" s="147"/>
      <c r="P50" s="147"/>
    </row>
    <row r="51" spans="1:16" ht="12.75" customHeight="1">
      <c r="A51" s="221" t="s">
        <v>312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69"/>
      <c r="O51" s="147"/>
      <c r="P51" s="147"/>
    </row>
    <row r="52" spans="1:16" ht="12.75" customHeight="1">
      <c r="A52" s="225" t="s">
        <v>187</v>
      </c>
      <c r="B52" s="226"/>
      <c r="C52" s="226"/>
      <c r="D52" s="226"/>
      <c r="E52" s="226"/>
      <c r="F52" s="226"/>
      <c r="G52" s="226"/>
      <c r="H52" s="226"/>
      <c r="I52" s="55"/>
      <c r="J52" s="138"/>
      <c r="K52" s="55"/>
      <c r="L52" s="55"/>
      <c r="M52" s="126"/>
      <c r="O52" s="147"/>
      <c r="P52" s="147"/>
    </row>
    <row r="53" spans="1:16" ht="12.75">
      <c r="A53" s="266" t="s">
        <v>234</v>
      </c>
      <c r="B53" s="267"/>
      <c r="C53" s="267"/>
      <c r="D53" s="267"/>
      <c r="E53" s="267"/>
      <c r="F53" s="267"/>
      <c r="G53" s="267"/>
      <c r="H53" s="268"/>
      <c r="I53" s="1">
        <v>155</v>
      </c>
      <c r="J53" s="135">
        <v>0</v>
      </c>
      <c r="K53" s="7">
        <v>0</v>
      </c>
      <c r="L53" s="7">
        <v>0</v>
      </c>
      <c r="M53" s="7">
        <v>0</v>
      </c>
      <c r="O53" s="147"/>
      <c r="P53" s="147"/>
    </row>
    <row r="54" spans="1:16" ht="12.75">
      <c r="A54" s="266" t="s">
        <v>235</v>
      </c>
      <c r="B54" s="267"/>
      <c r="C54" s="267"/>
      <c r="D54" s="267"/>
      <c r="E54" s="267"/>
      <c r="F54" s="267"/>
      <c r="G54" s="267"/>
      <c r="H54" s="268"/>
      <c r="I54" s="1">
        <v>156</v>
      </c>
      <c r="J54" s="139">
        <v>0</v>
      </c>
      <c r="K54" s="8">
        <v>0</v>
      </c>
      <c r="L54" s="8">
        <v>0</v>
      </c>
      <c r="M54" s="8">
        <v>0</v>
      </c>
      <c r="O54" s="147"/>
      <c r="P54" s="147"/>
    </row>
    <row r="55" spans="1:16" ht="12.75" customHeight="1">
      <c r="A55" s="221" t="s">
        <v>189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69"/>
      <c r="O55" s="147"/>
      <c r="P55" s="147"/>
    </row>
    <row r="56" spans="1:16" ht="12.75">
      <c r="A56" s="225" t="s">
        <v>204</v>
      </c>
      <c r="B56" s="226"/>
      <c r="C56" s="226"/>
      <c r="D56" s="226"/>
      <c r="E56" s="226"/>
      <c r="F56" s="226"/>
      <c r="G56" s="226"/>
      <c r="H56" s="243"/>
      <c r="I56" s="9">
        <v>157</v>
      </c>
      <c r="J56" s="140">
        <f>J48</f>
        <v>-12554636</v>
      </c>
      <c r="K56" s="6">
        <f>K48</f>
        <v>-12554636</v>
      </c>
      <c r="L56" s="6">
        <f>L48</f>
        <v>-14729026</v>
      </c>
      <c r="M56" s="6">
        <f>M48</f>
        <v>-14729026</v>
      </c>
      <c r="O56" s="147"/>
      <c r="P56" s="147"/>
    </row>
    <row r="57" spans="1:16" ht="12.75">
      <c r="A57" s="232" t="s">
        <v>221</v>
      </c>
      <c r="B57" s="233"/>
      <c r="C57" s="233"/>
      <c r="D57" s="233"/>
      <c r="E57" s="233"/>
      <c r="F57" s="233"/>
      <c r="G57" s="233"/>
      <c r="H57" s="234"/>
      <c r="I57" s="1">
        <v>158</v>
      </c>
      <c r="J57" s="136">
        <f>SUM(J58:J64)</f>
        <v>0</v>
      </c>
      <c r="K57" s="53">
        <f>SUM(K58:K64)</f>
        <v>0</v>
      </c>
      <c r="L57" s="53">
        <f>SUM(L58:L64)</f>
        <v>0</v>
      </c>
      <c r="M57" s="53">
        <v>0</v>
      </c>
      <c r="O57" s="147"/>
      <c r="P57" s="147"/>
    </row>
    <row r="58" spans="1:16" ht="12.75">
      <c r="A58" s="232" t="s">
        <v>228</v>
      </c>
      <c r="B58" s="233"/>
      <c r="C58" s="233"/>
      <c r="D58" s="233"/>
      <c r="E58" s="233"/>
      <c r="F58" s="233"/>
      <c r="G58" s="233"/>
      <c r="H58" s="234"/>
      <c r="I58" s="1">
        <v>159</v>
      </c>
      <c r="J58" s="135">
        <v>0</v>
      </c>
      <c r="K58" s="7">
        <v>0</v>
      </c>
      <c r="L58" s="7">
        <v>0</v>
      </c>
      <c r="M58" s="7">
        <v>0</v>
      </c>
      <c r="O58" s="147"/>
      <c r="P58" s="147"/>
    </row>
    <row r="59" spans="1:16" ht="21" customHeight="1">
      <c r="A59" s="232" t="s">
        <v>229</v>
      </c>
      <c r="B59" s="233"/>
      <c r="C59" s="233"/>
      <c r="D59" s="233"/>
      <c r="E59" s="233"/>
      <c r="F59" s="233"/>
      <c r="G59" s="233"/>
      <c r="H59" s="234"/>
      <c r="I59" s="1">
        <v>160</v>
      </c>
      <c r="J59" s="135">
        <v>0</v>
      </c>
      <c r="K59" s="7">
        <v>0</v>
      </c>
      <c r="L59" s="7">
        <v>0</v>
      </c>
      <c r="M59" s="7">
        <v>0</v>
      </c>
      <c r="O59" s="147"/>
      <c r="P59" s="147"/>
    </row>
    <row r="60" spans="1:16" ht="23.25" customHeight="1">
      <c r="A60" s="232" t="s">
        <v>45</v>
      </c>
      <c r="B60" s="233"/>
      <c r="C60" s="233"/>
      <c r="D60" s="233"/>
      <c r="E60" s="233"/>
      <c r="F60" s="233"/>
      <c r="G60" s="233"/>
      <c r="H60" s="234"/>
      <c r="I60" s="1">
        <v>161</v>
      </c>
      <c r="J60" s="135">
        <v>0</v>
      </c>
      <c r="K60" s="7">
        <v>0</v>
      </c>
      <c r="L60" s="7">
        <v>0</v>
      </c>
      <c r="M60" s="7">
        <v>0</v>
      </c>
      <c r="O60" s="147"/>
      <c r="P60" s="147"/>
    </row>
    <row r="61" spans="1:16" ht="12.75">
      <c r="A61" s="232" t="s">
        <v>230</v>
      </c>
      <c r="B61" s="233"/>
      <c r="C61" s="233"/>
      <c r="D61" s="233"/>
      <c r="E61" s="233"/>
      <c r="F61" s="233"/>
      <c r="G61" s="233"/>
      <c r="H61" s="234"/>
      <c r="I61" s="1">
        <v>162</v>
      </c>
      <c r="J61" s="135">
        <v>0</v>
      </c>
      <c r="K61" s="7">
        <v>0</v>
      </c>
      <c r="L61" s="7">
        <v>0</v>
      </c>
      <c r="M61" s="7">
        <v>0</v>
      </c>
      <c r="O61" s="147"/>
      <c r="P61" s="147"/>
    </row>
    <row r="62" spans="1:16" ht="12.75">
      <c r="A62" s="232" t="s">
        <v>231</v>
      </c>
      <c r="B62" s="233"/>
      <c r="C62" s="233"/>
      <c r="D62" s="233"/>
      <c r="E62" s="233"/>
      <c r="F62" s="233"/>
      <c r="G62" s="233"/>
      <c r="H62" s="234"/>
      <c r="I62" s="1">
        <v>163</v>
      </c>
      <c r="J62" s="135">
        <v>0</v>
      </c>
      <c r="K62" s="7">
        <v>0</v>
      </c>
      <c r="L62" s="7">
        <v>0</v>
      </c>
      <c r="M62" s="7">
        <v>0</v>
      </c>
      <c r="O62" s="147"/>
      <c r="P62" s="147"/>
    </row>
    <row r="63" spans="1:16" ht="12.75">
      <c r="A63" s="232" t="s">
        <v>232</v>
      </c>
      <c r="B63" s="233"/>
      <c r="C63" s="233"/>
      <c r="D63" s="233"/>
      <c r="E63" s="233"/>
      <c r="F63" s="233"/>
      <c r="G63" s="233"/>
      <c r="H63" s="234"/>
      <c r="I63" s="1">
        <v>164</v>
      </c>
      <c r="J63" s="135">
        <v>0</v>
      </c>
      <c r="K63" s="7">
        <v>0</v>
      </c>
      <c r="L63" s="7">
        <v>0</v>
      </c>
      <c r="M63" s="7">
        <v>0</v>
      </c>
      <c r="O63" s="147"/>
      <c r="P63" s="147"/>
    </row>
    <row r="64" spans="1:16" ht="12.75">
      <c r="A64" s="232" t="s">
        <v>233</v>
      </c>
      <c r="B64" s="233"/>
      <c r="C64" s="233"/>
      <c r="D64" s="233"/>
      <c r="E64" s="233"/>
      <c r="F64" s="233"/>
      <c r="G64" s="233"/>
      <c r="H64" s="234"/>
      <c r="I64" s="1">
        <v>165</v>
      </c>
      <c r="J64" s="135">
        <v>0</v>
      </c>
      <c r="K64" s="7">
        <v>0</v>
      </c>
      <c r="L64" s="7">
        <v>0</v>
      </c>
      <c r="M64" s="7">
        <v>0</v>
      </c>
      <c r="O64" s="147"/>
      <c r="P64" s="147"/>
    </row>
    <row r="65" spans="1:16" ht="12.75">
      <c r="A65" s="232" t="s">
        <v>222</v>
      </c>
      <c r="B65" s="233"/>
      <c r="C65" s="233"/>
      <c r="D65" s="233"/>
      <c r="E65" s="233"/>
      <c r="F65" s="233"/>
      <c r="G65" s="233"/>
      <c r="H65" s="234"/>
      <c r="I65" s="1">
        <v>166</v>
      </c>
      <c r="J65" s="135">
        <v>0</v>
      </c>
      <c r="K65" s="7">
        <v>0</v>
      </c>
      <c r="L65" s="7">
        <v>0</v>
      </c>
      <c r="M65" s="7">
        <v>0</v>
      </c>
      <c r="O65" s="147"/>
      <c r="P65" s="147"/>
    </row>
    <row r="66" spans="1:16" ht="21" customHeight="1">
      <c r="A66" s="232" t="s">
        <v>193</v>
      </c>
      <c r="B66" s="233"/>
      <c r="C66" s="233"/>
      <c r="D66" s="233"/>
      <c r="E66" s="233"/>
      <c r="F66" s="233"/>
      <c r="G66" s="233"/>
      <c r="H66" s="234"/>
      <c r="I66" s="1">
        <v>167</v>
      </c>
      <c r="J66" s="136">
        <f>J57-J65</f>
        <v>0</v>
      </c>
      <c r="K66" s="53">
        <f>K57-K65</f>
        <v>0</v>
      </c>
      <c r="L66" s="53">
        <f>L57-L65</f>
        <v>0</v>
      </c>
      <c r="M66" s="53">
        <v>0</v>
      </c>
      <c r="O66" s="147"/>
      <c r="P66" s="147"/>
    </row>
    <row r="67" spans="1:16" ht="12.75">
      <c r="A67" s="232" t="s">
        <v>194</v>
      </c>
      <c r="B67" s="233"/>
      <c r="C67" s="233"/>
      <c r="D67" s="233"/>
      <c r="E67" s="233"/>
      <c r="F67" s="233"/>
      <c r="G67" s="233"/>
      <c r="H67" s="234"/>
      <c r="I67" s="1">
        <v>168</v>
      </c>
      <c r="J67" s="137">
        <f>J56</f>
        <v>-12554636</v>
      </c>
      <c r="K67" s="61">
        <f>K56</f>
        <v>-12554636</v>
      </c>
      <c r="L67" s="61">
        <f>L56</f>
        <v>-14729026</v>
      </c>
      <c r="M67" s="61">
        <f>M56</f>
        <v>-14729026</v>
      </c>
      <c r="O67" s="147"/>
      <c r="P67" s="147"/>
    </row>
    <row r="68" spans="1:16" ht="12.75" customHeight="1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2"/>
      <c r="O68" s="147"/>
      <c r="P68" s="147"/>
    </row>
    <row r="69" spans="1:16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5"/>
      <c r="O69" s="147"/>
      <c r="P69" s="147"/>
    </row>
    <row r="70" spans="1:16" ht="12.75">
      <c r="A70" s="266" t="s">
        <v>234</v>
      </c>
      <c r="B70" s="267"/>
      <c r="C70" s="267"/>
      <c r="D70" s="267"/>
      <c r="E70" s="267"/>
      <c r="F70" s="267"/>
      <c r="G70" s="267"/>
      <c r="H70" s="268"/>
      <c r="I70" s="1">
        <v>169</v>
      </c>
      <c r="J70" s="135">
        <v>0</v>
      </c>
      <c r="K70" s="7">
        <v>0</v>
      </c>
      <c r="L70" s="7">
        <v>0</v>
      </c>
      <c r="M70" s="7">
        <v>0</v>
      </c>
      <c r="O70" s="147"/>
      <c r="P70" s="147"/>
    </row>
    <row r="71" spans="1:16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139">
        <v>0</v>
      </c>
      <c r="K71" s="8">
        <v>0</v>
      </c>
      <c r="L71" s="8">
        <v>0</v>
      </c>
      <c r="M71" s="8">
        <v>0</v>
      </c>
      <c r="O71" s="147"/>
      <c r="P71" s="147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K1:K6 A1:J65536 M1:M6 N1:N49 K51:N65536 L1:L48 O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1" width="9.421875" style="52" bestFit="1" customWidth="1"/>
    <col min="12" max="16384" width="9.140625" style="52" customWidth="1"/>
  </cols>
  <sheetData>
    <row r="1" spans="1:11" ht="12.75" customHeight="1">
      <c r="A1" s="281" t="s">
        <v>164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340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78" t="s">
        <v>335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3.25">
      <c r="A4" s="283" t="s">
        <v>59</v>
      </c>
      <c r="B4" s="283"/>
      <c r="C4" s="283"/>
      <c r="D4" s="283"/>
      <c r="E4" s="283"/>
      <c r="F4" s="283"/>
      <c r="G4" s="283"/>
      <c r="H4" s="283"/>
      <c r="I4" s="65" t="s">
        <v>279</v>
      </c>
      <c r="J4" s="66" t="s">
        <v>319</v>
      </c>
      <c r="K4" s="66" t="s">
        <v>320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7">
        <v>2</v>
      </c>
      <c r="J5" s="68" t="s">
        <v>283</v>
      </c>
      <c r="K5" s="68" t="s">
        <v>284</v>
      </c>
    </row>
    <row r="6" spans="1:11" ht="12.75">
      <c r="A6" s="221" t="s">
        <v>156</v>
      </c>
      <c r="B6" s="222"/>
      <c r="C6" s="222"/>
      <c r="D6" s="222"/>
      <c r="E6" s="222"/>
      <c r="F6" s="222"/>
      <c r="G6" s="222"/>
      <c r="H6" s="222"/>
      <c r="I6" s="276"/>
      <c r="J6" s="276"/>
      <c r="K6" s="277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7">
        <v>-12554636</v>
      </c>
      <c r="K7" s="7">
        <v>-14729026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7">
        <v>7151503</v>
      </c>
      <c r="K8" s="7">
        <v>8607528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7">
        <v>0</v>
      </c>
      <c r="K9" s="7">
        <v>6055578</v>
      </c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7">
        <v>0</v>
      </c>
      <c r="K10" s="7">
        <v>0</v>
      </c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7">
        <v>0</v>
      </c>
      <c r="K11" s="7">
        <v>0</v>
      </c>
    </row>
    <row r="12" spans="1:11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7">
        <v>0</v>
      </c>
      <c r="K12" s="7">
        <v>0</v>
      </c>
    </row>
    <row r="13" spans="1:11" ht="12.75">
      <c r="A13" s="232" t="s">
        <v>157</v>
      </c>
      <c r="B13" s="233"/>
      <c r="C13" s="233"/>
      <c r="D13" s="233"/>
      <c r="E13" s="233"/>
      <c r="F13" s="233"/>
      <c r="G13" s="233"/>
      <c r="H13" s="233"/>
      <c r="I13" s="1">
        <v>7</v>
      </c>
      <c r="J13" s="53">
        <v>-5403133</v>
      </c>
      <c r="K13" s="53">
        <v>-65920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>
        <v>168773</v>
      </c>
      <c r="K14" s="7">
        <v>0</v>
      </c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618192</v>
      </c>
      <c r="K15" s="7">
        <v>1558242</v>
      </c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636089</v>
      </c>
      <c r="K16" s="7">
        <v>215163</v>
      </c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1512648</v>
      </c>
      <c r="K17" s="7">
        <v>5618301</v>
      </c>
    </row>
    <row r="18" spans="1:11" ht="12.75">
      <c r="A18" s="232" t="s">
        <v>158</v>
      </c>
      <c r="B18" s="233"/>
      <c r="C18" s="233"/>
      <c r="D18" s="233"/>
      <c r="E18" s="233"/>
      <c r="F18" s="233"/>
      <c r="G18" s="233"/>
      <c r="H18" s="233"/>
      <c r="I18" s="1">
        <v>12</v>
      </c>
      <c r="J18" s="53">
        <v>2935702</v>
      </c>
      <c r="K18" s="53">
        <v>7391706</v>
      </c>
    </row>
    <row r="19" spans="1:11" ht="12.75">
      <c r="A19" s="232" t="s">
        <v>36</v>
      </c>
      <c r="B19" s="233"/>
      <c r="C19" s="233"/>
      <c r="D19" s="233"/>
      <c r="E19" s="233"/>
      <c r="F19" s="233"/>
      <c r="G19" s="233"/>
      <c r="H19" s="233"/>
      <c r="I19" s="1">
        <v>13</v>
      </c>
      <c r="J19" s="53">
        <v>0</v>
      </c>
      <c r="K19" s="53">
        <v>0</v>
      </c>
    </row>
    <row r="20" spans="1:11" ht="12.75">
      <c r="A20" s="232" t="s">
        <v>37</v>
      </c>
      <c r="B20" s="233"/>
      <c r="C20" s="233"/>
      <c r="D20" s="233"/>
      <c r="E20" s="233"/>
      <c r="F20" s="233"/>
      <c r="G20" s="233"/>
      <c r="H20" s="233"/>
      <c r="I20" s="1">
        <v>14</v>
      </c>
      <c r="J20" s="53">
        <v>8338835</v>
      </c>
      <c r="K20" s="53">
        <v>7457626</v>
      </c>
    </row>
    <row r="21" spans="1:11" ht="12.75">
      <c r="A21" s="221" t="s">
        <v>159</v>
      </c>
      <c r="B21" s="222"/>
      <c r="C21" s="222"/>
      <c r="D21" s="222"/>
      <c r="E21" s="222"/>
      <c r="F21" s="222"/>
      <c r="G21" s="222"/>
      <c r="H21" s="222"/>
      <c r="I21" s="276"/>
      <c r="J21" s="276"/>
      <c r="K21" s="277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7">
        <v>28000</v>
      </c>
      <c r="K22" s="7">
        <v>0</v>
      </c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7">
        <v>0</v>
      </c>
      <c r="K23" s="7">
        <v>0</v>
      </c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7">
        <v>0</v>
      </c>
      <c r="K24" s="7">
        <v>35661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7">
        <v>0</v>
      </c>
      <c r="K25" s="7">
        <v>0</v>
      </c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7">
        <v>0</v>
      </c>
      <c r="K26" s="7">
        <v>0</v>
      </c>
    </row>
    <row r="27" spans="1:11" ht="12.75">
      <c r="A27" s="232" t="s">
        <v>168</v>
      </c>
      <c r="B27" s="233"/>
      <c r="C27" s="233"/>
      <c r="D27" s="233"/>
      <c r="E27" s="233"/>
      <c r="F27" s="233"/>
      <c r="G27" s="233"/>
      <c r="H27" s="233"/>
      <c r="I27" s="1">
        <v>20</v>
      </c>
      <c r="J27" s="53">
        <v>28000</v>
      </c>
      <c r="K27" s="53">
        <v>35661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7">
        <v>4157656</v>
      </c>
      <c r="K28" s="7">
        <v>26665130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>
        <v>0</v>
      </c>
      <c r="K29" s="7">
        <v>0</v>
      </c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0</v>
      </c>
      <c r="K30" s="7">
        <v>0</v>
      </c>
    </row>
    <row r="31" spans="1:11" ht="12.75">
      <c r="A31" s="232" t="s">
        <v>5</v>
      </c>
      <c r="B31" s="233"/>
      <c r="C31" s="233"/>
      <c r="D31" s="233"/>
      <c r="E31" s="233"/>
      <c r="F31" s="233"/>
      <c r="G31" s="233"/>
      <c r="H31" s="233"/>
      <c r="I31" s="1">
        <v>24</v>
      </c>
      <c r="J31" s="53">
        <v>4157656</v>
      </c>
      <c r="K31" s="53">
        <v>26665130</v>
      </c>
    </row>
    <row r="32" spans="1:11" ht="12.75">
      <c r="A32" s="232" t="s">
        <v>38</v>
      </c>
      <c r="B32" s="233"/>
      <c r="C32" s="233"/>
      <c r="D32" s="233"/>
      <c r="E32" s="233"/>
      <c r="F32" s="233"/>
      <c r="G32" s="233"/>
      <c r="H32" s="233"/>
      <c r="I32" s="1">
        <v>25</v>
      </c>
      <c r="J32" s="53">
        <v>0</v>
      </c>
      <c r="K32" s="53">
        <v>0</v>
      </c>
    </row>
    <row r="33" spans="1:11" ht="12.75">
      <c r="A33" s="232" t="s">
        <v>39</v>
      </c>
      <c r="B33" s="233"/>
      <c r="C33" s="233"/>
      <c r="D33" s="233"/>
      <c r="E33" s="233"/>
      <c r="F33" s="233"/>
      <c r="G33" s="233"/>
      <c r="H33" s="233"/>
      <c r="I33" s="1">
        <v>26</v>
      </c>
      <c r="J33" s="53">
        <v>4129656</v>
      </c>
      <c r="K33" s="53">
        <v>26629469</v>
      </c>
    </row>
    <row r="34" spans="1:11" ht="12.75">
      <c r="A34" s="221" t="s">
        <v>160</v>
      </c>
      <c r="B34" s="222"/>
      <c r="C34" s="222"/>
      <c r="D34" s="222"/>
      <c r="E34" s="222"/>
      <c r="F34" s="222"/>
      <c r="G34" s="222"/>
      <c r="H34" s="222"/>
      <c r="I34" s="276"/>
      <c r="J34" s="276"/>
      <c r="K34" s="277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7">
        <v>0</v>
      </c>
      <c r="K35" s="7">
        <v>0</v>
      </c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/>
      <c r="K36" s="7">
        <v>0</v>
      </c>
    </row>
    <row r="37" spans="1:11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7">
        <v>0</v>
      </c>
      <c r="K37" s="7">
        <v>0</v>
      </c>
    </row>
    <row r="38" spans="1:11" ht="12.75">
      <c r="A38" s="232" t="s">
        <v>68</v>
      </c>
      <c r="B38" s="233"/>
      <c r="C38" s="233"/>
      <c r="D38" s="233"/>
      <c r="E38" s="233"/>
      <c r="F38" s="233"/>
      <c r="G38" s="233"/>
      <c r="H38" s="233"/>
      <c r="I38" s="1">
        <v>30</v>
      </c>
      <c r="J38" s="53">
        <v>0</v>
      </c>
      <c r="K38" s="53">
        <v>0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356489</v>
      </c>
      <c r="K39" s="7">
        <v>51500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>
        <v>0</v>
      </c>
      <c r="K40" s="7">
        <v>0</v>
      </c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7">
        <v>0</v>
      </c>
      <c r="K41" s="7">
        <v>0</v>
      </c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7">
        <v>0</v>
      </c>
      <c r="K42" s="7">
        <v>0</v>
      </c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7">
        <v>0</v>
      </c>
      <c r="K43" s="7">
        <v>0</v>
      </c>
    </row>
    <row r="44" spans="1:11" ht="12.75">
      <c r="A44" s="232" t="s">
        <v>69</v>
      </c>
      <c r="B44" s="233"/>
      <c r="C44" s="233"/>
      <c r="D44" s="233"/>
      <c r="E44" s="233"/>
      <c r="F44" s="233"/>
      <c r="G44" s="233"/>
      <c r="H44" s="233"/>
      <c r="I44" s="1">
        <v>36</v>
      </c>
      <c r="J44" s="53">
        <v>356489</v>
      </c>
      <c r="K44" s="53">
        <v>51500</v>
      </c>
    </row>
    <row r="45" spans="1:11" ht="12.75">
      <c r="A45" s="232" t="s">
        <v>17</v>
      </c>
      <c r="B45" s="233"/>
      <c r="C45" s="233"/>
      <c r="D45" s="233"/>
      <c r="E45" s="233"/>
      <c r="F45" s="233"/>
      <c r="G45" s="233"/>
      <c r="H45" s="233"/>
      <c r="I45" s="1">
        <v>37</v>
      </c>
      <c r="J45" s="53">
        <v>0</v>
      </c>
      <c r="K45" s="53">
        <v>0</v>
      </c>
    </row>
    <row r="46" spans="1:11" ht="12.75">
      <c r="A46" s="232" t="s">
        <v>18</v>
      </c>
      <c r="B46" s="233"/>
      <c r="C46" s="233"/>
      <c r="D46" s="233"/>
      <c r="E46" s="233"/>
      <c r="F46" s="233"/>
      <c r="G46" s="233"/>
      <c r="H46" s="233"/>
      <c r="I46" s="1">
        <v>38</v>
      </c>
      <c r="J46" s="53">
        <v>356489</v>
      </c>
      <c r="K46" s="53">
        <v>51500</v>
      </c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53">
        <v>0</v>
      </c>
      <c r="K47" s="53">
        <v>0</v>
      </c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53">
        <v>12824980</v>
      </c>
      <c r="K48" s="53">
        <v>34138595</v>
      </c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34613885</v>
      </c>
      <c r="K49" s="7">
        <v>49410120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7">
        <v>0</v>
      </c>
      <c r="K50" s="7">
        <v>0</v>
      </c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v>12824980</v>
      </c>
      <c r="K51" s="7">
        <v>34138595</v>
      </c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1">
        <v>21788905</v>
      </c>
      <c r="K52" s="61">
        <v>15271525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1" t="s">
        <v>197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90" t="s">
        <v>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9" t="s">
        <v>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33.75">
      <c r="A4" s="283" t="s">
        <v>59</v>
      </c>
      <c r="B4" s="283"/>
      <c r="C4" s="283"/>
      <c r="D4" s="283"/>
      <c r="E4" s="283"/>
      <c r="F4" s="283"/>
      <c r="G4" s="283"/>
      <c r="H4" s="283"/>
      <c r="I4" s="65" t="s">
        <v>279</v>
      </c>
      <c r="J4" s="66" t="s">
        <v>319</v>
      </c>
      <c r="K4" s="66" t="s">
        <v>320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71">
        <v>2</v>
      </c>
      <c r="J5" s="72" t="s">
        <v>283</v>
      </c>
      <c r="K5" s="72" t="s">
        <v>284</v>
      </c>
    </row>
    <row r="6" spans="1:11" ht="12.75">
      <c r="A6" s="221" t="s">
        <v>156</v>
      </c>
      <c r="B6" s="222"/>
      <c r="C6" s="222"/>
      <c r="D6" s="222"/>
      <c r="E6" s="222"/>
      <c r="F6" s="222"/>
      <c r="G6" s="222"/>
      <c r="H6" s="222"/>
      <c r="I6" s="276"/>
      <c r="J6" s="276"/>
      <c r="K6" s="277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32" t="s">
        <v>198</v>
      </c>
      <c r="B12" s="233"/>
      <c r="C12" s="233"/>
      <c r="D12" s="233"/>
      <c r="E12" s="233"/>
      <c r="F12" s="233"/>
      <c r="G12" s="233"/>
      <c r="H12" s="23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32" t="s">
        <v>47</v>
      </c>
      <c r="B19" s="233"/>
      <c r="C19" s="233"/>
      <c r="D19" s="233"/>
      <c r="E19" s="233"/>
      <c r="F19" s="233"/>
      <c r="G19" s="233"/>
      <c r="H19" s="23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32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38" t="s">
        <v>109</v>
      </c>
      <c r="B21" s="287"/>
      <c r="C21" s="287"/>
      <c r="D21" s="287"/>
      <c r="E21" s="287"/>
      <c r="F21" s="287"/>
      <c r="G21" s="287"/>
      <c r="H21" s="288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1" t="s">
        <v>159</v>
      </c>
      <c r="B22" s="222"/>
      <c r="C22" s="222"/>
      <c r="D22" s="222"/>
      <c r="E22" s="222"/>
      <c r="F22" s="222"/>
      <c r="G22" s="222"/>
      <c r="H22" s="222"/>
      <c r="I22" s="276"/>
      <c r="J22" s="276"/>
      <c r="K22" s="277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32" t="s">
        <v>114</v>
      </c>
      <c r="B28" s="233"/>
      <c r="C28" s="233"/>
      <c r="D28" s="233"/>
      <c r="E28" s="233"/>
      <c r="F28" s="233"/>
      <c r="G28" s="233"/>
      <c r="H28" s="23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32" t="s">
        <v>48</v>
      </c>
      <c r="B32" s="233"/>
      <c r="C32" s="233"/>
      <c r="D32" s="233"/>
      <c r="E32" s="233"/>
      <c r="F32" s="233"/>
      <c r="G32" s="233"/>
      <c r="H32" s="23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32" t="s">
        <v>110</v>
      </c>
      <c r="B33" s="233"/>
      <c r="C33" s="233"/>
      <c r="D33" s="233"/>
      <c r="E33" s="233"/>
      <c r="F33" s="233"/>
      <c r="G33" s="233"/>
      <c r="H33" s="23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32" t="s">
        <v>111</v>
      </c>
      <c r="B34" s="233"/>
      <c r="C34" s="233"/>
      <c r="D34" s="233"/>
      <c r="E34" s="233"/>
      <c r="F34" s="233"/>
      <c r="G34" s="233"/>
      <c r="H34" s="23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1" t="s">
        <v>160</v>
      </c>
      <c r="B35" s="222"/>
      <c r="C35" s="222"/>
      <c r="D35" s="222"/>
      <c r="E35" s="222"/>
      <c r="F35" s="222"/>
      <c r="G35" s="222"/>
      <c r="H35" s="222"/>
      <c r="I35" s="276">
        <v>0</v>
      </c>
      <c r="J35" s="276"/>
      <c r="K35" s="277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32" t="s">
        <v>49</v>
      </c>
      <c r="B39" s="233"/>
      <c r="C39" s="233"/>
      <c r="D39" s="233"/>
      <c r="E39" s="233"/>
      <c r="F39" s="233"/>
      <c r="G39" s="233"/>
      <c r="H39" s="23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32" t="s">
        <v>148</v>
      </c>
      <c r="B45" s="233"/>
      <c r="C45" s="233"/>
      <c r="D45" s="233"/>
      <c r="E45" s="233"/>
      <c r="F45" s="233"/>
      <c r="G45" s="233"/>
      <c r="H45" s="23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32" t="s">
        <v>162</v>
      </c>
      <c r="B46" s="233"/>
      <c r="C46" s="233"/>
      <c r="D46" s="233"/>
      <c r="E46" s="233"/>
      <c r="F46" s="233"/>
      <c r="G46" s="233"/>
      <c r="H46" s="23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32" t="s">
        <v>163</v>
      </c>
      <c r="B47" s="233"/>
      <c r="C47" s="233"/>
      <c r="D47" s="233"/>
      <c r="E47" s="233"/>
      <c r="F47" s="233"/>
      <c r="G47" s="233"/>
      <c r="H47" s="23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32" t="s">
        <v>149</v>
      </c>
      <c r="B48" s="233"/>
      <c r="C48" s="233"/>
      <c r="D48" s="233"/>
      <c r="E48" s="233"/>
      <c r="F48" s="233"/>
      <c r="G48" s="233"/>
      <c r="H48" s="23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2" t="s">
        <v>15</v>
      </c>
      <c r="B49" s="233"/>
      <c r="C49" s="233"/>
      <c r="D49" s="233"/>
      <c r="E49" s="233"/>
      <c r="F49" s="233"/>
      <c r="G49" s="233"/>
      <c r="H49" s="23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2" t="s">
        <v>161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/>
      <c r="K50" s="7"/>
    </row>
    <row r="51" spans="1:11" ht="12.75">
      <c r="A51" s="232" t="s">
        <v>175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/>
      <c r="K51" s="7"/>
    </row>
    <row r="52" spans="1:11" ht="12.75">
      <c r="A52" s="232" t="s">
        <v>176</v>
      </c>
      <c r="B52" s="233"/>
      <c r="C52" s="233"/>
      <c r="D52" s="233"/>
      <c r="E52" s="233"/>
      <c r="F52" s="233"/>
      <c r="G52" s="233"/>
      <c r="H52" s="233"/>
      <c r="I52" s="1">
        <v>44</v>
      </c>
      <c r="J52" s="5"/>
      <c r="K52" s="7"/>
    </row>
    <row r="53" spans="1:11" ht="12.75">
      <c r="A53" s="238" t="s">
        <v>177</v>
      </c>
      <c r="B53" s="239"/>
      <c r="C53" s="239"/>
      <c r="D53" s="239"/>
      <c r="E53" s="239"/>
      <c r="F53" s="239"/>
      <c r="G53" s="239"/>
      <c r="H53" s="239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3" zoomScaleSheetLayoutView="113" zoomScalePageLayoutView="0" workbookViewId="0" topLeftCell="A1">
      <selection activeCell="K24" sqref="K24"/>
    </sheetView>
  </sheetViews>
  <sheetFormatPr defaultColWidth="9.140625" defaultRowHeight="12.75"/>
  <cols>
    <col min="1" max="2" width="9.140625" style="75" customWidth="1"/>
    <col min="3" max="3" width="8.28125" style="75" customWidth="1"/>
    <col min="4" max="4" width="6.7109375" style="75" customWidth="1"/>
    <col min="5" max="5" width="8.140625" style="75" customWidth="1"/>
    <col min="6" max="6" width="5.421875" style="75" customWidth="1"/>
    <col min="7" max="7" width="9.140625" style="75" customWidth="1"/>
    <col min="8" max="8" width="4.7109375" style="75" customWidth="1"/>
    <col min="9" max="9" width="6.421875" style="75" customWidth="1"/>
    <col min="10" max="11" width="9.57421875" style="75" bestFit="1" customWidth="1"/>
    <col min="12" max="16384" width="9.140625" style="75" customWidth="1"/>
  </cols>
  <sheetData>
    <row r="1" spans="1:12" ht="12.75">
      <c r="A1" s="307" t="s">
        <v>281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74"/>
    </row>
    <row r="2" spans="1:12" ht="15.75">
      <c r="A2" s="42"/>
      <c r="B2" s="73"/>
      <c r="C2" s="294" t="s">
        <v>282</v>
      </c>
      <c r="D2" s="294"/>
      <c r="E2" s="76">
        <v>43101</v>
      </c>
      <c r="F2" s="43" t="s">
        <v>250</v>
      </c>
      <c r="G2" s="295">
        <v>43190</v>
      </c>
      <c r="H2" s="296"/>
      <c r="I2" s="73"/>
      <c r="J2" s="73"/>
      <c r="K2" s="73"/>
      <c r="L2" s="77"/>
    </row>
    <row r="3" spans="1:11" ht="34.5">
      <c r="A3" s="297" t="s">
        <v>59</v>
      </c>
      <c r="B3" s="297"/>
      <c r="C3" s="297"/>
      <c r="D3" s="297"/>
      <c r="E3" s="297"/>
      <c r="F3" s="297"/>
      <c r="G3" s="297"/>
      <c r="H3" s="297"/>
      <c r="I3" s="80" t="s">
        <v>305</v>
      </c>
      <c r="J3" s="81" t="s">
        <v>150</v>
      </c>
      <c r="K3" s="81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3">
        <v>2</v>
      </c>
      <c r="J4" s="82" t="s">
        <v>283</v>
      </c>
      <c r="K4" s="82" t="s">
        <v>284</v>
      </c>
    </row>
    <row r="5" spans="1:11" ht="12.75">
      <c r="A5" s="292" t="s">
        <v>285</v>
      </c>
      <c r="B5" s="293"/>
      <c r="C5" s="293"/>
      <c r="D5" s="293"/>
      <c r="E5" s="293"/>
      <c r="F5" s="293"/>
      <c r="G5" s="293"/>
      <c r="H5" s="293"/>
      <c r="I5" s="44">
        <v>1</v>
      </c>
      <c r="J5" s="45">
        <v>254342000</v>
      </c>
      <c r="K5" s="45">
        <f>J5</f>
        <v>254342000</v>
      </c>
    </row>
    <row r="6" spans="1:11" ht="12.75">
      <c r="A6" s="292" t="s">
        <v>286</v>
      </c>
      <c r="B6" s="293"/>
      <c r="C6" s="293"/>
      <c r="D6" s="293"/>
      <c r="E6" s="293"/>
      <c r="F6" s="293"/>
      <c r="G6" s="293"/>
      <c r="H6" s="293"/>
      <c r="I6" s="44">
        <v>2</v>
      </c>
      <c r="J6" s="46">
        <v>0</v>
      </c>
      <c r="K6" s="46">
        <v>0</v>
      </c>
    </row>
    <row r="7" spans="1:11" ht="12.75">
      <c r="A7" s="292" t="s">
        <v>287</v>
      </c>
      <c r="B7" s="293"/>
      <c r="C7" s="293"/>
      <c r="D7" s="293"/>
      <c r="E7" s="293"/>
      <c r="F7" s="293"/>
      <c r="G7" s="293"/>
      <c r="H7" s="293"/>
      <c r="I7" s="44">
        <v>3</v>
      </c>
      <c r="J7" s="46">
        <v>26953189</v>
      </c>
      <c r="K7" s="46">
        <f>J7</f>
        <v>26953189</v>
      </c>
    </row>
    <row r="8" spans="1:11" ht="12.75">
      <c r="A8" s="292" t="s">
        <v>288</v>
      </c>
      <c r="B8" s="293"/>
      <c r="C8" s="293"/>
      <c r="D8" s="293"/>
      <c r="E8" s="293"/>
      <c r="F8" s="293"/>
      <c r="G8" s="293"/>
      <c r="H8" s="293"/>
      <c r="I8" s="44">
        <v>4</v>
      </c>
      <c r="J8" s="46">
        <v>60245980</v>
      </c>
      <c r="K8" s="46">
        <v>75484807</v>
      </c>
    </row>
    <row r="9" spans="1:11" ht="12.75">
      <c r="A9" s="292" t="s">
        <v>289</v>
      </c>
      <c r="B9" s="293"/>
      <c r="C9" s="293"/>
      <c r="D9" s="293"/>
      <c r="E9" s="293"/>
      <c r="F9" s="293"/>
      <c r="G9" s="293"/>
      <c r="H9" s="293"/>
      <c r="I9" s="44">
        <v>5</v>
      </c>
      <c r="J9" s="46">
        <v>-12554636</v>
      </c>
      <c r="K9" s="46">
        <v>-14729026</v>
      </c>
    </row>
    <row r="10" spans="1:11" ht="12.75">
      <c r="A10" s="292" t="s">
        <v>290</v>
      </c>
      <c r="B10" s="293"/>
      <c r="C10" s="293"/>
      <c r="D10" s="293"/>
      <c r="E10" s="293"/>
      <c r="F10" s="293"/>
      <c r="G10" s="293"/>
      <c r="H10" s="293"/>
      <c r="I10" s="44">
        <v>6</v>
      </c>
      <c r="J10" s="46">
        <v>0</v>
      </c>
      <c r="K10" s="46">
        <v>0</v>
      </c>
    </row>
    <row r="11" spans="1:11" ht="12.75">
      <c r="A11" s="292" t="s">
        <v>291</v>
      </c>
      <c r="B11" s="293"/>
      <c r="C11" s="293"/>
      <c r="D11" s="293"/>
      <c r="E11" s="293"/>
      <c r="F11" s="293"/>
      <c r="G11" s="293"/>
      <c r="H11" s="293"/>
      <c r="I11" s="44">
        <v>7</v>
      </c>
      <c r="J11" s="46">
        <v>0</v>
      </c>
      <c r="K11" s="46">
        <v>0</v>
      </c>
    </row>
    <row r="12" spans="1:11" ht="12.75">
      <c r="A12" s="292" t="s">
        <v>292</v>
      </c>
      <c r="B12" s="293"/>
      <c r="C12" s="293"/>
      <c r="D12" s="293"/>
      <c r="E12" s="293"/>
      <c r="F12" s="293"/>
      <c r="G12" s="293"/>
      <c r="H12" s="293"/>
      <c r="I12" s="44">
        <v>8</v>
      </c>
      <c r="J12" s="46">
        <v>0</v>
      </c>
      <c r="K12" s="46">
        <v>0</v>
      </c>
    </row>
    <row r="13" spans="1:11" ht="12.75">
      <c r="A13" s="292" t="s">
        <v>293</v>
      </c>
      <c r="B13" s="293"/>
      <c r="C13" s="293"/>
      <c r="D13" s="293"/>
      <c r="E13" s="293"/>
      <c r="F13" s="293"/>
      <c r="G13" s="293"/>
      <c r="H13" s="293"/>
      <c r="I13" s="44">
        <v>9</v>
      </c>
      <c r="J13" s="46">
        <v>0</v>
      </c>
      <c r="K13" s="46">
        <v>0</v>
      </c>
    </row>
    <row r="14" spans="1:11" ht="12.75">
      <c r="A14" s="299" t="s">
        <v>294</v>
      </c>
      <c r="B14" s="300"/>
      <c r="C14" s="300"/>
      <c r="D14" s="300"/>
      <c r="E14" s="300"/>
      <c r="F14" s="300"/>
      <c r="G14" s="300"/>
      <c r="H14" s="300"/>
      <c r="I14" s="44">
        <v>10</v>
      </c>
      <c r="J14" s="78">
        <v>328986533</v>
      </c>
      <c r="K14" s="78">
        <f>SUM(K5:K13)</f>
        <v>342050970</v>
      </c>
    </row>
    <row r="15" spans="1:11" ht="12.75">
      <c r="A15" s="292" t="s">
        <v>295</v>
      </c>
      <c r="B15" s="293"/>
      <c r="C15" s="293"/>
      <c r="D15" s="293"/>
      <c r="E15" s="293"/>
      <c r="F15" s="293"/>
      <c r="G15" s="293"/>
      <c r="H15" s="293"/>
      <c r="I15" s="44">
        <v>11</v>
      </c>
      <c r="J15" s="46">
        <v>0</v>
      </c>
      <c r="K15" s="46">
        <v>0</v>
      </c>
    </row>
    <row r="16" spans="1:11" ht="12.75">
      <c r="A16" s="292" t="s">
        <v>296</v>
      </c>
      <c r="B16" s="293"/>
      <c r="C16" s="293"/>
      <c r="D16" s="293"/>
      <c r="E16" s="293"/>
      <c r="F16" s="293"/>
      <c r="G16" s="293"/>
      <c r="H16" s="293"/>
      <c r="I16" s="44">
        <v>12</v>
      </c>
      <c r="J16" s="46">
        <v>0</v>
      </c>
      <c r="K16" s="46">
        <v>0</v>
      </c>
    </row>
    <row r="17" spans="1:11" ht="12.75">
      <c r="A17" s="292" t="s">
        <v>297</v>
      </c>
      <c r="B17" s="293"/>
      <c r="C17" s="293"/>
      <c r="D17" s="293"/>
      <c r="E17" s="293"/>
      <c r="F17" s="293"/>
      <c r="G17" s="293"/>
      <c r="H17" s="293"/>
      <c r="I17" s="44">
        <v>13</v>
      </c>
      <c r="J17" s="46">
        <v>0</v>
      </c>
      <c r="K17" s="46">
        <v>0</v>
      </c>
    </row>
    <row r="18" spans="1:11" ht="12.75">
      <c r="A18" s="292" t="s">
        <v>298</v>
      </c>
      <c r="B18" s="293"/>
      <c r="C18" s="293"/>
      <c r="D18" s="293"/>
      <c r="E18" s="293"/>
      <c r="F18" s="293"/>
      <c r="G18" s="293"/>
      <c r="H18" s="293"/>
      <c r="I18" s="44">
        <v>14</v>
      </c>
      <c r="J18" s="46">
        <v>0</v>
      </c>
      <c r="K18" s="46">
        <v>0</v>
      </c>
    </row>
    <row r="19" spans="1:11" ht="12.75">
      <c r="A19" s="292" t="s">
        <v>299</v>
      </c>
      <c r="B19" s="293"/>
      <c r="C19" s="293"/>
      <c r="D19" s="293"/>
      <c r="E19" s="293"/>
      <c r="F19" s="293"/>
      <c r="G19" s="293"/>
      <c r="H19" s="293"/>
      <c r="I19" s="44">
        <v>15</v>
      </c>
      <c r="J19" s="46">
        <v>0</v>
      </c>
      <c r="K19" s="46">
        <v>0</v>
      </c>
    </row>
    <row r="20" spans="1:11" ht="12.75">
      <c r="A20" s="292" t="s">
        <v>300</v>
      </c>
      <c r="B20" s="293"/>
      <c r="C20" s="293"/>
      <c r="D20" s="293"/>
      <c r="E20" s="293"/>
      <c r="F20" s="293"/>
      <c r="G20" s="293"/>
      <c r="H20" s="293"/>
      <c r="I20" s="44">
        <v>16</v>
      </c>
      <c r="J20" s="131">
        <v>-12554636</v>
      </c>
      <c r="K20" s="46">
        <f>K9</f>
        <v>-14729026</v>
      </c>
    </row>
    <row r="21" spans="1:11" ht="12.75">
      <c r="A21" s="299" t="s">
        <v>301</v>
      </c>
      <c r="B21" s="300"/>
      <c r="C21" s="300"/>
      <c r="D21" s="300"/>
      <c r="E21" s="300"/>
      <c r="F21" s="300"/>
      <c r="G21" s="300"/>
      <c r="H21" s="300"/>
      <c r="I21" s="44">
        <v>17</v>
      </c>
      <c r="J21" s="132">
        <v>-12554636</v>
      </c>
      <c r="K21" s="79">
        <f>K9</f>
        <v>-14729026</v>
      </c>
    </row>
    <row r="22" spans="1:11" ht="12.75">
      <c r="A22" s="309"/>
      <c r="B22" s="310"/>
      <c r="C22" s="310"/>
      <c r="D22" s="310"/>
      <c r="E22" s="310"/>
      <c r="F22" s="310"/>
      <c r="G22" s="310"/>
      <c r="H22" s="310"/>
      <c r="I22" s="311"/>
      <c r="J22" s="311"/>
      <c r="K22" s="312"/>
    </row>
    <row r="23" spans="1:11" ht="12.75">
      <c r="A23" s="301" t="s">
        <v>302</v>
      </c>
      <c r="B23" s="302"/>
      <c r="C23" s="302"/>
      <c r="D23" s="302"/>
      <c r="E23" s="302"/>
      <c r="F23" s="302"/>
      <c r="G23" s="302"/>
      <c r="H23" s="302"/>
      <c r="I23" s="47">
        <v>18</v>
      </c>
      <c r="J23" s="45">
        <v>0</v>
      </c>
      <c r="K23" s="45">
        <v>0</v>
      </c>
    </row>
    <row r="24" spans="1:11" ht="17.25" customHeight="1">
      <c r="A24" s="303" t="s">
        <v>303</v>
      </c>
      <c r="B24" s="304"/>
      <c r="C24" s="304"/>
      <c r="D24" s="304"/>
      <c r="E24" s="304"/>
      <c r="F24" s="304"/>
      <c r="G24" s="304"/>
      <c r="H24" s="304"/>
      <c r="I24" s="48">
        <v>19</v>
      </c>
      <c r="J24" s="79">
        <v>0</v>
      </c>
      <c r="K24" s="79">
        <v>0</v>
      </c>
    </row>
    <row r="25" spans="1:11" ht="30" customHeight="1">
      <c r="A25" s="305" t="s">
        <v>304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N21" sqref="N2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3" t="s">
        <v>280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4" t="s">
        <v>316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2.7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2.7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0" ht="12.7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</row>
    <row r="8" spans="1:10" ht="12.7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</row>
    <row r="9" spans="1:10" ht="12.7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</row>
    <row r="10" spans="1:10" ht="12.7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</row>
    <row r="11" spans="1:10" ht="12.75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Kristina Dumičić</cp:lastModifiedBy>
  <cp:lastPrinted>2018-04-24T12:42:47Z</cp:lastPrinted>
  <dcterms:created xsi:type="dcterms:W3CDTF">2008-10-17T11:51:54Z</dcterms:created>
  <dcterms:modified xsi:type="dcterms:W3CDTF">2018-04-24T12:46:53Z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