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6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'IFP'!$A$1:$E$76</definedName>
    <definedName name="_xlnm.Print_Area" localSheetId="4">'INT'!$A$1:$D$43</definedName>
    <definedName name="_xlnm.Print_Area" localSheetId="5">'INTi'!$A$1:$D$40</definedName>
    <definedName name="_xlnm.Print_Area" localSheetId="6">'IPK'!$A$1:$F$25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<sst xmlns="http://schemas.openxmlformats.org/spreadsheetml/2006/main" count="387" uniqueCount="330">
  <si>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</si>
  <si>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</si>
  <si>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</si>
  <si>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</si>
  <si>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</si>
  <si>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</si>
  <si>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</si>
  <si>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</si>
  <si>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</si>
  <si>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</si>
  <si>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</si>
  <si>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</si>
  <si>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</si>
  <si>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</si>
  <si>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</si>
  <si>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</si>
  <si>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</si>
  <si>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</si>
  <si>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</si>
  <si>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</si>
  <si>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</si>
  <si>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</si>
  <si>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</si>
  <si>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</si>
  <si>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</si>
  <si>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</si>
  <si>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</si>
  <si>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</si>
  <si>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</si>
  <si>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</si>
  <si>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</si>
  <si>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</si>
  <si>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</si>
  <si>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</si>
  <si>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</si>
  <si>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</si>
  <si>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</si>
  <si>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</si>
  <si>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</si>
  <si>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</si>
  <si>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Naziv fonda:  </t>
  </si>
  <si>
    <t>OIB fonda:</t>
  </si>
  <si>
    <t>Izvještajno razdoblje: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</si>
  <si>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</si>
  <si>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</si>
  <si>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</si>
  <si>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</si>
  <si>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</si>
  <si>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</si>
  <si>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</si>
  <si>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</si>
  <si>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</si>
  <si>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</si>
  <si>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</si>
  <si>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</si>
  <si>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</si>
  <si>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</si>
  <si>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</si>
  <si>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</si>
  <si>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</si>
  <si>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</si>
  <si>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</si>
  <si>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</si>
  <si>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</si>
  <si>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</si>
  <si>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</si>
  <si>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</si>
  <si>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</si>
  <si>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</si>
  <si>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</si>
  <si>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</si>
  <si>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</si>
  <si>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</si>
  <si>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</si>
  <si>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</si>
  <si>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</si>
  <si>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</si>
  <si>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</si>
  <si>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</si>
  <si>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</si>
  <si>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</si>
  <si>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</si>
  <si>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</si>
  <si>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</si>
  <si>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</si>
  <si>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</si>
  <si>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</si>
  <si>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</si>
  <si>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</si>
  <si>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</si>
  <si>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</si>
  <si>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</si>
  <si>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</si>
  <si>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</si>
  <si>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</si>
  <si>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</si>
  <si>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</si>
  <si>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</si>
  <si>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</si>
  <si>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</si>
  <si>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</si>
  <si>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</si>
  <si>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</si>
  <si>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</si>
  <si>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</si>
  <si>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</si>
  <si>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</si>
  <si>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</si>
  <si>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</si>
  <si>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</si>
  <si>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</si>
  <si>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</si>
  <si>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</si>
  <si>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</si>
  <si>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</si>
  <si>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</si>
  <si>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</si>
  <si>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</si>
  <si>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</si>
  <si>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</si>
  <si>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</si>
  <si>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</si>
  <si>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</si>
  <si>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</si>
  <si>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</si>
  <si>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</si>
  <si>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</si>
  <si>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</si>
  <si>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</si>
  <si>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</si>
  <si>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</si>
  <si>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</si>
  <si>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</si>
  <si>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</si>
  <si>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</si>
  <si>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</si>
  <si>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</si>
  <si>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</si>
  <si>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</si>
  <si>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</si>
  <si>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</si>
  <si>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</si>
  <si>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</si>
  <si>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</si>
  <si>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</si>
  <si>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</si>
  <si>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</si>
  <si>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</si>
  <si>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</si>
  <si>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</si>
  <si>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</si>
  <si>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</si>
  <si>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</si>
  <si>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</si>
  <si>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</si>
  <si>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</si>
  <si>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</si>
  <si>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</si>
  <si>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</si>
  <si>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</si>
  <si>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</si>
  <si>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</si>
  <si>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</si>
  <si>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</si>
  <si>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</si>
  <si>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</si>
  <si>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</si>
  <si>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</si>
  <si>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</si>
  <si>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</si>
  <si>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</si>
  <si>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</si>
  <si>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</si>
  <si>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</si>
  <si>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</si>
  <si>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</si>
  <si>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</si>
  <si>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</si>
  <si>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</si>
  <si>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</si>
  <si>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</si>
  <si>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</si>
  <si>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</si>
  <si>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</si>
  <si>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</si>
  <si>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</si>
  <si>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</si>
  <si>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</si>
  <si>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</si>
  <si>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</si>
  <si>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</si>
  <si>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</si>
  <si>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</si>
  <si>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</si>
  <si>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</si>
  <si>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</si>
  <si>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</si>
  <si>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</si>
  <si>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</si>
  <si>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</si>
  <si>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</si>
  <si>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</si>
  <si>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</si>
  <si>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</si>
  <si>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</si>
  <si>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</si>
  <si>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</si>
  <si>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</si>
  <si>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</si>
  <si>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</si>
  <si>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</si>
  <si>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</si>
  <si>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</si>
  <si>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</si>
  <si>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</si>
  <si>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</si>
  <si>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</si>
  <si>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</si>
  <si>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</si>
  <si>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</si>
  <si>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</si>
  <si>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</si>
  <si>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</si>
  <si>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</si>
  <si>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</si>
  <si>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</si>
  <si>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</si>
  <si>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</si>
  <si>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</si>
  <si>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</si>
  <si>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</si>
  <si>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</si>
  <si>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</si>
  <si>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</si>
  <si>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</si>
  <si>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</si>
  <si>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</si>
  <si>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</si>
  <si>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</si>
  <si>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</si>
  <si>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</si>
  <si>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</si>
  <si>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</si>
  <si>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</si>
  <si>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</si>
  <si>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</si>
  <si>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</si>
  <si>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</si>
  <si>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</si>
  <si>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</si>
  <si>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</si>
  <si>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</si>
  <si>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</si>
  <si>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</si>
  <si>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</si>
  <si>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</si>
  <si>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</si>
  <si>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</si>
  <si>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</si>
  <si>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</si>
  <si>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</si>
  <si>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</si>
  <si>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</si>
  <si>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</si>
  <si>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</si>
  <si>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</si>
  <si>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</si>
  <si>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</si>
  <si>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</si>
  <si>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</si>
  <si>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</si>
  <si>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</si>
  <si>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</si>
  <si>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</si>
  <si>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</si>
  <si>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</si>
  <si>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</si>
  <si>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</si>
  <si>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</si>
  <si>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</si>
  <si>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</si>
  <si>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</si>
  <si>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</si>
  <si>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</si>
  <si>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</si>
  <si>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</si>
  <si>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</si>
  <si>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</si>
  <si>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</si>
  <si>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</si>
  <si>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</si>
  <si>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</si>
  <si>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</si>
  <si>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Tečajne razlike</t>
  </si>
  <si>
    <t>2223856</t>
  </si>
  <si>
    <t>070078733</t>
  </si>
  <si>
    <t>56903349567</t>
  </si>
  <si>
    <t>ZAIF PROPRIUS d.d.</t>
  </si>
  <si>
    <t>10 000</t>
  </si>
  <si>
    <t>ZAGREB</t>
  </si>
  <si>
    <t>PETROVARADINSKA 1</t>
  </si>
  <si>
    <t>info@otpinvest.hr</t>
  </si>
  <si>
    <t>www.otpinvest.hr</t>
  </si>
  <si>
    <t>GRAD ZAGREB</t>
  </si>
  <si>
    <t>6430</t>
  </si>
  <si>
    <t>DA</t>
  </si>
  <si>
    <t xml:space="preserve">Global Rent d.o.o. </t>
  </si>
  <si>
    <t>Nekretnine Proprius Banja Luka d.o.o.</t>
  </si>
  <si>
    <t>Petrovaradinska 1</t>
  </si>
  <si>
    <t>Banja Luka , Kralja Nikole br. 1/I</t>
  </si>
  <si>
    <t>02250861</t>
  </si>
  <si>
    <t>4402713250002</t>
  </si>
  <si>
    <t>Kristina Bujan</t>
  </si>
  <si>
    <t>kristina.bujan@otpinvest.hr</t>
  </si>
  <si>
    <t>072/206-137</t>
  </si>
  <si>
    <t>Darko Brborović</t>
  </si>
  <si>
    <t>Naziv fonda:  ZAIF  Proprius d.d.</t>
  </si>
  <si>
    <t>OIB fonda: 56903349567</t>
  </si>
  <si>
    <t>Naziv društva za upravljanje investicijskim fondom: OTP INVEST d.o.o.</t>
  </si>
  <si>
    <t>Izvještajno razdoblje: 01.01.2018.-31.12.2018.</t>
  </si>
  <si>
    <t>Naziv fonda: ZAIF  Proprius d.d.</t>
  </si>
  <si>
    <t xml:space="preserve">Naziv fonda: ZAIF  Proprius d.d. </t>
  </si>
  <si>
    <t xml:space="preserve">Naziv fonda: ZAIF  Proprius d.d.         </t>
  </si>
  <si>
    <t>OIB: 56903349567</t>
  </si>
  <si>
    <t xml:space="preserve">Za razdoblje: 01.01.2018.-31.12.2018.              </t>
  </si>
  <si>
    <t>Nije bilo promjena računovodsvenih politika.</t>
  </si>
  <si>
    <t>Sastavio: Kristina Bujan</t>
  </si>
  <si>
    <t>Telefon:  072/206-137</t>
  </si>
  <si>
    <t>Vrijednost po dionici iznosi 28,71 kuna.</t>
  </si>
  <si>
    <t>Datum izvješća: 31.12.2018.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</si>
</sst>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9" fillId="0" borderId="11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0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18" fillId="34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13" fillId="0" borderId="0" xfId="64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14" fontId="10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1" fontId="10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12" xfId="57" applyFont="1" applyFill="1" applyBorder="1" applyAlignment="1" applyProtection="1">
      <alignment horizontal="center" vertical="center"/>
      <protection hidden="1" locked="0"/>
    </xf>
    <xf numFmtId="0" fontId="15" fillId="0" borderId="0" xfId="57" applyFont="1" applyFill="1" applyBorder="1" applyAlignment="1" applyProtection="1">
      <alignment vertical="top"/>
      <protection hidden="1"/>
    </xf>
    <xf numFmtId="49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left" vertical="top" wrapText="1"/>
      <protection hidden="1"/>
    </xf>
    <xf numFmtId="0" fontId="9" fillId="0" borderId="0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9" fillId="0" borderId="13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3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3" fillId="0" borderId="0" xfId="59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9" fillId="0" borderId="14" xfId="57" applyFont="1" applyFill="1" applyBorder="1" applyProtection="1">
      <alignment vertical="top"/>
      <protection hidden="1"/>
    </xf>
    <xf numFmtId="0" fontId="9" fillId="0" borderId="14" xfId="57" applyFont="1" applyFill="1" applyBorder="1">
      <alignment vertical="top"/>
      <protection/>
    </xf>
    <xf numFmtId="0" fontId="9" fillId="0" borderId="13" xfId="57" applyFont="1" applyFill="1" applyBorder="1">
      <alignment vertical="top"/>
      <protection/>
    </xf>
    <xf numFmtId="0" fontId="9" fillId="0" borderId="15" xfId="57" applyFont="1" applyFill="1" applyBorder="1" applyAlignment="1">
      <alignment/>
      <protection/>
    </xf>
    <xf numFmtId="0" fontId="9" fillId="0" borderId="16" xfId="57" applyFont="1" applyFill="1" applyBorder="1" applyAlignment="1">
      <alignment/>
      <protection/>
    </xf>
    <xf numFmtId="0" fontId="12" fillId="0" borderId="11" xfId="57" applyFont="1" applyFill="1" applyBorder="1" applyAlignment="1" applyProtection="1">
      <alignment vertical="center"/>
      <protection hidden="1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13" fillId="0" borderId="11" xfId="57" applyFont="1" applyFill="1" applyBorder="1" applyAlignment="1" applyProtection="1">
      <alignment horizontal="right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9" fillId="0" borderId="0" xfId="57" applyFont="1" applyFill="1" applyBorder="1" applyAlignment="1">
      <alignment/>
      <protection/>
    </xf>
    <xf numFmtId="0" fontId="12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/>
      <protection hidden="1"/>
    </xf>
    <xf numFmtId="0" fontId="9" fillId="0" borderId="11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 horizontal="left" vertical="top" indent="2"/>
      <protection hidden="1"/>
    </xf>
    <xf numFmtId="0" fontId="9" fillId="0" borderId="0" xfId="57" applyFont="1" applyFill="1" applyBorder="1" applyAlignment="1" applyProtection="1">
      <alignment horizontal="left" vertical="top" wrapText="1" indent="2"/>
      <protection hidden="1"/>
    </xf>
    <xf numFmtId="0" fontId="13" fillId="0" borderId="11" xfId="57" applyFont="1" applyFill="1" applyBorder="1" applyAlignment="1" applyProtection="1">
      <alignment horizontal="right" vertical="top"/>
      <protection hidden="1"/>
    </xf>
    <xf numFmtId="0" fontId="13" fillId="0" borderId="11" xfId="57" applyFont="1" applyFill="1" applyBorder="1" applyAlignment="1" applyProtection="1">
      <alignment horizontal="left" vertical="top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/>
      <protection hidden="1"/>
    </xf>
    <xf numFmtId="0" fontId="16" fillId="0" borderId="11" xfId="57" applyFont="1" applyFill="1" applyBorder="1" applyAlignment="1" applyProtection="1">
      <alignment vertical="center"/>
      <protection hidden="1"/>
    </xf>
    <xf numFmtId="0" fontId="9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left"/>
      <protection hidden="1"/>
    </xf>
    <xf numFmtId="0" fontId="9" fillId="0" borderId="18" xfId="57" applyFont="1" applyFill="1" applyBorder="1">
      <alignment vertical="top"/>
      <protection/>
    </xf>
    <xf numFmtId="0" fontId="9" fillId="0" borderId="19" xfId="57" applyFont="1" applyFill="1" applyBorder="1" applyAlignment="1">
      <alignment/>
      <protection/>
    </xf>
    <xf numFmtId="4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0" borderId="10" xfId="61" applyNumberFormat="1" applyFont="1" applyFill="1" applyBorder="1" applyAlignment="1">
      <alignment horizontal="right" vertical="center" wrapText="1"/>
      <protection/>
    </xf>
    <xf numFmtId="3" fontId="19" fillId="0" borderId="0" xfId="0" applyNumberFormat="1" applyFont="1" applyFill="1" applyAlignment="1">
      <alignment vertical="center" wrapText="1"/>
    </xf>
    <xf numFmtId="0" fontId="12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2" fillId="0" borderId="20" xfId="57" applyFont="1" applyFill="1" applyBorder="1" applyAlignment="1" applyProtection="1">
      <alignment horizontal="center" vertical="top"/>
      <protection hidden="1"/>
    </xf>
    <xf numFmtId="0" fontId="12" fillId="0" borderId="20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0" fontId="13" fillId="0" borderId="11" xfId="57" applyFont="1" applyFill="1" applyBorder="1" applyAlignment="1" applyProtection="1">
      <alignment horizontal="right" vertical="center" wrapText="1"/>
      <protection hidden="1"/>
    </xf>
    <xf numFmtId="0" fontId="13" fillId="0" borderId="16" xfId="57" applyFont="1" applyFill="1" applyBorder="1" applyAlignment="1" applyProtection="1">
      <alignment horizontal="right" wrapText="1"/>
      <protection hidden="1"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49" fontId="10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0" fillId="0" borderId="19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right" vertical="center"/>
      <protection hidden="1"/>
    </xf>
    <xf numFmtId="0" fontId="13" fillId="0" borderId="16" xfId="57" applyFont="1" applyFill="1" applyBorder="1" applyAlignment="1" applyProtection="1">
      <alignment horizontal="right"/>
      <protection hidden="1"/>
    </xf>
    <xf numFmtId="49" fontId="10" fillId="0" borderId="17" xfId="57" applyNumberFormat="1" applyFont="1" applyFill="1" applyBorder="1" applyAlignment="1" applyProtection="1">
      <alignment horizontal="left" vertical="center"/>
      <protection hidden="1" locked="0"/>
    </xf>
    <xf numFmtId="0" fontId="9" fillId="0" borderId="19" xfId="57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0" fontId="10" fillId="0" borderId="17" xfId="57" applyFont="1" applyFill="1" applyBorder="1" applyAlignment="1" applyProtection="1">
      <alignment horizontal="left" vertical="center"/>
      <protection hidden="1" locked="0"/>
    </xf>
    <xf numFmtId="0" fontId="10" fillId="0" borderId="18" xfId="57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left" vertical="center" wrapText="1"/>
      <protection hidden="1"/>
    </xf>
    <xf numFmtId="0" fontId="13" fillId="0" borderId="16" xfId="57" applyFont="1" applyFill="1" applyBorder="1" applyAlignment="1" applyProtection="1">
      <alignment horizontal="left" wrapText="1"/>
      <protection hidden="1"/>
    </xf>
    <xf numFmtId="49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/>
      <protection/>
    </xf>
    <xf numFmtId="0" fontId="9" fillId="0" borderId="19" xfId="57" applyFont="1" applyFill="1" applyBorder="1" applyAlignment="1">
      <alignment/>
      <protection/>
    </xf>
    <xf numFmtId="0" fontId="9" fillId="0" borderId="13" xfId="57" applyFont="1" applyFill="1" applyBorder="1" applyAlignment="1" applyProtection="1">
      <alignment horizontal="center"/>
      <protection hidden="1"/>
    </xf>
    <xf numFmtId="0" fontId="10" fillId="0" borderId="17" xfId="57" applyFont="1" applyFill="1" applyBorder="1" applyAlignment="1" applyProtection="1">
      <alignment horizontal="right" vertical="center"/>
      <protection hidden="1" locked="0"/>
    </xf>
    <xf numFmtId="0" fontId="9" fillId="0" borderId="18" xfId="57" applyFont="1" applyFill="1" applyBorder="1" applyAlignment="1">
      <alignment horizontal="left"/>
      <protection/>
    </xf>
    <xf numFmtId="0" fontId="9" fillId="0" borderId="19" xfId="57" applyFont="1" applyFill="1" applyBorder="1" applyAlignment="1">
      <alignment horizontal="left"/>
      <protection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10" fillId="0" borderId="18" xfId="57" applyFont="1" applyFill="1" applyBorder="1" applyAlignment="1" applyProtection="1">
      <alignment/>
      <protection hidden="1" locked="0"/>
    </xf>
    <xf numFmtId="0" fontId="10" fillId="0" borderId="19" xfId="57" applyFont="1" applyFill="1" applyBorder="1" applyAlignment="1" applyProtection="1">
      <alignment/>
      <protection hidden="1" locked="0"/>
    </xf>
    <xf numFmtId="1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10" fillId="0" borderId="11" xfId="57" applyFont="1" applyFill="1" applyBorder="1" applyAlignment="1" applyProtection="1">
      <alignment horizontal="left" vertical="center" wrapText="1"/>
      <protection hidden="1"/>
    </xf>
    <xf numFmtId="0" fontId="10" fillId="0" borderId="0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16" xfId="57" applyFont="1" applyFill="1" applyBorder="1" applyAlignment="1" applyProtection="1">
      <alignment horizontal="right" wrapText="1"/>
      <protection hidden="1"/>
    </xf>
    <xf numFmtId="0" fontId="10" fillId="0" borderId="11" xfId="57" applyFont="1" applyFill="1" applyBorder="1" applyAlignment="1" applyProtection="1">
      <alignment horizontal="center" vertical="top"/>
      <protection hidden="1"/>
    </xf>
    <xf numFmtId="0" fontId="10" fillId="0" borderId="0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18" fillId="34" borderId="0" xfId="0" applyFont="1" applyFill="1" applyAlignment="1">
      <alignment horizontal="right"/>
    </xf>
    <xf numFmtId="0" fontId="23" fillId="0" borderId="22" xfId="0" applyNumberFormat="1" applyFont="1" applyBorder="1" applyAlignment="1">
      <alignment horizontal="left" vertical="center" wrapText="1"/>
    </xf>
    <xf numFmtId="0" fontId="23" fillId="0" borderId="23" xfId="0" applyNumberFormat="1" applyFont="1" applyBorder="1" applyAlignment="1">
      <alignment horizontal="left" vertical="center" wrapText="1"/>
    </xf>
    <xf numFmtId="0" fontId="23" fillId="0" borderId="24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19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79</xdr:row>
      <xdr:rowOff>0</xdr:rowOff>
    </xdr:from>
    <xdr:ext cx="1752600" cy="428625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688800"/>
          <a:ext cx="175260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54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28575</xdr:rowOff>
    </xdr:from>
    <xdr:ext cx="1743075" cy="476250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620625"/>
          <a:ext cx="1743075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tpinvest.hr" TargetMode="External" /><Relationship Id="rId2" Type="http://schemas.openxmlformats.org/officeDocument/2006/relationships/hyperlink" Target="http://www.otpinvest.hr/" TargetMode="External" /><Relationship Id="rId3" Type="http://schemas.openxmlformats.org/officeDocument/2006/relationships/hyperlink" Target="mailto:kristina.bujan@otp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10" zoomScalePageLayoutView="0" workbookViewId="0" topLeftCell="A25">
      <selection activeCell="C52" sqref="C52:I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57" t="s">
        <v>285</v>
      </c>
      <c r="B1" s="158"/>
      <c r="C1" s="78"/>
      <c r="D1" s="78"/>
      <c r="E1" s="78"/>
      <c r="F1" s="78"/>
      <c r="G1" s="78"/>
      <c r="H1" s="78"/>
      <c r="I1" s="78"/>
      <c r="J1" s="79"/>
    </row>
    <row r="2" spans="1:10" ht="12.75">
      <c r="A2" s="159" t="s">
        <v>223</v>
      </c>
      <c r="B2" s="160"/>
      <c r="C2" s="160"/>
      <c r="D2" s="161"/>
      <c r="E2" s="53">
        <v>43101</v>
      </c>
      <c r="F2" s="5"/>
      <c r="G2" s="6" t="s">
        <v>224</v>
      </c>
      <c r="H2" s="53">
        <v>43465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62" t="s">
        <v>286</v>
      </c>
      <c r="B4" s="163"/>
      <c r="C4" s="163"/>
      <c r="D4" s="163"/>
      <c r="E4" s="163"/>
      <c r="F4" s="163"/>
      <c r="G4" s="163"/>
      <c r="H4" s="163"/>
      <c r="I4" s="163"/>
      <c r="J4" s="80"/>
    </row>
    <row r="5" spans="1:10" ht="12.75">
      <c r="A5" s="166" t="s">
        <v>225</v>
      </c>
      <c r="B5" s="167"/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25" t="s">
        <v>226</v>
      </c>
      <c r="B7" s="126"/>
      <c r="C7" s="135" t="s">
        <v>294</v>
      </c>
      <c r="D7" s="136"/>
      <c r="E7" s="144"/>
      <c r="F7" s="144"/>
      <c r="G7" s="144"/>
      <c r="H7" s="144"/>
      <c r="I7" s="66"/>
      <c r="J7" s="80"/>
    </row>
    <row r="8" spans="1:10" ht="12.75">
      <c r="A8" s="85"/>
      <c r="B8" s="64"/>
      <c r="C8" s="10"/>
      <c r="D8" s="10"/>
      <c r="E8" s="144"/>
      <c r="F8" s="144"/>
      <c r="G8" s="144"/>
      <c r="H8" s="144"/>
      <c r="I8" s="66"/>
      <c r="J8" s="80"/>
    </row>
    <row r="9" spans="1:10" ht="12.75">
      <c r="A9" s="164" t="s">
        <v>227</v>
      </c>
      <c r="B9" s="165"/>
      <c r="C9" s="135" t="s">
        <v>295</v>
      </c>
      <c r="D9" s="136"/>
      <c r="E9" s="144"/>
      <c r="F9" s="144"/>
      <c r="G9" s="144"/>
      <c r="H9" s="144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20" t="s">
        <v>228</v>
      </c>
      <c r="B11" s="169"/>
      <c r="C11" s="135" t="s">
        <v>296</v>
      </c>
      <c r="D11" s="136"/>
      <c r="E11" s="10"/>
      <c r="F11" s="10"/>
      <c r="G11" s="10"/>
      <c r="H11" s="10"/>
      <c r="I11" s="10"/>
      <c r="J11" s="80"/>
    </row>
    <row r="12" spans="1:10" ht="12.75">
      <c r="A12" s="170"/>
      <c r="B12" s="169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25" t="s">
        <v>229</v>
      </c>
      <c r="B13" s="126"/>
      <c r="C13" s="131" t="s">
        <v>297</v>
      </c>
      <c r="D13" s="156"/>
      <c r="E13" s="156"/>
      <c r="F13" s="156"/>
      <c r="G13" s="156"/>
      <c r="H13" s="156"/>
      <c r="I13" s="128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25" t="s">
        <v>230</v>
      </c>
      <c r="B15" s="126"/>
      <c r="C15" s="154" t="s">
        <v>298</v>
      </c>
      <c r="D15" s="155"/>
      <c r="E15" s="10"/>
      <c r="F15" s="131" t="s">
        <v>299</v>
      </c>
      <c r="G15" s="156"/>
      <c r="H15" s="156"/>
      <c r="I15" s="128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25" t="s">
        <v>231</v>
      </c>
      <c r="B17" s="126"/>
      <c r="C17" s="131" t="s">
        <v>300</v>
      </c>
      <c r="D17" s="156"/>
      <c r="E17" s="156"/>
      <c r="F17" s="156"/>
      <c r="G17" s="156"/>
      <c r="H17" s="156"/>
      <c r="I17" s="128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25" t="s">
        <v>232</v>
      </c>
      <c r="B19" s="126"/>
      <c r="C19" s="151" t="s">
        <v>301</v>
      </c>
      <c r="D19" s="152"/>
      <c r="E19" s="152"/>
      <c r="F19" s="152"/>
      <c r="G19" s="152"/>
      <c r="H19" s="152"/>
      <c r="I19" s="153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25" t="s">
        <v>233</v>
      </c>
      <c r="B21" s="126"/>
      <c r="C21" s="151" t="s">
        <v>302</v>
      </c>
      <c r="D21" s="152"/>
      <c r="E21" s="152"/>
      <c r="F21" s="152"/>
      <c r="G21" s="152"/>
      <c r="H21" s="152"/>
      <c r="I21" s="153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25" t="s">
        <v>234</v>
      </c>
      <c r="B23" s="126"/>
      <c r="C23" s="57">
        <v>133</v>
      </c>
      <c r="D23" s="131" t="s">
        <v>299</v>
      </c>
      <c r="E23" s="141"/>
      <c r="F23" s="142"/>
      <c r="G23" s="125"/>
      <c r="H23" s="126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50" t="s">
        <v>235</v>
      </c>
      <c r="I24" s="10"/>
      <c r="J24" s="80"/>
    </row>
    <row r="25" spans="1:10" ht="12.75">
      <c r="A25" s="125" t="s">
        <v>236</v>
      </c>
      <c r="B25" s="126"/>
      <c r="C25" s="57">
        <v>21</v>
      </c>
      <c r="D25" s="131" t="s">
        <v>303</v>
      </c>
      <c r="E25" s="141"/>
      <c r="F25" s="141"/>
      <c r="G25" s="142"/>
      <c r="H25" s="150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291</v>
      </c>
      <c r="I26" s="56"/>
      <c r="J26" s="80"/>
    </row>
    <row r="27" spans="1:10" ht="12.75">
      <c r="A27" s="125" t="s">
        <v>237</v>
      </c>
      <c r="B27" s="126"/>
      <c r="C27" s="59" t="s">
        <v>305</v>
      </c>
      <c r="D27" s="60"/>
      <c r="E27" s="90"/>
      <c r="F27" s="91"/>
      <c r="G27" s="145" t="s">
        <v>238</v>
      </c>
      <c r="H27" s="126"/>
      <c r="I27" s="61" t="s">
        <v>304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46" t="s">
        <v>239</v>
      </c>
      <c r="B29" s="147"/>
      <c r="C29" s="148"/>
      <c r="D29" s="148"/>
      <c r="E29" s="147" t="s">
        <v>240</v>
      </c>
      <c r="F29" s="149"/>
      <c r="G29" s="149"/>
      <c r="H29" s="148" t="s">
        <v>241</v>
      </c>
      <c r="I29" s="148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31" t="s">
        <v>306</v>
      </c>
      <c r="B31" s="141"/>
      <c r="C31" s="141"/>
      <c r="D31" s="142"/>
      <c r="E31" s="131" t="s">
        <v>308</v>
      </c>
      <c r="F31" s="141"/>
      <c r="G31" s="141"/>
      <c r="H31" s="127" t="s">
        <v>310</v>
      </c>
      <c r="I31" s="124"/>
      <c r="J31" s="80"/>
    </row>
    <row r="32" spans="1:10" ht="12.75">
      <c r="A32" s="85"/>
      <c r="B32" s="64"/>
      <c r="C32" s="56"/>
      <c r="D32" s="143"/>
      <c r="E32" s="143"/>
      <c r="F32" s="143"/>
      <c r="G32" s="144"/>
      <c r="H32" s="10"/>
      <c r="I32" s="93"/>
      <c r="J32" s="80"/>
    </row>
    <row r="33" spans="1:10" ht="12.75">
      <c r="A33" s="131" t="s">
        <v>307</v>
      </c>
      <c r="B33" s="141"/>
      <c r="C33" s="141"/>
      <c r="D33" s="142"/>
      <c r="E33" s="131" t="s">
        <v>309</v>
      </c>
      <c r="F33" s="141"/>
      <c r="G33" s="142"/>
      <c r="H33" s="127" t="s">
        <v>311</v>
      </c>
      <c r="I33" s="124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40"/>
      <c r="B35" s="137"/>
      <c r="C35" s="137"/>
      <c r="D35" s="138"/>
      <c r="E35" s="140"/>
      <c r="F35" s="137"/>
      <c r="G35" s="137"/>
      <c r="H35" s="135"/>
      <c r="I35" s="136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40"/>
      <c r="B37" s="137"/>
      <c r="C37" s="137"/>
      <c r="D37" s="138"/>
      <c r="E37" s="140"/>
      <c r="F37" s="137"/>
      <c r="G37" s="137"/>
      <c r="H37" s="135"/>
      <c r="I37" s="136"/>
      <c r="J37" s="80"/>
    </row>
    <row r="38" spans="1:10" ht="12.75">
      <c r="A38" s="95"/>
      <c r="B38" s="67"/>
      <c r="C38" s="118"/>
      <c r="D38" s="119"/>
      <c r="E38" s="10"/>
      <c r="F38" s="118"/>
      <c r="G38" s="119"/>
      <c r="H38" s="10"/>
      <c r="I38" s="10"/>
      <c r="J38" s="80"/>
    </row>
    <row r="39" spans="1:10" ht="12.75">
      <c r="A39" s="140"/>
      <c r="B39" s="137"/>
      <c r="C39" s="137"/>
      <c r="D39" s="138"/>
      <c r="E39" s="140"/>
      <c r="F39" s="137"/>
      <c r="G39" s="137"/>
      <c r="H39" s="135"/>
      <c r="I39" s="136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40"/>
      <c r="B41" s="137"/>
      <c r="C41" s="137"/>
      <c r="D41" s="138"/>
      <c r="E41" s="140"/>
      <c r="F41" s="137"/>
      <c r="G41" s="137"/>
      <c r="H41" s="135"/>
      <c r="I41" s="136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33" t="s">
        <v>242</v>
      </c>
      <c r="B44" s="134"/>
      <c r="C44" s="135"/>
      <c r="D44" s="136"/>
      <c r="E44" s="10"/>
      <c r="F44" s="131"/>
      <c r="G44" s="137"/>
      <c r="H44" s="137"/>
      <c r="I44" s="138"/>
      <c r="J44" s="80"/>
    </row>
    <row r="45" spans="1:10" ht="12.75">
      <c r="A45" s="95"/>
      <c r="B45" s="67"/>
      <c r="C45" s="118"/>
      <c r="D45" s="119"/>
      <c r="E45" s="10"/>
      <c r="F45" s="118"/>
      <c r="G45" s="139"/>
      <c r="H45" s="70"/>
      <c r="I45" s="70"/>
      <c r="J45" s="80"/>
    </row>
    <row r="46" spans="1:10" ht="12.75">
      <c r="A46" s="120" t="s">
        <v>243</v>
      </c>
      <c r="B46" s="121"/>
      <c r="C46" s="131" t="s">
        <v>312</v>
      </c>
      <c r="D46" s="132"/>
      <c r="E46" s="132"/>
      <c r="F46" s="132"/>
      <c r="G46" s="132"/>
      <c r="H46" s="132"/>
      <c r="I46" s="132"/>
      <c r="J46" s="80"/>
    </row>
    <row r="47" spans="1:10" ht="12.75">
      <c r="A47" s="85"/>
      <c r="B47" s="64"/>
      <c r="C47" s="56" t="s">
        <v>244</v>
      </c>
      <c r="D47" s="10"/>
      <c r="E47" s="10"/>
      <c r="F47" s="10"/>
      <c r="G47" s="10"/>
      <c r="H47" s="10"/>
      <c r="I47" s="10"/>
      <c r="J47" s="80"/>
    </row>
    <row r="48" spans="1:10" ht="12.75">
      <c r="A48" s="120" t="s">
        <v>245</v>
      </c>
      <c r="B48" s="121"/>
      <c r="C48" s="127" t="s">
        <v>314</v>
      </c>
      <c r="D48" s="123"/>
      <c r="E48" s="124"/>
      <c r="F48" s="10"/>
      <c r="G48" s="97" t="s">
        <v>246</v>
      </c>
      <c r="H48" s="127"/>
      <c r="I48" s="124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20" t="s">
        <v>232</v>
      </c>
      <c r="B50" s="121"/>
      <c r="C50" s="122" t="s">
        <v>313</v>
      </c>
      <c r="D50" s="123"/>
      <c r="E50" s="123"/>
      <c r="F50" s="123"/>
      <c r="G50" s="123"/>
      <c r="H50" s="123"/>
      <c r="I50" s="124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25" t="s">
        <v>247</v>
      </c>
      <c r="B52" s="126"/>
      <c r="C52" s="127" t="s">
        <v>315</v>
      </c>
      <c r="D52" s="123"/>
      <c r="E52" s="123"/>
      <c r="F52" s="123"/>
      <c r="G52" s="123"/>
      <c r="H52" s="123"/>
      <c r="I52" s="128"/>
      <c r="J52" s="80"/>
    </row>
    <row r="53" spans="1:10" ht="12.75">
      <c r="A53" s="98"/>
      <c r="B53" s="55"/>
      <c r="C53" s="113" t="s">
        <v>248</v>
      </c>
      <c r="D53" s="114"/>
      <c r="E53" s="114"/>
      <c r="F53" s="114"/>
      <c r="G53" s="114"/>
      <c r="H53" s="114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29" t="s">
        <v>249</v>
      </c>
      <c r="C56" s="129"/>
      <c r="D56" s="129"/>
      <c r="E56" s="129"/>
      <c r="F56" s="50"/>
      <c r="G56" s="50"/>
      <c r="H56" s="50"/>
      <c r="I56" s="50"/>
      <c r="J56" s="80"/>
    </row>
    <row r="57" spans="1:10" ht="12.75">
      <c r="A57" s="99"/>
      <c r="B57" s="72" t="s">
        <v>287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29" t="s">
        <v>288</v>
      </c>
      <c r="C58" s="130"/>
      <c r="D58" s="130"/>
      <c r="E58" s="130"/>
      <c r="F58" s="130"/>
      <c r="G58" s="130"/>
      <c r="H58" s="130"/>
      <c r="I58" s="50"/>
      <c r="J58" s="80"/>
    </row>
    <row r="59" spans="1:10" ht="12.75">
      <c r="A59" s="100"/>
      <c r="B59" s="129" t="s">
        <v>289</v>
      </c>
      <c r="C59" s="130"/>
      <c r="D59" s="130"/>
      <c r="E59" s="130"/>
      <c r="F59" s="130"/>
      <c r="G59" s="130"/>
      <c r="H59" s="130"/>
      <c r="I59" s="130"/>
      <c r="J59" s="80"/>
    </row>
    <row r="60" spans="1:10" ht="12.75">
      <c r="A60" s="100"/>
      <c r="B60" s="129" t="s">
        <v>290</v>
      </c>
      <c r="C60" s="130"/>
      <c r="D60" s="130"/>
      <c r="E60" s="130"/>
      <c r="F60" s="130"/>
      <c r="G60" s="130"/>
      <c r="H60" s="130"/>
      <c r="I60" s="130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250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251</v>
      </c>
      <c r="F66" s="107"/>
      <c r="G66" s="115" t="s">
        <v>252</v>
      </c>
      <c r="H66" s="116"/>
      <c r="I66" s="117"/>
      <c r="J66" s="108"/>
    </row>
    <row r="67" spans="1:10" ht="12.75">
      <c r="A67" s="11"/>
      <c r="B67" s="11"/>
      <c r="C67" s="10"/>
      <c r="D67" s="10"/>
      <c r="E67" s="10"/>
      <c r="F67" s="10"/>
      <c r="G67" s="118"/>
      <c r="H67" s="119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otpinvest.hr"/>
    <hyperlink ref="C21" r:id="rId2" display="www.otpinvest.hr"/>
    <hyperlink ref="C50" r:id="rId3" display="kristina.bujan@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="85" zoomScaleNormal="85" zoomScaleSheetLayoutView="85" zoomScalePageLayoutView="0" workbookViewId="0" topLeftCell="A55">
      <selection activeCell="D63" sqref="D63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72" t="s">
        <v>38</v>
      </c>
      <c r="B2" s="172"/>
      <c r="C2" s="172"/>
      <c r="D2" s="172"/>
      <c r="E2" s="172"/>
      <c r="G2" s="16"/>
    </row>
    <row r="3" spans="1:7" s="15" customFormat="1" ht="22.5" customHeight="1">
      <c r="A3" s="171" t="s">
        <v>316</v>
      </c>
      <c r="B3" s="171"/>
      <c r="C3" s="171"/>
      <c r="D3" s="171"/>
      <c r="E3" s="12"/>
      <c r="G3" s="16"/>
    </row>
    <row r="4" spans="1:6" s="15" customFormat="1" ht="22.5" customHeight="1">
      <c r="A4" s="171" t="s">
        <v>317</v>
      </c>
      <c r="B4" s="171"/>
      <c r="C4" s="171"/>
      <c r="D4" s="171"/>
      <c r="F4" s="16"/>
    </row>
    <row r="5" spans="1:7" s="15" customFormat="1" ht="22.5" customHeight="1">
      <c r="A5" s="171" t="s">
        <v>318</v>
      </c>
      <c r="B5" s="171"/>
      <c r="C5" s="171"/>
      <c r="D5" s="171"/>
      <c r="E5" s="12"/>
      <c r="G5" s="16"/>
    </row>
    <row r="6" spans="1:5" s="15" customFormat="1" ht="22.5" customHeight="1">
      <c r="A6" s="171" t="s">
        <v>319</v>
      </c>
      <c r="B6" s="171"/>
      <c r="C6" s="171"/>
      <c r="D6" s="171"/>
      <c r="E6" s="171"/>
    </row>
    <row r="7" spans="1:7" s="15" customFormat="1" ht="24" customHeight="1">
      <c r="A7" s="12"/>
      <c r="B7" s="12"/>
      <c r="C7" s="13"/>
      <c r="D7" s="12"/>
      <c r="E7" s="17" t="s">
        <v>253</v>
      </c>
      <c r="G7" s="16"/>
    </row>
    <row r="8" spans="1:8" ht="51" customHeight="1">
      <c r="A8" s="18" t="s">
        <v>92</v>
      </c>
      <c r="B8" s="18" t="s">
        <v>5</v>
      </c>
      <c r="C8" s="18" t="s">
        <v>46</v>
      </c>
      <c r="D8" s="18" t="s">
        <v>292</v>
      </c>
      <c r="E8" s="18" t="s">
        <v>52</v>
      </c>
      <c r="F8" s="19"/>
      <c r="G8" s="20"/>
      <c r="H8" s="21"/>
    </row>
    <row r="9" spans="1:8" ht="33" customHeight="1">
      <c r="A9" s="22"/>
      <c r="B9" s="23" t="s">
        <v>255</v>
      </c>
      <c r="C9" s="22">
        <v>1</v>
      </c>
      <c r="D9" s="24">
        <f>+D10+D14+D18</f>
        <v>102268753</v>
      </c>
      <c r="E9" s="24">
        <f>+E10+E14+E18</f>
        <v>75629105.69999999</v>
      </c>
      <c r="G9" s="20"/>
      <c r="H9" s="21"/>
    </row>
    <row r="10" spans="1:8" ht="32.25" customHeight="1">
      <c r="A10" s="22"/>
      <c r="B10" s="23" t="s">
        <v>256</v>
      </c>
      <c r="C10" s="22">
        <v>2</v>
      </c>
      <c r="D10" s="25">
        <f>+D11+D12+D13</f>
        <v>46486502</v>
      </c>
      <c r="E10" s="25">
        <f>+E11+E12+E13</f>
        <v>39041999.15</v>
      </c>
      <c r="H10" s="21"/>
    </row>
    <row r="11" spans="1:8" ht="24" customHeight="1">
      <c r="A11" s="22" t="s">
        <v>125</v>
      </c>
      <c r="B11" s="26" t="s">
        <v>126</v>
      </c>
      <c r="C11" s="22">
        <v>3</v>
      </c>
      <c r="D11" s="27">
        <v>0</v>
      </c>
      <c r="E11" s="27">
        <v>0</v>
      </c>
      <c r="G11" s="20"/>
      <c r="H11" s="21"/>
    </row>
    <row r="12" spans="1:8" ht="24" customHeight="1">
      <c r="A12" s="22" t="s">
        <v>127</v>
      </c>
      <c r="B12" s="26" t="s">
        <v>128</v>
      </c>
      <c r="C12" s="22">
        <v>4</v>
      </c>
      <c r="D12" s="27">
        <v>46313347</v>
      </c>
      <c r="E12" s="27">
        <v>38900175.49</v>
      </c>
      <c r="F12" s="28"/>
      <c r="G12" s="20"/>
      <c r="H12" s="21"/>
    </row>
    <row r="13" spans="1:8" ht="24" customHeight="1">
      <c r="A13" s="22" t="s">
        <v>129</v>
      </c>
      <c r="B13" s="26" t="s">
        <v>130</v>
      </c>
      <c r="C13" s="22">
        <v>5</v>
      </c>
      <c r="D13" s="27">
        <v>173155</v>
      </c>
      <c r="E13" s="27">
        <v>141823.66</v>
      </c>
      <c r="G13" s="20"/>
      <c r="H13" s="21"/>
    </row>
    <row r="14" spans="1:8" ht="50.25" customHeight="1">
      <c r="A14" s="22"/>
      <c r="B14" s="23" t="s">
        <v>257</v>
      </c>
      <c r="C14" s="22">
        <v>6</v>
      </c>
      <c r="D14" s="25">
        <f>+D15+D16+D17</f>
        <v>55761677</v>
      </c>
      <c r="E14" s="25">
        <f>+E15+E16+E17</f>
        <v>36566532.55</v>
      </c>
      <c r="G14" s="20"/>
      <c r="H14" s="21"/>
    </row>
    <row r="15" spans="1:8" ht="24" customHeight="1">
      <c r="A15" s="22" t="s">
        <v>131</v>
      </c>
      <c r="B15" s="26" t="s">
        <v>126</v>
      </c>
      <c r="C15" s="22">
        <v>7</v>
      </c>
      <c r="D15" s="27">
        <v>55761677</v>
      </c>
      <c r="E15" s="27">
        <v>36566532.55</v>
      </c>
      <c r="G15" s="20"/>
      <c r="H15" s="21"/>
    </row>
    <row r="16" spans="1:8" ht="24" customHeight="1">
      <c r="A16" s="22" t="s">
        <v>132</v>
      </c>
      <c r="B16" s="26" t="s">
        <v>128</v>
      </c>
      <c r="C16" s="22">
        <v>8</v>
      </c>
      <c r="D16" s="27">
        <v>0</v>
      </c>
      <c r="E16" s="27">
        <v>0</v>
      </c>
      <c r="H16" s="21"/>
    </row>
    <row r="17" spans="1:8" ht="24" customHeight="1">
      <c r="A17" s="22" t="s">
        <v>133</v>
      </c>
      <c r="B17" s="26" t="s">
        <v>130</v>
      </c>
      <c r="C17" s="22">
        <v>9</v>
      </c>
      <c r="D17" s="27">
        <v>0</v>
      </c>
      <c r="E17" s="27">
        <v>0</v>
      </c>
      <c r="G17" s="20"/>
      <c r="H17" s="21"/>
    </row>
    <row r="18" spans="1:8" ht="33" customHeight="1">
      <c r="A18" s="22"/>
      <c r="B18" s="23" t="s">
        <v>258</v>
      </c>
      <c r="C18" s="22">
        <v>10</v>
      </c>
      <c r="D18" s="25">
        <f>+D19+D20</f>
        <v>20574</v>
      </c>
      <c r="E18" s="25">
        <f>+E19+E20</f>
        <v>20574</v>
      </c>
      <c r="G18" s="20"/>
      <c r="H18" s="21"/>
    </row>
    <row r="19" spans="1:8" ht="24" customHeight="1">
      <c r="A19" s="22" t="s">
        <v>134</v>
      </c>
      <c r="B19" s="26" t="s">
        <v>135</v>
      </c>
      <c r="C19" s="22">
        <v>11</v>
      </c>
      <c r="D19" s="27">
        <v>0</v>
      </c>
      <c r="E19" s="27"/>
      <c r="G19" s="20"/>
      <c r="H19" s="21"/>
    </row>
    <row r="20" spans="1:8" ht="24" customHeight="1">
      <c r="A20" s="22" t="s">
        <v>159</v>
      </c>
      <c r="B20" s="26" t="s">
        <v>130</v>
      </c>
      <c r="C20" s="22">
        <v>12</v>
      </c>
      <c r="D20" s="27">
        <v>20574</v>
      </c>
      <c r="E20" s="27">
        <v>20574</v>
      </c>
      <c r="G20" s="20"/>
      <c r="H20" s="21"/>
    </row>
    <row r="21" spans="1:8" ht="31.5" customHeight="1">
      <c r="A21" s="22"/>
      <c r="B21" s="23" t="s">
        <v>259</v>
      </c>
      <c r="C21" s="22">
        <v>13</v>
      </c>
      <c r="D21" s="25">
        <f>+D22+D23+D24+D25+D26</f>
        <v>2640076</v>
      </c>
      <c r="E21" s="25">
        <f>+E22+E23+E24+E25+E26</f>
        <v>4462674.23</v>
      </c>
      <c r="G21" s="20"/>
      <c r="H21" s="21"/>
    </row>
    <row r="22" spans="1:6" ht="24" customHeight="1">
      <c r="A22" s="22">
        <v>10</v>
      </c>
      <c r="B22" s="26" t="s">
        <v>136</v>
      </c>
      <c r="C22" s="22">
        <v>14</v>
      </c>
      <c r="D22" s="27">
        <v>987388</v>
      </c>
      <c r="E22" s="27">
        <v>4310972.23</v>
      </c>
      <c r="F22" s="20"/>
    </row>
    <row r="23" spans="1:5" ht="24" customHeight="1">
      <c r="A23" s="22" t="s">
        <v>137</v>
      </c>
      <c r="B23" s="26" t="s">
        <v>104</v>
      </c>
      <c r="C23" s="22">
        <v>15</v>
      </c>
      <c r="D23" s="27">
        <v>0</v>
      </c>
      <c r="E23" s="27">
        <v>0</v>
      </c>
    </row>
    <row r="24" spans="1:5" ht="24" customHeight="1">
      <c r="A24" s="22" t="s">
        <v>43</v>
      </c>
      <c r="B24" s="26" t="s">
        <v>93</v>
      </c>
      <c r="C24" s="22">
        <v>16</v>
      </c>
      <c r="D24" s="27">
        <v>1460605</v>
      </c>
      <c r="E24" s="27"/>
    </row>
    <row r="25" spans="1:5" ht="24" customHeight="1">
      <c r="A25" s="22" t="s">
        <v>44</v>
      </c>
      <c r="B25" s="26" t="s">
        <v>94</v>
      </c>
      <c r="C25" s="22">
        <v>17</v>
      </c>
      <c r="D25" s="27">
        <v>192083</v>
      </c>
      <c r="E25" s="27">
        <v>151702</v>
      </c>
    </row>
    <row r="26" spans="1:5" ht="24" customHeight="1">
      <c r="A26" s="22" t="s">
        <v>45</v>
      </c>
      <c r="B26" s="26" t="s">
        <v>95</v>
      </c>
      <c r="C26" s="22">
        <v>18</v>
      </c>
      <c r="D26" s="27"/>
      <c r="E26" s="27"/>
    </row>
    <row r="27" spans="1:5" ht="33" customHeight="1">
      <c r="A27" s="22"/>
      <c r="B27" s="23" t="s">
        <v>260</v>
      </c>
      <c r="C27" s="22">
        <v>19</v>
      </c>
      <c r="D27" s="25">
        <f>+D28+D29+D30+D31+D32+D33+D34+D35+D36+D37</f>
        <v>445631</v>
      </c>
      <c r="E27" s="25">
        <f>+E28+E29+E30+E31+E32+E33+E34+E35+E36+E37</f>
        <v>560906.68</v>
      </c>
    </row>
    <row r="28" spans="1:5" ht="24" customHeight="1">
      <c r="A28" s="22" t="s">
        <v>138</v>
      </c>
      <c r="B28" s="26" t="s">
        <v>139</v>
      </c>
      <c r="C28" s="22">
        <v>20</v>
      </c>
      <c r="D28" s="27">
        <v>0</v>
      </c>
      <c r="E28" s="27">
        <v>0</v>
      </c>
    </row>
    <row r="29" spans="1:5" ht="24" customHeight="1">
      <c r="A29" s="22" t="s">
        <v>140</v>
      </c>
      <c r="B29" s="26" t="s">
        <v>141</v>
      </c>
      <c r="C29" s="22">
        <v>21</v>
      </c>
      <c r="D29" s="27">
        <v>325201</v>
      </c>
      <c r="E29" s="27">
        <v>430252.83</v>
      </c>
    </row>
    <row r="30" spans="1:5" ht="24" customHeight="1">
      <c r="A30" s="22" t="s">
        <v>160</v>
      </c>
      <c r="B30" s="26" t="s">
        <v>142</v>
      </c>
      <c r="C30" s="22">
        <v>22</v>
      </c>
      <c r="D30" s="27">
        <v>0</v>
      </c>
      <c r="E30" s="27">
        <v>0</v>
      </c>
    </row>
    <row r="31" spans="1:5" ht="24" customHeight="1">
      <c r="A31" s="22">
        <v>13</v>
      </c>
      <c r="B31" s="26" t="s">
        <v>143</v>
      </c>
      <c r="C31" s="22">
        <v>23</v>
      </c>
      <c r="D31" s="27">
        <v>0</v>
      </c>
      <c r="E31" s="27">
        <v>0</v>
      </c>
    </row>
    <row r="32" spans="1:5" ht="24" customHeight="1">
      <c r="A32" s="22">
        <v>14</v>
      </c>
      <c r="B32" s="26" t="s">
        <v>29</v>
      </c>
      <c r="C32" s="22">
        <v>24</v>
      </c>
      <c r="D32" s="27">
        <v>0</v>
      </c>
      <c r="E32" s="27">
        <v>0</v>
      </c>
    </row>
    <row r="33" spans="1:5" ht="24" customHeight="1">
      <c r="A33" s="22">
        <v>15</v>
      </c>
      <c r="B33" s="26" t="s">
        <v>31</v>
      </c>
      <c r="C33" s="22">
        <v>25</v>
      </c>
      <c r="D33" s="27">
        <v>0</v>
      </c>
      <c r="E33" s="27">
        <v>0</v>
      </c>
    </row>
    <row r="34" spans="1:5" ht="24" customHeight="1">
      <c r="A34" s="22">
        <v>16</v>
      </c>
      <c r="B34" s="26" t="s">
        <v>32</v>
      </c>
      <c r="C34" s="22">
        <v>26</v>
      </c>
      <c r="D34" s="27">
        <v>0</v>
      </c>
      <c r="E34" s="27">
        <v>0</v>
      </c>
    </row>
    <row r="35" spans="1:5" ht="24" customHeight="1">
      <c r="A35" s="22">
        <v>18</v>
      </c>
      <c r="B35" s="26" t="s">
        <v>26</v>
      </c>
      <c r="C35" s="22">
        <v>27</v>
      </c>
      <c r="D35" s="27">
        <v>612</v>
      </c>
      <c r="E35" s="27">
        <v>944.21</v>
      </c>
    </row>
    <row r="36" spans="1:5" ht="24" customHeight="1">
      <c r="A36" s="22">
        <v>17</v>
      </c>
      <c r="B36" s="26" t="s">
        <v>144</v>
      </c>
      <c r="C36" s="22">
        <v>28</v>
      </c>
      <c r="D36" s="27">
        <v>119818</v>
      </c>
      <c r="E36" s="27">
        <v>129709.64</v>
      </c>
    </row>
    <row r="37" spans="1:5" ht="24" customHeight="1">
      <c r="A37" s="22">
        <v>19</v>
      </c>
      <c r="B37" s="26" t="s">
        <v>86</v>
      </c>
      <c r="C37" s="22">
        <v>29</v>
      </c>
      <c r="D37" s="27">
        <v>0</v>
      </c>
      <c r="E37" s="27"/>
    </row>
    <row r="38" spans="1:5" ht="33" customHeight="1">
      <c r="A38" s="29"/>
      <c r="B38" s="23" t="s">
        <v>261</v>
      </c>
      <c r="C38" s="22">
        <v>30</v>
      </c>
      <c r="D38" s="25">
        <f>+D9+D21+D27</f>
        <v>105354460</v>
      </c>
      <c r="E38" s="25">
        <f>+E9+E21+E27</f>
        <v>80652686.61</v>
      </c>
    </row>
    <row r="39" spans="1:5" ht="27" customHeight="1">
      <c r="A39" s="22" t="s">
        <v>145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146</v>
      </c>
      <c r="C41" s="22">
        <v>32</v>
      </c>
      <c r="D41" s="27"/>
      <c r="E41" s="27"/>
    </row>
    <row r="42" spans="1:5" ht="24" customHeight="1">
      <c r="A42" s="22" t="s">
        <v>147</v>
      </c>
      <c r="B42" s="26" t="s">
        <v>148</v>
      </c>
      <c r="C42" s="22">
        <v>33</v>
      </c>
      <c r="D42" s="27">
        <v>0</v>
      </c>
      <c r="E42" s="27">
        <v>0</v>
      </c>
    </row>
    <row r="43" spans="1:5" ht="24" customHeight="1">
      <c r="A43" s="22" t="s">
        <v>158</v>
      </c>
      <c r="B43" s="26" t="s">
        <v>149</v>
      </c>
      <c r="C43" s="22">
        <v>34</v>
      </c>
      <c r="D43" s="27">
        <v>0</v>
      </c>
      <c r="E43" s="27">
        <v>0</v>
      </c>
    </row>
    <row r="44" spans="1:5" ht="24" customHeight="1">
      <c r="A44" s="22">
        <v>23</v>
      </c>
      <c r="B44" s="26" t="s">
        <v>1</v>
      </c>
      <c r="C44" s="22">
        <v>35</v>
      </c>
      <c r="D44" s="27">
        <v>47863</v>
      </c>
      <c r="E44" s="27">
        <v>38107.5</v>
      </c>
    </row>
    <row r="45" spans="1:5" ht="24" customHeight="1">
      <c r="A45" s="22">
        <v>24</v>
      </c>
      <c r="B45" s="26" t="s">
        <v>33</v>
      </c>
      <c r="C45" s="22">
        <v>36</v>
      </c>
      <c r="D45" s="27">
        <v>9016</v>
      </c>
      <c r="E45" s="27">
        <v>6626.78</v>
      </c>
    </row>
    <row r="46" spans="1:5" ht="24" customHeight="1">
      <c r="A46" s="22">
        <v>25</v>
      </c>
      <c r="B46" s="26" t="s">
        <v>150</v>
      </c>
      <c r="C46" s="22">
        <v>37</v>
      </c>
      <c r="D46" s="27">
        <v>9023</v>
      </c>
      <c r="E46" s="27">
        <v>11113.6</v>
      </c>
    </row>
    <row r="47" spans="1:5" ht="24" customHeight="1">
      <c r="A47" s="22">
        <v>26</v>
      </c>
      <c r="B47" s="26" t="s">
        <v>96</v>
      </c>
      <c r="C47" s="22">
        <v>38</v>
      </c>
      <c r="D47" s="27">
        <v>0</v>
      </c>
      <c r="E47" s="27">
        <v>0</v>
      </c>
    </row>
    <row r="48" spans="1:5" ht="24" customHeight="1">
      <c r="A48" s="22">
        <v>28</v>
      </c>
      <c r="B48" s="26" t="s">
        <v>35</v>
      </c>
      <c r="C48" s="22">
        <v>39</v>
      </c>
      <c r="D48" s="27">
        <v>0</v>
      </c>
      <c r="E48" s="27">
        <v>0</v>
      </c>
    </row>
    <row r="49" spans="1:5" ht="24" customHeight="1">
      <c r="A49" s="22">
        <v>27</v>
      </c>
      <c r="B49" s="26" t="s">
        <v>34</v>
      </c>
      <c r="C49" s="22">
        <v>40</v>
      </c>
      <c r="D49" s="27">
        <v>24674157</v>
      </c>
      <c r="E49" s="27">
        <v>23088983.139999997</v>
      </c>
    </row>
    <row r="50" spans="1:5" ht="24" customHeight="1">
      <c r="A50" s="22">
        <v>29</v>
      </c>
      <c r="B50" s="26" t="s">
        <v>87</v>
      </c>
      <c r="C50" s="22">
        <v>41</v>
      </c>
      <c r="D50" s="27">
        <v>0</v>
      </c>
      <c r="E50" s="27"/>
    </row>
    <row r="51" spans="1:5" ht="33" customHeight="1">
      <c r="A51" s="29"/>
      <c r="B51" s="23" t="s">
        <v>262</v>
      </c>
      <c r="C51" s="22">
        <v>42</v>
      </c>
      <c r="D51" s="25">
        <f>+D42+D43+D44+D45+D46+D47+D48+D49+D50</f>
        <v>24740059</v>
      </c>
      <c r="E51" s="25">
        <f>+E42+E43+E44+E45+E46+E47+E48+E49+E50</f>
        <v>23144831.019999996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263</v>
      </c>
      <c r="C53" s="22">
        <v>43</v>
      </c>
      <c r="D53" s="25">
        <f>+D38-D51</f>
        <v>80614401</v>
      </c>
      <c r="E53" s="25">
        <f>+E38-E51</f>
        <v>57507855.59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97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264</v>
      </c>
      <c r="C57" s="22">
        <v>45</v>
      </c>
      <c r="D57" s="109">
        <f>+D53/D55</f>
        <v>40.243374508030264</v>
      </c>
      <c r="E57" s="109">
        <f>+E53/E55</f>
        <v>28.708396278502295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98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99</v>
      </c>
      <c r="C60" s="22">
        <v>47</v>
      </c>
      <c r="D60" s="27">
        <v>120190320</v>
      </c>
      <c r="E60" s="27">
        <v>60095160.49</v>
      </c>
    </row>
    <row r="61" spans="1:5" ht="24" customHeight="1">
      <c r="A61" s="22">
        <v>91</v>
      </c>
      <c r="B61" s="26" t="s">
        <v>100</v>
      </c>
      <c r="C61" s="22">
        <v>48</v>
      </c>
      <c r="D61" s="27">
        <v>0</v>
      </c>
      <c r="E61" s="27">
        <v>0</v>
      </c>
    </row>
    <row r="62" spans="1:5" ht="24" customHeight="1">
      <c r="A62" s="22">
        <v>92</v>
      </c>
      <c r="B62" s="26" t="s">
        <v>101</v>
      </c>
      <c r="C62" s="22">
        <v>49</v>
      </c>
      <c r="D62" s="27">
        <v>0</v>
      </c>
      <c r="E62" s="27">
        <v>0</v>
      </c>
    </row>
    <row r="63" spans="1:5" ht="24" customHeight="1">
      <c r="A63" s="22">
        <v>93</v>
      </c>
      <c r="B63" s="26" t="s">
        <v>102</v>
      </c>
      <c r="C63" s="22">
        <v>50</v>
      </c>
      <c r="D63" s="27">
        <v>16702264</v>
      </c>
      <c r="E63" s="27">
        <v>18363160.49</v>
      </c>
    </row>
    <row r="64" spans="1:5" ht="24" customHeight="1">
      <c r="A64" s="22">
        <v>96</v>
      </c>
      <c r="B64" s="26" t="s">
        <v>80</v>
      </c>
      <c r="C64" s="22">
        <v>51</v>
      </c>
      <c r="D64" s="27">
        <v>18745</v>
      </c>
      <c r="E64" s="27">
        <v>0</v>
      </c>
    </row>
    <row r="65" spans="1:5" ht="24" customHeight="1">
      <c r="A65" s="22">
        <v>97</v>
      </c>
      <c r="B65" s="26" t="s">
        <v>27</v>
      </c>
      <c r="C65" s="22">
        <v>52</v>
      </c>
      <c r="D65" s="27">
        <v>0</v>
      </c>
      <c r="E65" s="27">
        <v>0</v>
      </c>
    </row>
    <row r="66" spans="1:5" ht="24" customHeight="1">
      <c r="A66" s="22" t="s">
        <v>151</v>
      </c>
      <c r="B66" s="26" t="s">
        <v>152</v>
      </c>
      <c r="C66" s="22">
        <v>53</v>
      </c>
      <c r="D66" s="27">
        <v>0</v>
      </c>
      <c r="E66" s="27">
        <v>0</v>
      </c>
    </row>
    <row r="67" spans="1:5" ht="24" customHeight="1">
      <c r="A67" s="22" t="s">
        <v>153</v>
      </c>
      <c r="B67" s="26" t="s">
        <v>154</v>
      </c>
      <c r="C67" s="22">
        <v>54</v>
      </c>
      <c r="D67" s="27">
        <v>0</v>
      </c>
      <c r="E67" s="27">
        <v>0</v>
      </c>
    </row>
    <row r="68" spans="1:5" ht="24" customHeight="1">
      <c r="A68" s="22">
        <v>95</v>
      </c>
      <c r="B68" s="26" t="s">
        <v>24</v>
      </c>
      <c r="C68" s="22">
        <v>55</v>
      </c>
      <c r="D68" s="27">
        <v>-66359384</v>
      </c>
      <c r="E68" s="27">
        <v>2318147</v>
      </c>
    </row>
    <row r="69" spans="1:5" ht="24" customHeight="1">
      <c r="A69" s="22"/>
      <c r="B69" s="26" t="s">
        <v>293</v>
      </c>
      <c r="C69" s="22">
        <v>56</v>
      </c>
      <c r="D69" s="27">
        <v>-180812</v>
      </c>
      <c r="E69" s="27">
        <v>-241477</v>
      </c>
    </row>
    <row r="70" spans="1:5" ht="24" customHeight="1">
      <c r="A70" s="22">
        <v>94</v>
      </c>
      <c r="B70" s="26" t="s">
        <v>103</v>
      </c>
      <c r="C70" s="22">
        <v>57</v>
      </c>
      <c r="D70" s="27">
        <v>10243268</v>
      </c>
      <c r="E70" s="27">
        <v>-23027135</v>
      </c>
    </row>
    <row r="71" spans="1:5" ht="31.5" customHeight="1">
      <c r="A71" s="29"/>
      <c r="B71" s="23" t="s">
        <v>265</v>
      </c>
      <c r="C71" s="22">
        <v>58</v>
      </c>
      <c r="D71" s="25">
        <f>+SUM(D60:D70)</f>
        <v>80614401</v>
      </c>
      <c r="E71" s="25">
        <f>+SUM(E60:E70)</f>
        <v>57507855.980000004</v>
      </c>
    </row>
    <row r="72" spans="1:5" ht="13.5" customHeight="1">
      <c r="A72" s="22"/>
      <c r="B72" s="26"/>
      <c r="C72" s="22"/>
      <c r="D72" s="27"/>
      <c r="E72" s="27"/>
    </row>
    <row r="73" spans="1:5" ht="27" customHeight="1">
      <c r="A73" s="22" t="s">
        <v>47</v>
      </c>
      <c r="B73" s="23" t="s">
        <v>30</v>
      </c>
      <c r="C73" s="22">
        <v>59</v>
      </c>
      <c r="D73" s="27"/>
      <c r="E73" s="27"/>
    </row>
    <row r="74" spans="1:5" ht="27" customHeight="1">
      <c r="A74" s="22"/>
      <c r="B74" s="23" t="s">
        <v>155</v>
      </c>
      <c r="C74" s="22">
        <v>60</v>
      </c>
      <c r="D74" s="27"/>
      <c r="E74" s="27"/>
    </row>
    <row r="75" spans="1:5" ht="27" customHeight="1">
      <c r="A75" s="22"/>
      <c r="B75" s="26" t="s">
        <v>156</v>
      </c>
      <c r="C75" s="22">
        <v>61</v>
      </c>
      <c r="D75" s="27">
        <f>D71</f>
        <v>80614401</v>
      </c>
      <c r="E75" s="27">
        <f>E71</f>
        <v>57507855.980000004</v>
      </c>
    </row>
    <row r="76" spans="1:5" ht="27" customHeight="1">
      <c r="A76" s="22"/>
      <c r="B76" s="26" t="s">
        <v>157</v>
      </c>
      <c r="C76" s="22">
        <v>62</v>
      </c>
      <c r="D76" s="27"/>
      <c r="E76" s="27"/>
    </row>
    <row r="77" spans="1:3" ht="27" customHeight="1">
      <c r="A77" s="31"/>
      <c r="C77" s="21"/>
    </row>
    <row r="78" spans="1:5" ht="21" customHeight="1">
      <c r="A78" s="32"/>
      <c r="B78" s="28"/>
      <c r="C78" s="32"/>
      <c r="D78" s="33"/>
      <c r="E78" s="33"/>
    </row>
    <row r="81" ht="14.25"/>
  </sheetData>
  <sheetProtection/>
  <protectedRanges>
    <protectedRange sqref="A3:D5 A6:E6 D11:E13 D15:E17 D19:E20 D22:E26 D28:E37 D39:E39 D42:E50 D55:E55 D60:E70 D73:E73 D75:E76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zoomScale="85" zoomScaleNormal="85" zoomScaleSheetLayoutView="85" zoomScalePageLayoutView="0" workbookViewId="0" topLeftCell="A35">
      <selection activeCell="C10" sqref="C10:C16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9" width="9.140625" style="21" customWidth="1"/>
    <col min="10" max="10" width="11.57421875" style="21" bestFit="1" customWidth="1"/>
    <col min="11" max="16384" width="9.140625" style="21" customWidth="1"/>
  </cols>
  <sheetData>
    <row r="1" spans="1:7" s="15" customFormat="1" ht="15.75" customHeight="1">
      <c r="A1" s="33"/>
      <c r="B1" s="33"/>
      <c r="C1" s="34"/>
      <c r="D1" s="34"/>
      <c r="E1" s="34"/>
      <c r="F1" s="33"/>
      <c r="G1" s="35" t="s">
        <v>48</v>
      </c>
    </row>
    <row r="2" spans="1:7" s="15" customFormat="1" ht="24" customHeight="1">
      <c r="A2" s="173" t="s">
        <v>49</v>
      </c>
      <c r="B2" s="173"/>
      <c r="C2" s="173"/>
      <c r="D2" s="173"/>
      <c r="E2" s="173"/>
      <c r="F2" s="173"/>
      <c r="G2" s="173"/>
    </row>
    <row r="3" spans="1:7" s="15" customFormat="1" ht="21" customHeight="1">
      <c r="A3" s="174" t="s">
        <v>320</v>
      </c>
      <c r="B3" s="174"/>
      <c r="C3" s="174"/>
      <c r="D3" s="174"/>
      <c r="E3" s="174"/>
      <c r="F3" s="174"/>
      <c r="G3" s="174"/>
    </row>
    <row r="4" spans="1:7" s="15" customFormat="1" ht="21" customHeight="1">
      <c r="A4" s="174" t="s">
        <v>317</v>
      </c>
      <c r="B4" s="174"/>
      <c r="C4" s="174"/>
      <c r="D4" s="174"/>
      <c r="E4" s="174"/>
      <c r="F4" s="174"/>
      <c r="G4" s="174"/>
    </row>
    <row r="5" spans="1:7" s="15" customFormat="1" ht="21" customHeight="1">
      <c r="A5" s="174" t="s">
        <v>319</v>
      </c>
      <c r="B5" s="174"/>
      <c r="C5" s="174"/>
      <c r="D5" s="174"/>
      <c r="E5" s="174"/>
      <c r="F5" s="174"/>
      <c r="G5" s="174"/>
    </row>
    <row r="6" spans="1:7" s="15" customFormat="1" ht="19.5" customHeight="1">
      <c r="A6" s="33"/>
      <c r="B6" s="33"/>
      <c r="C6" s="34"/>
      <c r="D6" s="34"/>
      <c r="E6" s="34"/>
      <c r="F6" s="33"/>
      <c r="G6" s="36" t="s">
        <v>253</v>
      </c>
    </row>
    <row r="7" spans="1:7" ht="37.5" customHeight="1">
      <c r="A7" s="175" t="s">
        <v>0</v>
      </c>
      <c r="B7" s="175" t="s">
        <v>21</v>
      </c>
      <c r="C7" s="175" t="s">
        <v>46</v>
      </c>
      <c r="D7" s="175" t="s">
        <v>292</v>
      </c>
      <c r="E7" s="175"/>
      <c r="F7" s="175" t="s">
        <v>52</v>
      </c>
      <c r="G7" s="175"/>
    </row>
    <row r="8" spans="1:7" ht="37.5" customHeight="1">
      <c r="A8" s="175"/>
      <c r="B8" s="175"/>
      <c r="C8" s="175"/>
      <c r="D8" s="37" t="s">
        <v>105</v>
      </c>
      <c r="E8" s="37" t="s">
        <v>106</v>
      </c>
      <c r="F8" s="37" t="s">
        <v>105</v>
      </c>
      <c r="G8" s="37" t="s">
        <v>106</v>
      </c>
    </row>
    <row r="9" spans="1:7" ht="32.25" customHeight="1">
      <c r="A9" s="37"/>
      <c r="B9" s="38" t="s">
        <v>2</v>
      </c>
      <c r="C9" s="37">
        <v>63</v>
      </c>
      <c r="D9" s="39"/>
      <c r="E9" s="39"/>
      <c r="F9" s="39"/>
      <c r="G9" s="39"/>
    </row>
    <row r="10" spans="1:7" ht="24" customHeight="1">
      <c r="A10" s="37" t="s">
        <v>161</v>
      </c>
      <c r="B10" s="40" t="s">
        <v>162</v>
      </c>
      <c r="C10" s="37">
        <v>64</v>
      </c>
      <c r="D10" s="110">
        <v>45119</v>
      </c>
      <c r="E10" s="110">
        <v>0</v>
      </c>
      <c r="F10" s="110">
        <v>7104.55</v>
      </c>
      <c r="G10" s="110">
        <v>7105</v>
      </c>
    </row>
    <row r="11" spans="1:7" ht="24" customHeight="1">
      <c r="A11" s="37">
        <v>76</v>
      </c>
      <c r="B11" s="40" t="s">
        <v>163</v>
      </c>
      <c r="C11" s="37">
        <v>65</v>
      </c>
      <c r="D11" s="110">
        <v>2910772</v>
      </c>
      <c r="E11" s="110">
        <v>756066</v>
      </c>
      <c r="F11" s="110">
        <v>3149449.17</v>
      </c>
      <c r="G11" s="110">
        <v>818882</v>
      </c>
    </row>
    <row r="12" spans="1:7" ht="24" customHeight="1">
      <c r="A12" s="37" t="s">
        <v>164</v>
      </c>
      <c r="B12" s="40" t="s">
        <v>165</v>
      </c>
      <c r="C12" s="37">
        <v>66</v>
      </c>
      <c r="D12" s="110">
        <v>9475</v>
      </c>
      <c r="E12" s="110">
        <v>936</v>
      </c>
      <c r="F12" s="110">
        <v>28512.62</v>
      </c>
      <c r="G12" s="110"/>
    </row>
    <row r="13" spans="1:7" ht="24" customHeight="1">
      <c r="A13" s="37">
        <v>70</v>
      </c>
      <c r="B13" s="40" t="s">
        <v>50</v>
      </c>
      <c r="C13" s="37">
        <v>67</v>
      </c>
      <c r="D13" s="110">
        <v>31244</v>
      </c>
      <c r="E13" s="110">
        <v>3461</v>
      </c>
      <c r="F13" s="110">
        <v>9811.86</v>
      </c>
      <c r="G13" s="110">
        <v>1463</v>
      </c>
    </row>
    <row r="14" spans="1:7" ht="24" customHeight="1">
      <c r="A14" s="37" t="s">
        <v>192</v>
      </c>
      <c r="B14" s="40" t="s">
        <v>166</v>
      </c>
      <c r="C14" s="37">
        <v>68</v>
      </c>
      <c r="D14" s="110">
        <v>725306</v>
      </c>
      <c r="E14" s="110">
        <v>86812</v>
      </c>
      <c r="F14" s="110">
        <v>543571.9500000001</v>
      </c>
      <c r="G14" s="110">
        <v>29205</v>
      </c>
    </row>
    <row r="15" spans="1:7" ht="24" customHeight="1">
      <c r="A15" s="37" t="s">
        <v>193</v>
      </c>
      <c r="B15" s="40" t="s">
        <v>167</v>
      </c>
      <c r="C15" s="37">
        <v>69</v>
      </c>
      <c r="D15" s="110">
        <v>0</v>
      </c>
      <c r="E15" s="110">
        <v>0</v>
      </c>
      <c r="F15" s="110">
        <v>0</v>
      </c>
      <c r="G15" s="110">
        <v>0</v>
      </c>
    </row>
    <row r="16" spans="1:7" ht="24" customHeight="1">
      <c r="A16" s="37" t="s">
        <v>168</v>
      </c>
      <c r="B16" s="40" t="s">
        <v>169</v>
      </c>
      <c r="C16" s="37">
        <v>70</v>
      </c>
      <c r="D16" s="110">
        <v>0</v>
      </c>
      <c r="E16" s="110">
        <v>0</v>
      </c>
      <c r="F16" s="110">
        <v>0</v>
      </c>
      <c r="G16" s="110">
        <v>0</v>
      </c>
    </row>
    <row r="17" spans="1:7" ht="24" customHeight="1">
      <c r="A17" s="37" t="s">
        <v>170</v>
      </c>
      <c r="B17" s="40" t="s">
        <v>3</v>
      </c>
      <c r="C17" s="37">
        <v>71</v>
      </c>
      <c r="D17" s="110">
        <v>567582</v>
      </c>
      <c r="E17" s="110">
        <v>156659</v>
      </c>
      <c r="F17" s="110">
        <v>737599.83</v>
      </c>
      <c r="G17" s="110">
        <v>227016</v>
      </c>
    </row>
    <row r="18" spans="1:7" ht="31.5" customHeight="1">
      <c r="A18" s="18"/>
      <c r="B18" s="38" t="s">
        <v>266</v>
      </c>
      <c r="C18" s="37">
        <v>72</v>
      </c>
      <c r="D18" s="111">
        <f>+SUM(D10:D17)</f>
        <v>4289498</v>
      </c>
      <c r="E18" s="111">
        <f>+SUM(E10:E17)</f>
        <v>1003934</v>
      </c>
      <c r="F18" s="111">
        <f>+SUM(F10:F17)</f>
        <v>4476049.9799999995</v>
      </c>
      <c r="G18" s="111">
        <f>+SUM(G10:G17)</f>
        <v>1083671</v>
      </c>
    </row>
    <row r="19" spans="1:7" ht="24" customHeight="1">
      <c r="A19" s="37"/>
      <c r="B19" s="38" t="s">
        <v>4</v>
      </c>
      <c r="C19" s="37">
        <v>73</v>
      </c>
      <c r="D19" s="39"/>
      <c r="E19" s="39"/>
      <c r="F19" s="39"/>
      <c r="G19" s="39"/>
    </row>
    <row r="20" spans="1:7" ht="24" customHeight="1">
      <c r="A20" s="37" t="s">
        <v>171</v>
      </c>
      <c r="B20" s="40" t="s">
        <v>172</v>
      </c>
      <c r="C20" s="37">
        <v>74</v>
      </c>
      <c r="D20" s="110">
        <v>0</v>
      </c>
      <c r="E20" s="110">
        <v>0</v>
      </c>
      <c r="F20" s="110">
        <v>90630.68</v>
      </c>
      <c r="G20" s="110">
        <v>0</v>
      </c>
    </row>
    <row r="21" spans="1:7" ht="24" customHeight="1">
      <c r="A21" s="37" t="s">
        <v>173</v>
      </c>
      <c r="B21" s="40" t="s">
        <v>174</v>
      </c>
      <c r="C21" s="37">
        <v>75</v>
      </c>
      <c r="D21" s="110">
        <v>0</v>
      </c>
      <c r="E21" s="110">
        <v>0</v>
      </c>
      <c r="F21" s="110">
        <v>0</v>
      </c>
      <c r="G21" s="110">
        <v>0</v>
      </c>
    </row>
    <row r="22" spans="1:7" ht="24" customHeight="1">
      <c r="A22" s="37" t="s">
        <v>194</v>
      </c>
      <c r="B22" s="40" t="s">
        <v>175</v>
      </c>
      <c r="C22" s="37">
        <v>76</v>
      </c>
      <c r="D22" s="110">
        <v>565258</v>
      </c>
      <c r="E22" s="110">
        <v>140377</v>
      </c>
      <c r="F22" s="110">
        <v>243493.56</v>
      </c>
      <c r="G22" s="110">
        <v>11177</v>
      </c>
    </row>
    <row r="23" spans="1:7" ht="24" customHeight="1">
      <c r="A23" s="37">
        <v>61</v>
      </c>
      <c r="B23" s="40" t="s">
        <v>88</v>
      </c>
      <c r="C23" s="37">
        <v>77</v>
      </c>
      <c r="D23" s="110">
        <v>1343740</v>
      </c>
      <c r="E23" s="110">
        <v>289076</v>
      </c>
      <c r="F23" s="110">
        <v>425728.37</v>
      </c>
      <c r="G23" s="110">
        <v>132199</v>
      </c>
    </row>
    <row r="24" spans="1:7" ht="24" customHeight="1">
      <c r="A24" s="37">
        <v>67</v>
      </c>
      <c r="B24" s="40" t="s">
        <v>36</v>
      </c>
      <c r="C24" s="37">
        <v>78</v>
      </c>
      <c r="D24" s="110">
        <v>1086014</v>
      </c>
      <c r="E24" s="110">
        <v>270077</v>
      </c>
      <c r="F24" s="110">
        <v>1014911.62</v>
      </c>
      <c r="G24" s="110">
        <v>249887</v>
      </c>
    </row>
    <row r="25" spans="1:7" ht="24" customHeight="1">
      <c r="A25" s="37">
        <v>65</v>
      </c>
      <c r="B25" s="40" t="s">
        <v>37</v>
      </c>
      <c r="C25" s="37">
        <v>79</v>
      </c>
      <c r="D25" s="110">
        <v>99065</v>
      </c>
      <c r="E25" s="110">
        <v>25919</v>
      </c>
      <c r="F25" s="110">
        <v>100676.7</v>
      </c>
      <c r="G25" s="110">
        <v>23414</v>
      </c>
    </row>
    <row r="26" spans="1:7" ht="24" customHeight="1">
      <c r="A26" s="37">
        <v>66</v>
      </c>
      <c r="B26" s="40" t="s">
        <v>20</v>
      </c>
      <c r="C26" s="37">
        <v>80</v>
      </c>
      <c r="D26" s="110">
        <v>0</v>
      </c>
      <c r="E26" s="110">
        <v>0</v>
      </c>
      <c r="F26" s="110">
        <v>0</v>
      </c>
      <c r="G26" s="110">
        <v>0</v>
      </c>
    </row>
    <row r="27" spans="1:7" ht="24" customHeight="1">
      <c r="A27" s="37">
        <v>68</v>
      </c>
      <c r="B27" s="40" t="s">
        <v>176</v>
      </c>
      <c r="C27" s="37">
        <v>81</v>
      </c>
      <c r="D27" s="110">
        <v>0</v>
      </c>
      <c r="E27" s="110">
        <v>0</v>
      </c>
      <c r="F27" s="110">
        <v>0</v>
      </c>
      <c r="G27" s="110">
        <v>0</v>
      </c>
    </row>
    <row r="28" spans="1:7" ht="24" customHeight="1">
      <c r="A28" s="37" t="s">
        <v>195</v>
      </c>
      <c r="B28" s="40" t="s">
        <v>28</v>
      </c>
      <c r="C28" s="37">
        <v>82</v>
      </c>
      <c r="D28" s="110">
        <v>0</v>
      </c>
      <c r="E28" s="110">
        <v>0</v>
      </c>
      <c r="F28" s="110">
        <v>0</v>
      </c>
      <c r="G28" s="110">
        <v>0</v>
      </c>
    </row>
    <row r="29" spans="1:7" ht="24" customHeight="1">
      <c r="A29" s="37" t="s">
        <v>177</v>
      </c>
      <c r="B29" s="40" t="s">
        <v>178</v>
      </c>
      <c r="C29" s="37">
        <v>83</v>
      </c>
      <c r="D29" s="110">
        <v>0</v>
      </c>
      <c r="E29" s="110">
        <v>0</v>
      </c>
      <c r="F29" s="110">
        <v>0</v>
      </c>
      <c r="G29" s="110">
        <v>0</v>
      </c>
    </row>
    <row r="30" spans="1:7" ht="24" customHeight="1">
      <c r="A30" s="37">
        <v>69</v>
      </c>
      <c r="B30" s="40" t="s">
        <v>107</v>
      </c>
      <c r="C30" s="37">
        <v>84</v>
      </c>
      <c r="D30" s="110">
        <v>523745</v>
      </c>
      <c r="E30" s="110">
        <v>145109</v>
      </c>
      <c r="F30" s="110">
        <v>563409.55</v>
      </c>
      <c r="G30" s="110">
        <v>151822</v>
      </c>
    </row>
    <row r="31" spans="1:7" ht="24" customHeight="1">
      <c r="A31" s="37" t="s">
        <v>179</v>
      </c>
      <c r="B31" s="40" t="s">
        <v>180</v>
      </c>
      <c r="C31" s="37">
        <v>85</v>
      </c>
      <c r="D31" s="110">
        <v>1088333</v>
      </c>
      <c r="E31" s="110">
        <v>247966</v>
      </c>
      <c r="F31" s="110">
        <v>1191737.86</v>
      </c>
      <c r="G31" s="110">
        <v>294934</v>
      </c>
    </row>
    <row r="32" spans="1:7" ht="33.75" customHeight="1">
      <c r="A32" s="18"/>
      <c r="B32" s="38" t="s">
        <v>267</v>
      </c>
      <c r="C32" s="37">
        <v>86</v>
      </c>
      <c r="D32" s="111">
        <f>+SUM(D20:D31)</f>
        <v>4706155</v>
      </c>
      <c r="E32" s="111">
        <f>+SUM(E20:E31)</f>
        <v>1118524</v>
      </c>
      <c r="F32" s="111">
        <f>+SUM(F20:F31)</f>
        <v>3630588.34</v>
      </c>
      <c r="G32" s="111">
        <f>+SUM(G20:G31)</f>
        <v>863433</v>
      </c>
    </row>
    <row r="33" spans="1:7" ht="8.25" customHeight="1">
      <c r="A33" s="37"/>
      <c r="B33" s="40"/>
      <c r="C33" s="37"/>
      <c r="D33" s="39"/>
      <c r="E33" s="39"/>
      <c r="F33" s="39"/>
      <c r="G33" s="39"/>
    </row>
    <row r="34" spans="1:7" ht="31.5" customHeight="1">
      <c r="A34" s="18"/>
      <c r="B34" s="38" t="s">
        <v>268</v>
      </c>
      <c r="C34" s="37">
        <v>87</v>
      </c>
      <c r="D34" s="111">
        <f>+D18-D32</f>
        <v>-416657</v>
      </c>
      <c r="E34" s="111">
        <f>+E18-E32</f>
        <v>-114590</v>
      </c>
      <c r="F34" s="111">
        <f>+F18-F32</f>
        <v>845461.6399999997</v>
      </c>
      <c r="G34" s="111">
        <f>+G18-G32</f>
        <v>220238</v>
      </c>
    </row>
    <row r="35" spans="1:7" ht="9" customHeight="1">
      <c r="A35" s="37"/>
      <c r="B35" s="40"/>
      <c r="C35" s="40"/>
      <c r="D35" s="39"/>
      <c r="E35" s="39"/>
      <c r="F35" s="39"/>
      <c r="G35" s="39"/>
    </row>
    <row r="36" spans="1:7" ht="24" customHeight="1">
      <c r="A36" s="40"/>
      <c r="B36" s="38" t="s">
        <v>181</v>
      </c>
      <c r="C36" s="37">
        <v>88</v>
      </c>
      <c r="D36" s="39"/>
      <c r="E36" s="39"/>
      <c r="F36" s="39"/>
      <c r="G36" s="39"/>
    </row>
    <row r="37" spans="1:7" ht="24" customHeight="1">
      <c r="A37" s="37" t="s">
        <v>182</v>
      </c>
      <c r="B37" s="40" t="s">
        <v>183</v>
      </c>
      <c r="C37" s="37">
        <v>89</v>
      </c>
      <c r="D37" s="110">
        <v>10663153</v>
      </c>
      <c r="E37" s="110">
        <v>4643215</v>
      </c>
      <c r="F37" s="110">
        <v>-23872597</v>
      </c>
      <c r="G37" s="110">
        <v>-18137958</v>
      </c>
    </row>
    <row r="38" spans="1:7" ht="24" customHeight="1">
      <c r="A38" s="37" t="s">
        <v>108</v>
      </c>
      <c r="B38" s="40" t="s">
        <v>184</v>
      </c>
      <c r="C38" s="37">
        <v>90</v>
      </c>
      <c r="D38" s="110">
        <v>0</v>
      </c>
      <c r="E38" s="110">
        <v>0</v>
      </c>
      <c r="F38" s="110">
        <v>0</v>
      </c>
      <c r="G38" s="110">
        <v>0</v>
      </c>
    </row>
    <row r="39" spans="1:7" ht="24" customHeight="1">
      <c r="A39" s="37" t="s">
        <v>185</v>
      </c>
      <c r="B39" s="40" t="s">
        <v>51</v>
      </c>
      <c r="C39" s="37">
        <v>91</v>
      </c>
      <c r="D39" s="110">
        <v>0</v>
      </c>
      <c r="E39" s="110">
        <v>0</v>
      </c>
      <c r="F39" s="110">
        <v>0</v>
      </c>
      <c r="G39" s="110">
        <v>0</v>
      </c>
    </row>
    <row r="40" spans="1:7" ht="24" customHeight="1">
      <c r="A40" s="37" t="s">
        <v>186</v>
      </c>
      <c r="B40" s="40" t="s">
        <v>187</v>
      </c>
      <c r="C40" s="37">
        <v>92</v>
      </c>
      <c r="D40" s="110">
        <v>-3228</v>
      </c>
      <c r="E40" s="110">
        <v>-117</v>
      </c>
      <c r="F40" s="110"/>
      <c r="G40" s="110"/>
    </row>
    <row r="41" spans="1:7" ht="32.25" customHeight="1">
      <c r="A41" s="18"/>
      <c r="B41" s="38" t="s">
        <v>269</v>
      </c>
      <c r="C41" s="37">
        <v>93</v>
      </c>
      <c r="D41" s="111">
        <f>+D37+D38+D39+D40</f>
        <v>10659925</v>
      </c>
      <c r="E41" s="111">
        <f>+E37+E38+E39+E40</f>
        <v>4643098</v>
      </c>
      <c r="F41" s="111">
        <f>+F37+F38+F39+F40</f>
        <v>-23872597</v>
      </c>
      <c r="G41" s="111">
        <f>+G37+G38+G39+G40</f>
        <v>-18137958</v>
      </c>
    </row>
    <row r="42" spans="1:7" ht="31.5" customHeight="1">
      <c r="A42" s="18"/>
      <c r="B42" s="38" t="s">
        <v>270</v>
      </c>
      <c r="C42" s="37">
        <v>94</v>
      </c>
      <c r="D42" s="111">
        <f>+D34+D41</f>
        <v>10243268</v>
      </c>
      <c r="E42" s="111">
        <f>+E34+E41</f>
        <v>4528508</v>
      </c>
      <c r="F42" s="111">
        <f>+F34+F41</f>
        <v>-23027135.36</v>
      </c>
      <c r="G42" s="111">
        <f>+G34+G41</f>
        <v>-17917720</v>
      </c>
    </row>
    <row r="43" spans="1:7" ht="24" customHeight="1">
      <c r="A43" s="18"/>
      <c r="B43" s="38" t="s">
        <v>109</v>
      </c>
      <c r="C43" s="37">
        <v>95</v>
      </c>
      <c r="D43" s="39"/>
      <c r="E43" s="39"/>
      <c r="F43" s="39"/>
      <c r="G43" s="39"/>
    </row>
    <row r="44" spans="1:7" ht="32.25" customHeight="1">
      <c r="A44" s="18"/>
      <c r="B44" s="38" t="s">
        <v>271</v>
      </c>
      <c r="C44" s="37">
        <v>96</v>
      </c>
      <c r="D44" s="111">
        <f>+D42-D43</f>
        <v>10243268</v>
      </c>
      <c r="E44" s="111">
        <f>+E42-E43</f>
        <v>4528508</v>
      </c>
      <c r="F44" s="111">
        <f>+F42-F43</f>
        <v>-23027135.36</v>
      </c>
      <c r="G44" s="111">
        <f>+G42-G43</f>
        <v>-17917720</v>
      </c>
    </row>
    <row r="45" spans="1:7" ht="34.5" customHeight="1">
      <c r="A45" s="18"/>
      <c r="B45" s="38" t="s">
        <v>272</v>
      </c>
      <c r="C45" s="37">
        <v>97</v>
      </c>
      <c r="D45" s="111">
        <f>+D46+D47+D48+D49+D50</f>
        <v>-325056</v>
      </c>
      <c r="E45" s="111">
        <f>+E46+E47+E48+E49+E50</f>
        <v>-41141</v>
      </c>
      <c r="F45" s="111">
        <f>+F46+F47+F48+F49+F50</f>
        <v>-60665.49</v>
      </c>
      <c r="G45" s="111">
        <f>+G46+G47+G48+G49+G50</f>
        <v>-191</v>
      </c>
    </row>
    <row r="46" spans="1:7" ht="33" customHeight="1">
      <c r="A46" s="37"/>
      <c r="B46" s="40" t="s">
        <v>188</v>
      </c>
      <c r="C46" s="37">
        <v>98</v>
      </c>
      <c r="D46" s="110">
        <v>0</v>
      </c>
      <c r="E46" s="110">
        <v>0</v>
      </c>
      <c r="F46" s="110">
        <v>0</v>
      </c>
      <c r="G46" s="110">
        <v>0</v>
      </c>
    </row>
    <row r="47" spans="1:7" ht="33" customHeight="1">
      <c r="A47" s="37"/>
      <c r="B47" s="40" t="s">
        <v>189</v>
      </c>
      <c r="C47" s="37">
        <v>99</v>
      </c>
      <c r="D47" s="110">
        <v>-330004</v>
      </c>
      <c r="E47" s="110">
        <v>-44196</v>
      </c>
      <c r="F47" s="110">
        <v>-60665.49</v>
      </c>
      <c r="G47" s="110">
        <v>-191</v>
      </c>
    </row>
    <row r="48" spans="1:10" ht="33" customHeight="1">
      <c r="A48" s="37"/>
      <c r="B48" s="40" t="s">
        <v>53</v>
      </c>
      <c r="C48" s="37">
        <v>100</v>
      </c>
      <c r="D48" s="110">
        <v>4948</v>
      </c>
      <c r="E48" s="110">
        <v>3055</v>
      </c>
      <c r="F48" s="110">
        <v>0</v>
      </c>
      <c r="G48" s="110">
        <v>0</v>
      </c>
      <c r="J48" s="112"/>
    </row>
    <row r="49" spans="1:10" ht="33" customHeight="1">
      <c r="A49" s="37"/>
      <c r="B49" s="40" t="s">
        <v>190</v>
      </c>
      <c r="C49" s="37">
        <v>101</v>
      </c>
      <c r="D49" s="110">
        <v>0</v>
      </c>
      <c r="E49" s="110">
        <v>0</v>
      </c>
      <c r="F49" s="110">
        <v>0</v>
      </c>
      <c r="G49" s="110">
        <v>0</v>
      </c>
      <c r="J49" s="112"/>
    </row>
    <row r="50" spans="1:10" ht="35.25" customHeight="1">
      <c r="A50" s="37"/>
      <c r="B50" s="40" t="s">
        <v>191</v>
      </c>
      <c r="C50" s="37">
        <v>102</v>
      </c>
      <c r="D50" s="110">
        <v>0</v>
      </c>
      <c r="E50" s="110">
        <v>0</v>
      </c>
      <c r="F50" s="110">
        <v>0</v>
      </c>
      <c r="G50" s="110">
        <v>0</v>
      </c>
      <c r="J50" s="112"/>
    </row>
    <row r="51" spans="1:7" ht="32.25" customHeight="1">
      <c r="A51" s="18"/>
      <c r="B51" s="38" t="s">
        <v>273</v>
      </c>
      <c r="C51" s="37">
        <v>103</v>
      </c>
      <c r="D51" s="111">
        <f>+D44+D45</f>
        <v>9918212</v>
      </c>
      <c r="E51" s="111">
        <f>+E44+E45</f>
        <v>4487367</v>
      </c>
      <c r="F51" s="111">
        <f>+F44+F45</f>
        <v>-23087800.849999998</v>
      </c>
      <c r="G51" s="111">
        <f>+G44+G45</f>
        <v>-17917911</v>
      </c>
    </row>
    <row r="52" spans="1:7" ht="24" customHeight="1">
      <c r="A52" s="18"/>
      <c r="B52" s="38" t="s">
        <v>54</v>
      </c>
      <c r="C52" s="37">
        <v>104</v>
      </c>
      <c r="D52" s="38"/>
      <c r="E52" s="38"/>
      <c r="F52" s="38"/>
      <c r="G52" s="38"/>
    </row>
    <row r="53" spans="1:7" ht="11.25" customHeight="1">
      <c r="A53" s="37"/>
      <c r="B53" s="38"/>
      <c r="C53" s="37"/>
      <c r="D53" s="39"/>
      <c r="E53" s="39"/>
      <c r="F53" s="39"/>
      <c r="G53" s="39"/>
    </row>
    <row r="54" spans="1:7" ht="30.75" customHeight="1">
      <c r="A54" s="37"/>
      <c r="B54" s="38" t="s">
        <v>155</v>
      </c>
      <c r="C54" s="37">
        <v>105</v>
      </c>
      <c r="D54" s="39"/>
      <c r="E54" s="39"/>
      <c r="F54" s="39"/>
      <c r="G54" s="39"/>
    </row>
    <row r="55" spans="1:7" ht="30.75" customHeight="1">
      <c r="A55" s="18"/>
      <c r="B55" s="38" t="s">
        <v>156</v>
      </c>
      <c r="C55" s="37">
        <v>106</v>
      </c>
      <c r="D55" s="24">
        <f>D51</f>
        <v>9918212</v>
      </c>
      <c r="E55" s="24">
        <f>E51</f>
        <v>4487367</v>
      </c>
      <c r="F55" s="24">
        <f>F51</f>
        <v>-23087800.849999998</v>
      </c>
      <c r="G55" s="24">
        <f>G51</f>
        <v>-17917911</v>
      </c>
    </row>
    <row r="56" spans="1:7" ht="30.75" customHeight="1">
      <c r="A56" s="18"/>
      <c r="B56" s="38" t="s">
        <v>157</v>
      </c>
      <c r="C56" s="37">
        <v>107</v>
      </c>
      <c r="D56" s="38"/>
      <c r="E56" s="38"/>
      <c r="F56" s="38"/>
      <c r="G56" s="38"/>
    </row>
    <row r="57" spans="1:7" ht="30.75" customHeight="1">
      <c r="A57" s="32"/>
      <c r="B57" s="33"/>
      <c r="C57" s="32"/>
      <c r="D57" s="41"/>
      <c r="E57" s="41"/>
      <c r="F57" s="41"/>
      <c r="G57" s="41"/>
    </row>
    <row r="58" spans="1:7" ht="30.75" customHeight="1">
      <c r="A58" s="32"/>
      <c r="B58" s="33"/>
      <c r="C58" s="32"/>
      <c r="D58" s="41"/>
      <c r="E58" s="41"/>
      <c r="F58" s="41"/>
      <c r="G58" s="41"/>
    </row>
    <row r="59" spans="1:7" ht="30.75" customHeight="1">
      <c r="A59" s="32"/>
      <c r="B59" s="33"/>
      <c r="C59" s="32"/>
      <c r="D59" s="41"/>
      <c r="E59" s="41"/>
      <c r="F59" s="41"/>
      <c r="G59" s="41"/>
    </row>
    <row r="60" spans="1:7" ht="30.75" customHeight="1">
      <c r="A60" s="32"/>
      <c r="B60" s="33"/>
      <c r="C60" s="32"/>
      <c r="D60" s="41"/>
      <c r="E60" s="41"/>
      <c r="F60" s="41"/>
      <c r="G60" s="41"/>
    </row>
    <row r="61" spans="1:7" ht="30.75" customHeight="1">
      <c r="A61" s="32"/>
      <c r="B61" s="33"/>
      <c r="C61" s="32"/>
      <c r="D61" s="41"/>
      <c r="E61" s="41"/>
      <c r="F61" s="41"/>
      <c r="G61" s="41"/>
    </row>
    <row r="62" spans="1:7" ht="30.75" customHeight="1">
      <c r="A62" s="32"/>
      <c r="B62" s="33"/>
      <c r="C62" s="32"/>
      <c r="D62" s="41"/>
      <c r="E62" s="41"/>
      <c r="F62" s="41"/>
      <c r="G62" s="41"/>
    </row>
    <row r="63" spans="1:7" ht="30.75" customHeight="1">
      <c r="A63" s="32"/>
      <c r="B63" s="33"/>
      <c r="C63" s="32"/>
      <c r="D63" s="41"/>
      <c r="E63" s="41"/>
      <c r="F63" s="41"/>
      <c r="G63" s="41"/>
    </row>
    <row r="64" spans="1:7" ht="30.75" customHeight="1">
      <c r="A64" s="32"/>
      <c r="B64" s="33"/>
      <c r="C64" s="32"/>
      <c r="D64" s="41"/>
      <c r="E64" s="41"/>
      <c r="F64" s="41"/>
      <c r="G64" s="41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5 D7:G7 F10:G17 D20:G31 D37:G40 D43:G43 D46:G50 D52:G52 D55:G56" name="Range1"/>
    <protectedRange sqref="D10:E17" name="Range1_1_1_1_2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zoomScaleSheetLayoutView="85" zoomScalePageLayoutView="0" workbookViewId="0" topLeftCell="A28">
      <selection activeCell="C24" sqref="C24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3"/>
      <c r="B1" s="34"/>
      <c r="C1" s="34"/>
      <c r="D1" s="42" t="s">
        <v>55</v>
      </c>
    </row>
    <row r="2" spans="1:4" s="15" customFormat="1" ht="24" customHeight="1">
      <c r="A2" s="173" t="s">
        <v>254</v>
      </c>
      <c r="B2" s="173"/>
      <c r="C2" s="173"/>
      <c r="D2" s="173"/>
    </row>
    <row r="3" spans="1:4" s="15" customFormat="1" ht="24" customHeight="1">
      <c r="A3" s="174" t="s">
        <v>40</v>
      </c>
      <c r="B3" s="174"/>
      <c r="C3" s="174"/>
      <c r="D3" s="174"/>
    </row>
    <row r="4" spans="1:4" s="15" customFormat="1" ht="24" customHeight="1">
      <c r="A4" s="174" t="s">
        <v>41</v>
      </c>
      <c r="B4" s="174"/>
      <c r="C4" s="174"/>
      <c r="D4" s="174"/>
    </row>
    <row r="5" spans="1:4" s="15" customFormat="1" ht="24" customHeight="1">
      <c r="A5" s="174" t="s">
        <v>42</v>
      </c>
      <c r="B5" s="174"/>
      <c r="C5" s="174"/>
      <c r="D5" s="174"/>
    </row>
    <row r="6" spans="1:4" s="15" customFormat="1" ht="18.75" customHeight="1">
      <c r="A6" s="33"/>
      <c r="B6" s="34"/>
      <c r="C6" s="34"/>
      <c r="D6" s="36" t="s">
        <v>253</v>
      </c>
    </row>
    <row r="7" spans="1:5" ht="53.25" customHeight="1">
      <c r="A7" s="18" t="s">
        <v>21</v>
      </c>
      <c r="B7" s="18" t="s">
        <v>46</v>
      </c>
      <c r="C7" s="18" t="s">
        <v>292</v>
      </c>
      <c r="D7" s="18" t="s">
        <v>52</v>
      </c>
      <c r="E7" s="21"/>
    </row>
    <row r="8" spans="1:5" ht="39" customHeight="1">
      <c r="A8" s="23" t="s">
        <v>274</v>
      </c>
      <c r="B8" s="22">
        <v>108</v>
      </c>
      <c r="C8" s="43">
        <f>+SUM(C9:C33)</f>
        <v>0</v>
      </c>
      <c r="D8" s="43">
        <f>+SUM(D9:D33)</f>
        <v>0</v>
      </c>
      <c r="E8" s="21"/>
    </row>
    <row r="9" spans="1:5" ht="24" customHeight="1">
      <c r="A9" s="40" t="s">
        <v>196</v>
      </c>
      <c r="B9" s="22">
        <v>109</v>
      </c>
      <c r="C9" s="44"/>
      <c r="D9" s="44"/>
      <c r="E9" s="21"/>
    </row>
    <row r="10" spans="1:5" ht="24" customHeight="1">
      <c r="A10" s="40" t="s">
        <v>197</v>
      </c>
      <c r="B10" s="22">
        <v>110</v>
      </c>
      <c r="C10" s="44"/>
      <c r="D10" s="44"/>
      <c r="E10" s="21"/>
    </row>
    <row r="11" spans="1:5" ht="24" customHeight="1">
      <c r="A11" s="40" t="s">
        <v>198</v>
      </c>
      <c r="B11" s="22">
        <v>111</v>
      </c>
      <c r="C11" s="44"/>
      <c r="D11" s="44"/>
      <c r="E11" s="21"/>
    </row>
    <row r="12" spans="1:5" ht="24" customHeight="1">
      <c r="A12" s="40" t="s">
        <v>199</v>
      </c>
      <c r="B12" s="22">
        <v>112</v>
      </c>
      <c r="C12" s="44"/>
      <c r="D12" s="44"/>
      <c r="E12" s="21"/>
    </row>
    <row r="13" spans="1:5" ht="24" customHeight="1">
      <c r="A13" s="40" t="s">
        <v>110</v>
      </c>
      <c r="B13" s="22">
        <v>113</v>
      </c>
      <c r="C13" s="44"/>
      <c r="D13" s="44"/>
      <c r="E13" s="21"/>
    </row>
    <row r="14" spans="1:5" ht="24" customHeight="1">
      <c r="A14" s="40" t="s">
        <v>111</v>
      </c>
      <c r="B14" s="22">
        <v>114</v>
      </c>
      <c r="C14" s="44"/>
      <c r="D14" s="44"/>
      <c r="E14" s="21"/>
    </row>
    <row r="15" spans="1:5" ht="24" customHeight="1">
      <c r="A15" s="40" t="s">
        <v>56</v>
      </c>
      <c r="B15" s="22">
        <v>115</v>
      </c>
      <c r="C15" s="44"/>
      <c r="D15" s="44"/>
      <c r="E15" s="21"/>
    </row>
    <row r="16" spans="1:5" ht="24" customHeight="1">
      <c r="A16" s="40" t="s">
        <v>57</v>
      </c>
      <c r="B16" s="22">
        <v>116</v>
      </c>
      <c r="C16" s="44"/>
      <c r="D16" s="44"/>
      <c r="E16" s="21"/>
    </row>
    <row r="17" spans="1:5" ht="24" customHeight="1">
      <c r="A17" s="40" t="s">
        <v>112</v>
      </c>
      <c r="B17" s="22">
        <v>117</v>
      </c>
      <c r="C17" s="44"/>
      <c r="D17" s="44"/>
      <c r="E17" s="21"/>
    </row>
    <row r="18" spans="1:5" ht="24" customHeight="1">
      <c r="A18" s="40" t="s">
        <v>58</v>
      </c>
      <c r="B18" s="22">
        <v>118</v>
      </c>
      <c r="C18" s="44"/>
      <c r="D18" s="44"/>
      <c r="E18" s="21"/>
    </row>
    <row r="19" spans="1:5" ht="24" customHeight="1">
      <c r="A19" s="40" t="s">
        <v>73</v>
      </c>
      <c r="B19" s="22">
        <v>119</v>
      </c>
      <c r="C19" s="44"/>
      <c r="D19" s="44"/>
      <c r="E19" s="21"/>
    </row>
    <row r="20" spans="1:5" ht="24" customHeight="1">
      <c r="A20" s="40" t="s">
        <v>200</v>
      </c>
      <c r="B20" s="22">
        <v>120</v>
      </c>
      <c r="C20" s="44"/>
      <c r="D20" s="44"/>
      <c r="E20" s="21"/>
    </row>
    <row r="21" spans="1:5" ht="24" customHeight="1">
      <c r="A21" s="40" t="s">
        <v>59</v>
      </c>
      <c r="B21" s="22">
        <v>121</v>
      </c>
      <c r="C21" s="44"/>
      <c r="D21" s="44"/>
      <c r="E21" s="21"/>
    </row>
    <row r="22" spans="1:5" ht="24" customHeight="1">
      <c r="A22" s="40" t="s">
        <v>60</v>
      </c>
      <c r="B22" s="22">
        <v>122</v>
      </c>
      <c r="C22" s="44"/>
      <c r="D22" s="44"/>
      <c r="E22" s="21"/>
    </row>
    <row r="23" spans="1:5" ht="24" customHeight="1">
      <c r="A23" s="40" t="s">
        <v>89</v>
      </c>
      <c r="B23" s="22">
        <v>123</v>
      </c>
      <c r="C23" s="44"/>
      <c r="D23" s="44"/>
      <c r="E23" s="21"/>
    </row>
    <row r="24" spans="1:5" ht="24" customHeight="1">
      <c r="A24" s="40" t="s">
        <v>90</v>
      </c>
      <c r="B24" s="22">
        <v>124</v>
      </c>
      <c r="C24" s="44"/>
      <c r="D24" s="44"/>
      <c r="E24" s="21"/>
    </row>
    <row r="25" spans="1:5" ht="24" customHeight="1">
      <c r="A25" s="40" t="s">
        <v>61</v>
      </c>
      <c r="B25" s="22">
        <v>125</v>
      </c>
      <c r="C25" s="44"/>
      <c r="D25" s="44"/>
      <c r="E25" s="21"/>
    </row>
    <row r="26" spans="1:5" ht="24" customHeight="1">
      <c r="A26" s="40" t="s">
        <v>201</v>
      </c>
      <c r="B26" s="22">
        <v>126</v>
      </c>
      <c r="C26" s="44"/>
      <c r="D26" s="44"/>
      <c r="E26" s="21"/>
    </row>
    <row r="27" spans="1:5" ht="24" customHeight="1">
      <c r="A27" s="40" t="s">
        <v>62</v>
      </c>
      <c r="B27" s="22">
        <v>127</v>
      </c>
      <c r="C27" s="44"/>
      <c r="D27" s="44"/>
      <c r="E27" s="21"/>
    </row>
    <row r="28" spans="1:5" ht="24" customHeight="1">
      <c r="A28" s="40" t="s">
        <v>63</v>
      </c>
      <c r="B28" s="22">
        <v>128</v>
      </c>
      <c r="C28" s="44"/>
      <c r="D28" s="44"/>
      <c r="E28" s="21"/>
    </row>
    <row r="29" spans="1:5" ht="24" customHeight="1">
      <c r="A29" s="40" t="s">
        <v>64</v>
      </c>
      <c r="B29" s="22">
        <v>129</v>
      </c>
      <c r="C29" s="44"/>
      <c r="D29" s="44"/>
      <c r="E29" s="21"/>
    </row>
    <row r="30" spans="1:5" ht="24" customHeight="1">
      <c r="A30" s="40" t="s">
        <v>65</v>
      </c>
      <c r="B30" s="22">
        <v>130</v>
      </c>
      <c r="C30" s="44"/>
      <c r="D30" s="44"/>
      <c r="E30" s="21"/>
    </row>
    <row r="31" spans="1:5" ht="24" customHeight="1">
      <c r="A31" s="40" t="s">
        <v>91</v>
      </c>
      <c r="B31" s="22">
        <v>131</v>
      </c>
      <c r="C31" s="44"/>
      <c r="D31" s="44"/>
      <c r="E31" s="21"/>
    </row>
    <row r="32" spans="1:5" ht="24" customHeight="1">
      <c r="A32" s="40" t="s">
        <v>66</v>
      </c>
      <c r="B32" s="22">
        <v>132</v>
      </c>
      <c r="C32" s="44"/>
      <c r="D32" s="44"/>
      <c r="E32" s="21"/>
    </row>
    <row r="33" spans="1:5" ht="24" customHeight="1">
      <c r="A33" s="40" t="s">
        <v>67</v>
      </c>
      <c r="B33" s="22">
        <v>133</v>
      </c>
      <c r="C33" s="44"/>
      <c r="D33" s="44"/>
      <c r="E33" s="21"/>
    </row>
    <row r="34" spans="1:5" ht="39" customHeight="1">
      <c r="A34" s="23" t="s">
        <v>275</v>
      </c>
      <c r="B34" s="22">
        <v>134</v>
      </c>
      <c r="C34" s="43">
        <f>+C35+C36+C37+C38+C39</f>
        <v>0</v>
      </c>
      <c r="D34" s="43">
        <f>+D35+D36+D37+D38+D39</f>
        <v>0</v>
      </c>
      <c r="E34" s="21"/>
    </row>
    <row r="35" spans="1:5" ht="24" customHeight="1">
      <c r="A35" s="26" t="s">
        <v>113</v>
      </c>
      <c r="B35" s="22">
        <v>135</v>
      </c>
      <c r="C35" s="44"/>
      <c r="D35" s="44"/>
      <c r="E35" s="21"/>
    </row>
    <row r="36" spans="1:5" ht="24" customHeight="1">
      <c r="A36" s="26" t="s">
        <v>114</v>
      </c>
      <c r="B36" s="22">
        <v>136</v>
      </c>
      <c r="C36" s="44"/>
      <c r="D36" s="44"/>
      <c r="E36" s="21"/>
    </row>
    <row r="37" spans="1:5" ht="24" customHeight="1">
      <c r="A37" s="40" t="s">
        <v>115</v>
      </c>
      <c r="B37" s="22">
        <v>137</v>
      </c>
      <c r="C37" s="44"/>
      <c r="D37" s="44"/>
      <c r="E37" s="21"/>
    </row>
    <row r="38" spans="1:5" ht="24" customHeight="1">
      <c r="A38" s="40" t="s">
        <v>68</v>
      </c>
      <c r="B38" s="22">
        <v>138</v>
      </c>
      <c r="C38" s="44"/>
      <c r="D38" s="44"/>
      <c r="E38" s="21"/>
    </row>
    <row r="39" spans="1:5" ht="24" customHeight="1">
      <c r="A39" s="40" t="s">
        <v>69</v>
      </c>
      <c r="B39" s="22">
        <v>139</v>
      </c>
      <c r="C39" s="44"/>
      <c r="D39" s="44"/>
      <c r="E39" s="21"/>
    </row>
    <row r="40" spans="1:5" ht="39" customHeight="1">
      <c r="A40" s="23" t="s">
        <v>70</v>
      </c>
      <c r="B40" s="22">
        <v>140</v>
      </c>
      <c r="C40" s="44"/>
      <c r="D40" s="44"/>
      <c r="E40" s="21"/>
    </row>
    <row r="41" spans="1:5" ht="39" customHeight="1">
      <c r="A41" s="23" t="s">
        <v>276</v>
      </c>
      <c r="B41" s="22">
        <v>141</v>
      </c>
      <c r="C41" s="43">
        <f>+C8+C34+C40</f>
        <v>0</v>
      </c>
      <c r="D41" s="43">
        <f>+D8+D34+D40</f>
        <v>0</v>
      </c>
      <c r="E41" s="21"/>
    </row>
    <row r="42" spans="1:5" ht="39" customHeight="1">
      <c r="A42" s="23" t="s">
        <v>71</v>
      </c>
      <c r="B42" s="22">
        <v>142</v>
      </c>
      <c r="C42" s="44"/>
      <c r="D42" s="44"/>
      <c r="E42" s="21"/>
    </row>
    <row r="43" spans="1:5" ht="39" customHeight="1">
      <c r="A43" s="23" t="s">
        <v>277</v>
      </c>
      <c r="B43" s="22">
        <v>143</v>
      </c>
      <c r="C43" s="43">
        <f>+C41+C42</f>
        <v>0</v>
      </c>
      <c r="D43" s="43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3"/>
      <c r="B46" s="32"/>
      <c r="C46" s="32"/>
      <c r="D46" s="32"/>
      <c r="E46" s="21"/>
    </row>
    <row r="47" spans="1:5" ht="35.25" customHeight="1">
      <c r="A47" s="33"/>
      <c r="B47" s="32"/>
      <c r="C47" s="32"/>
      <c r="D47" s="32"/>
      <c r="E47" s="21"/>
    </row>
    <row r="48" spans="1:5" ht="35.25" customHeight="1">
      <c r="A48" s="33"/>
      <c r="B48" s="32"/>
      <c r="C48" s="32"/>
      <c r="D48" s="32"/>
      <c r="E48" s="21"/>
    </row>
    <row r="49" spans="1:5" ht="37.5" customHeight="1">
      <c r="A49" s="33"/>
      <c r="B49" s="32"/>
      <c r="C49" s="45"/>
      <c r="D49" s="45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SheetLayoutView="85" zoomScalePageLayoutView="0" workbookViewId="0" topLeftCell="A25">
      <selection activeCell="E37" sqref="E37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3"/>
      <c r="B1" s="34"/>
      <c r="C1" s="34"/>
      <c r="D1" s="42" t="s">
        <v>55</v>
      </c>
    </row>
    <row r="2" spans="1:4" s="15" customFormat="1" ht="24" customHeight="1">
      <c r="A2" s="173" t="s">
        <v>72</v>
      </c>
      <c r="B2" s="173"/>
      <c r="C2" s="173"/>
      <c r="D2" s="173"/>
    </row>
    <row r="3" spans="1:4" s="15" customFormat="1" ht="24" customHeight="1">
      <c r="A3" s="174" t="s">
        <v>320</v>
      </c>
      <c r="B3" s="174"/>
      <c r="C3" s="174"/>
      <c r="D3" s="174"/>
    </row>
    <row r="4" spans="1:4" s="15" customFormat="1" ht="24" customHeight="1">
      <c r="A4" s="174" t="s">
        <v>317</v>
      </c>
      <c r="B4" s="174"/>
      <c r="C4" s="174"/>
      <c r="D4" s="174"/>
    </row>
    <row r="5" spans="1:4" s="15" customFormat="1" ht="24" customHeight="1">
      <c r="A5" s="174" t="s">
        <v>319</v>
      </c>
      <c r="B5" s="174"/>
      <c r="C5" s="174"/>
      <c r="D5" s="174"/>
    </row>
    <row r="6" spans="1:4" s="15" customFormat="1" ht="24" customHeight="1">
      <c r="A6" s="33"/>
      <c r="B6" s="34"/>
      <c r="C6" s="34"/>
      <c r="D6" s="36" t="s">
        <v>253</v>
      </c>
    </row>
    <row r="7" spans="1:5" ht="52.5" customHeight="1">
      <c r="A7" s="18" t="s">
        <v>21</v>
      </c>
      <c r="B7" s="18" t="s">
        <v>46</v>
      </c>
      <c r="C7" s="18" t="s">
        <v>292</v>
      </c>
      <c r="D7" s="18" t="s">
        <v>52</v>
      </c>
      <c r="E7" s="21"/>
    </row>
    <row r="8" spans="1:5" ht="38.25" customHeight="1">
      <c r="A8" s="23" t="s">
        <v>278</v>
      </c>
      <c r="B8" s="22">
        <v>144</v>
      </c>
      <c r="C8" s="43">
        <f>+SUM(C9:C33)</f>
        <v>-778875.44</v>
      </c>
      <c r="D8" s="43">
        <f>+SUM(D9:D33)</f>
        <v>3403363.009999998</v>
      </c>
      <c r="E8" s="21"/>
    </row>
    <row r="9" spans="1:5" ht="30" customHeight="1">
      <c r="A9" s="40" t="s">
        <v>116</v>
      </c>
      <c r="B9" s="22">
        <v>145</v>
      </c>
      <c r="C9" s="44">
        <v>10243268</v>
      </c>
      <c r="D9" s="44">
        <v>-23027135.4</v>
      </c>
      <c r="E9" s="21"/>
    </row>
    <row r="10" spans="1:5" ht="30" customHeight="1">
      <c r="A10" s="26" t="s">
        <v>203</v>
      </c>
      <c r="B10" s="22">
        <v>146</v>
      </c>
      <c r="C10" s="44">
        <v>0</v>
      </c>
      <c r="D10" s="44">
        <v>0</v>
      </c>
      <c r="E10" s="21"/>
    </row>
    <row r="11" spans="1:5" ht="30" customHeight="1">
      <c r="A11" s="26" t="s">
        <v>204</v>
      </c>
      <c r="B11" s="22">
        <v>147</v>
      </c>
      <c r="C11" s="44">
        <v>0</v>
      </c>
      <c r="D11" s="44">
        <v>0</v>
      </c>
      <c r="E11" s="21"/>
    </row>
    <row r="12" spans="1:5" ht="30" customHeight="1">
      <c r="A12" s="26" t="s">
        <v>205</v>
      </c>
      <c r="B12" s="22">
        <v>148</v>
      </c>
      <c r="C12" s="44">
        <v>0</v>
      </c>
      <c r="D12" s="44">
        <v>0</v>
      </c>
      <c r="E12" s="21"/>
    </row>
    <row r="13" spans="1:5" ht="30" customHeight="1">
      <c r="A13" s="26" t="s">
        <v>206</v>
      </c>
      <c r="B13" s="22">
        <v>149</v>
      </c>
      <c r="C13" s="44">
        <v>-45119</v>
      </c>
      <c r="D13" s="44">
        <v>83526.4</v>
      </c>
      <c r="E13" s="21"/>
    </row>
    <row r="14" spans="1:5" ht="30" customHeight="1">
      <c r="A14" s="26" t="s">
        <v>207</v>
      </c>
      <c r="B14" s="22">
        <v>150</v>
      </c>
      <c r="C14" s="44">
        <v>-31244</v>
      </c>
      <c r="D14" s="44">
        <v>-9811.86</v>
      </c>
      <c r="E14" s="21"/>
    </row>
    <row r="15" spans="1:5" ht="30" customHeight="1">
      <c r="A15" s="26" t="s">
        <v>208</v>
      </c>
      <c r="B15" s="22">
        <v>151</v>
      </c>
      <c r="C15" s="44">
        <v>1086014</v>
      </c>
      <c r="D15" s="44">
        <v>1014912.4</v>
      </c>
      <c r="E15" s="21"/>
    </row>
    <row r="16" spans="1:5" ht="30" customHeight="1">
      <c r="A16" s="40" t="s">
        <v>279</v>
      </c>
      <c r="B16" s="22">
        <v>152</v>
      </c>
      <c r="C16" s="44">
        <v>-3228</v>
      </c>
      <c r="D16" s="44">
        <v>0</v>
      </c>
      <c r="E16" s="21"/>
    </row>
    <row r="17" spans="1:5" ht="30" customHeight="1">
      <c r="A17" s="26" t="s">
        <v>209</v>
      </c>
      <c r="B17" s="22">
        <v>153</v>
      </c>
      <c r="C17" s="44">
        <v>-11535760</v>
      </c>
      <c r="D17" s="44">
        <v>26556122.4</v>
      </c>
      <c r="E17" s="21"/>
    </row>
    <row r="18" spans="1:5" ht="30" customHeight="1">
      <c r="A18" s="26" t="s">
        <v>210</v>
      </c>
      <c r="B18" s="22">
        <v>154</v>
      </c>
      <c r="C18" s="44">
        <v>0</v>
      </c>
      <c r="D18" s="44">
        <v>0</v>
      </c>
      <c r="E18" s="21"/>
    </row>
    <row r="19" spans="1:5" ht="30" customHeight="1">
      <c r="A19" s="26" t="s">
        <v>211</v>
      </c>
      <c r="B19" s="22">
        <v>155</v>
      </c>
      <c r="C19" s="44">
        <v>0</v>
      </c>
      <c r="D19" s="44">
        <v>0</v>
      </c>
      <c r="E19" s="21"/>
    </row>
    <row r="20" spans="1:5" ht="30" customHeight="1">
      <c r="A20" s="26" t="s">
        <v>212</v>
      </c>
      <c r="B20" s="22">
        <v>156</v>
      </c>
      <c r="C20" s="44">
        <v>2459110</v>
      </c>
      <c r="D20" s="44">
        <v>1500986.4</v>
      </c>
      <c r="E20" s="21"/>
    </row>
    <row r="21" spans="1:5" ht="34.5" customHeight="1">
      <c r="A21" s="26" t="s">
        <v>213</v>
      </c>
      <c r="B21" s="22">
        <v>157</v>
      </c>
      <c r="C21" s="44">
        <v>0</v>
      </c>
      <c r="D21" s="44">
        <v>0</v>
      </c>
      <c r="E21" s="21"/>
    </row>
    <row r="22" spans="1:5" ht="30" customHeight="1">
      <c r="A22" s="26" t="s">
        <v>214</v>
      </c>
      <c r="B22" s="22">
        <v>158</v>
      </c>
      <c r="C22" s="44">
        <v>-41224</v>
      </c>
      <c r="D22" s="44">
        <v>-105052</v>
      </c>
      <c r="E22" s="21"/>
    </row>
    <row r="23" spans="1:5" ht="30" customHeight="1">
      <c r="A23" s="26" t="s">
        <v>215</v>
      </c>
      <c r="B23" s="22">
        <v>159</v>
      </c>
      <c r="C23" s="44">
        <v>0</v>
      </c>
      <c r="D23" s="44">
        <v>0</v>
      </c>
      <c r="E23" s="21"/>
    </row>
    <row r="24" spans="1:5" ht="30" customHeight="1">
      <c r="A24" s="26" t="s">
        <v>58</v>
      </c>
      <c r="B24" s="22">
        <v>160</v>
      </c>
      <c r="C24" s="44">
        <v>32357</v>
      </c>
      <c r="D24" s="44">
        <v>9480.4</v>
      </c>
      <c r="E24" s="21"/>
    </row>
    <row r="25" spans="1:5" ht="30" customHeight="1">
      <c r="A25" s="26" t="s">
        <v>73</v>
      </c>
      <c r="B25" s="22">
        <v>161</v>
      </c>
      <c r="C25" s="44">
        <v>1207168</v>
      </c>
      <c r="D25" s="44">
        <v>-1014545.73</v>
      </c>
      <c r="E25" s="21"/>
    </row>
    <row r="26" spans="1:5" ht="30" customHeight="1">
      <c r="A26" s="26" t="s">
        <v>216</v>
      </c>
      <c r="B26" s="22">
        <v>162</v>
      </c>
      <c r="C26" s="44">
        <v>0</v>
      </c>
      <c r="D26" s="44">
        <v>0</v>
      </c>
      <c r="E26" s="21"/>
    </row>
    <row r="27" spans="1:5" ht="30" customHeight="1">
      <c r="A27" s="26" t="s">
        <v>74</v>
      </c>
      <c r="B27" s="22">
        <v>163</v>
      </c>
      <c r="C27" s="44">
        <v>0</v>
      </c>
      <c r="D27" s="44">
        <v>0</v>
      </c>
      <c r="E27" s="21"/>
    </row>
    <row r="28" spans="1:5" ht="30" customHeight="1">
      <c r="A28" s="26" t="s">
        <v>217</v>
      </c>
      <c r="B28" s="22">
        <v>164</v>
      </c>
      <c r="C28" s="44">
        <v>-20919.440000000002</v>
      </c>
      <c r="D28" s="44">
        <v>-9892</v>
      </c>
      <c r="E28" s="21"/>
    </row>
    <row r="29" spans="1:5" ht="33.75" customHeight="1">
      <c r="A29" s="26" t="s">
        <v>218</v>
      </c>
      <c r="B29" s="22">
        <v>165</v>
      </c>
      <c r="C29" s="44">
        <v>0</v>
      </c>
      <c r="D29" s="44">
        <v>0</v>
      </c>
      <c r="E29" s="21"/>
    </row>
    <row r="30" spans="1:5" ht="30" customHeight="1">
      <c r="A30" s="26" t="s">
        <v>219</v>
      </c>
      <c r="B30" s="22">
        <v>166</v>
      </c>
      <c r="C30" s="44">
        <v>0</v>
      </c>
      <c r="D30" s="44">
        <v>0</v>
      </c>
      <c r="E30" s="21"/>
    </row>
    <row r="31" spans="1:5" ht="30" customHeight="1">
      <c r="A31" s="26" t="s">
        <v>117</v>
      </c>
      <c r="B31" s="22">
        <v>167</v>
      </c>
      <c r="C31" s="44">
        <v>-66425</v>
      </c>
      <c r="D31" s="44">
        <v>-12145</v>
      </c>
      <c r="E31" s="21"/>
    </row>
    <row r="32" spans="1:5" ht="30" customHeight="1">
      <c r="A32" s="26" t="s">
        <v>75</v>
      </c>
      <c r="B32" s="22">
        <v>168</v>
      </c>
      <c r="C32" s="44">
        <v>-4062873</v>
      </c>
      <c r="D32" s="44">
        <v>-1583083</v>
      </c>
      <c r="E32" s="112"/>
    </row>
    <row r="33" spans="1:5" ht="30" customHeight="1">
      <c r="A33" s="26" t="s">
        <v>118</v>
      </c>
      <c r="B33" s="22">
        <v>169</v>
      </c>
      <c r="C33" s="44">
        <v>0</v>
      </c>
      <c r="D33" s="44">
        <v>0</v>
      </c>
      <c r="E33" s="21"/>
    </row>
    <row r="34" spans="1:5" ht="36" customHeight="1">
      <c r="A34" s="23" t="s">
        <v>280</v>
      </c>
      <c r="B34" s="22">
        <v>170</v>
      </c>
      <c r="C34" s="43">
        <f>+C35+C36+C37</f>
        <v>-325056</v>
      </c>
      <c r="D34" s="43">
        <f>+D35+D36+D37</f>
        <v>-79410</v>
      </c>
      <c r="E34" s="112"/>
    </row>
    <row r="35" spans="1:5" ht="30" customHeight="1">
      <c r="A35" s="26" t="s">
        <v>220</v>
      </c>
      <c r="B35" s="22">
        <v>171</v>
      </c>
      <c r="C35" s="44">
        <v>0</v>
      </c>
      <c r="D35" s="44">
        <v>0</v>
      </c>
      <c r="E35" s="21"/>
    </row>
    <row r="36" spans="1:5" ht="30" customHeight="1">
      <c r="A36" s="26" t="s">
        <v>115</v>
      </c>
      <c r="B36" s="22">
        <v>172</v>
      </c>
      <c r="C36" s="44">
        <v>0</v>
      </c>
      <c r="D36" s="44">
        <v>0</v>
      </c>
      <c r="E36" s="21"/>
    </row>
    <row r="37" spans="1:5" ht="30" customHeight="1">
      <c r="A37" s="26" t="s">
        <v>76</v>
      </c>
      <c r="B37" s="22">
        <v>173</v>
      </c>
      <c r="C37" s="44">
        <v>-325056</v>
      </c>
      <c r="D37" s="44">
        <v>-79410</v>
      </c>
      <c r="E37" s="112"/>
    </row>
    <row r="38" spans="1:5" ht="36" customHeight="1">
      <c r="A38" s="23" t="s">
        <v>281</v>
      </c>
      <c r="B38" s="22">
        <v>174</v>
      </c>
      <c r="C38" s="43">
        <f>+C8+C34</f>
        <v>-1103931.44</v>
      </c>
      <c r="D38" s="43">
        <f>+D8+D34</f>
        <v>3323953.009999998</v>
      </c>
      <c r="E38" s="21"/>
    </row>
    <row r="39" spans="1:5" ht="36" customHeight="1">
      <c r="A39" s="23" t="s">
        <v>71</v>
      </c>
      <c r="B39" s="22">
        <v>175</v>
      </c>
      <c r="C39" s="44">
        <v>2091319</v>
      </c>
      <c r="D39" s="44">
        <v>987018.61</v>
      </c>
      <c r="E39" s="21"/>
    </row>
    <row r="40" spans="1:5" ht="36" customHeight="1">
      <c r="A40" s="23" t="s">
        <v>202</v>
      </c>
      <c r="B40" s="22">
        <v>176</v>
      </c>
      <c r="C40" s="43">
        <f>+C38+C39</f>
        <v>987387.56</v>
      </c>
      <c r="D40" s="43">
        <f>+D38+D39</f>
        <v>4310971.619999998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5" zoomScaleNormal="85" zoomScaleSheetLayoutView="75" zoomScalePageLayoutView="0" workbookViewId="0" topLeftCell="A13">
      <selection activeCell="C27" sqref="C27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3"/>
      <c r="B1" s="34"/>
      <c r="C1" s="34"/>
      <c r="D1" s="34"/>
      <c r="E1" s="34"/>
      <c r="F1" s="42" t="s">
        <v>124</v>
      </c>
    </row>
    <row r="2" spans="1:6" s="15" customFormat="1" ht="24" customHeight="1">
      <c r="A2" s="173" t="s">
        <v>119</v>
      </c>
      <c r="B2" s="173"/>
      <c r="C2" s="173"/>
      <c r="D2" s="173"/>
      <c r="E2" s="173"/>
      <c r="F2" s="173"/>
    </row>
    <row r="3" spans="1:6" s="15" customFormat="1" ht="24" customHeight="1">
      <c r="A3" s="174" t="s">
        <v>321</v>
      </c>
      <c r="B3" s="174"/>
      <c r="C3" s="174"/>
      <c r="D3" s="174"/>
      <c r="E3" s="174"/>
      <c r="F3" s="174"/>
    </row>
    <row r="4" spans="1:6" s="15" customFormat="1" ht="24" customHeight="1">
      <c r="A4" s="174" t="s">
        <v>317</v>
      </c>
      <c r="B4" s="174"/>
      <c r="C4" s="174"/>
      <c r="D4" s="174"/>
      <c r="E4" s="174"/>
      <c r="F4" s="174"/>
    </row>
    <row r="5" spans="1:6" s="15" customFormat="1" ht="24" customHeight="1">
      <c r="A5" s="174" t="s">
        <v>319</v>
      </c>
      <c r="B5" s="174"/>
      <c r="C5" s="174"/>
      <c r="D5" s="174"/>
      <c r="E5" s="174"/>
      <c r="F5" s="174"/>
    </row>
    <row r="6" spans="1:6" s="15" customFormat="1" ht="24" customHeight="1">
      <c r="A6" s="33"/>
      <c r="B6" s="34"/>
      <c r="C6" s="34"/>
      <c r="D6" s="34"/>
      <c r="E6" s="34"/>
      <c r="F6" s="36" t="s">
        <v>253</v>
      </c>
    </row>
    <row r="7" spans="1:7" ht="65.25" customHeight="1">
      <c r="A7" s="29" t="s">
        <v>21</v>
      </c>
      <c r="B7" s="29" t="s">
        <v>46</v>
      </c>
      <c r="C7" s="29" t="s">
        <v>292</v>
      </c>
      <c r="D7" s="29" t="s">
        <v>77</v>
      </c>
      <c r="E7" s="29" t="s">
        <v>78</v>
      </c>
      <c r="F7" s="18" t="s">
        <v>79</v>
      </c>
      <c r="G7" s="21"/>
    </row>
    <row r="8" spans="1:7" ht="36" customHeight="1">
      <c r="A8" s="26" t="s">
        <v>99</v>
      </c>
      <c r="B8" s="22">
        <v>177</v>
      </c>
      <c r="C8" s="44">
        <v>120190320</v>
      </c>
      <c r="D8" s="44"/>
      <c r="E8" s="44">
        <v>60095160</v>
      </c>
      <c r="F8" s="44">
        <f>+C8+D8-E8</f>
        <v>60095160</v>
      </c>
      <c r="G8" s="21"/>
    </row>
    <row r="9" spans="1:7" ht="36" customHeight="1">
      <c r="A9" s="26" t="s">
        <v>221</v>
      </c>
      <c r="B9" s="22">
        <v>178</v>
      </c>
      <c r="C9" s="44">
        <v>0</v>
      </c>
      <c r="D9" s="44">
        <v>0</v>
      </c>
      <c r="E9" s="44">
        <v>0</v>
      </c>
      <c r="F9" s="44">
        <f aca="true" t="shared" si="0" ref="F9:F20">+C9+D9-E9</f>
        <v>0</v>
      </c>
      <c r="G9" s="21"/>
    </row>
    <row r="10" spans="1:7" ht="36" customHeight="1">
      <c r="A10" s="26" t="s">
        <v>120</v>
      </c>
      <c r="B10" s="22">
        <v>179</v>
      </c>
      <c r="C10" s="44">
        <v>0</v>
      </c>
      <c r="D10" s="44">
        <v>0</v>
      </c>
      <c r="E10" s="44">
        <v>0</v>
      </c>
      <c r="F10" s="44">
        <f t="shared" si="0"/>
        <v>0</v>
      </c>
      <c r="G10" s="21"/>
    </row>
    <row r="11" spans="1:7" ht="36" customHeight="1">
      <c r="A11" s="26" t="s">
        <v>102</v>
      </c>
      <c r="B11" s="22">
        <v>180</v>
      </c>
      <c r="C11" s="44">
        <v>16702264</v>
      </c>
      <c r="D11" s="44">
        <v>1660896.49</v>
      </c>
      <c r="E11" s="44"/>
      <c r="F11" s="44">
        <f t="shared" si="0"/>
        <v>18363160.49</v>
      </c>
      <c r="G11" s="21"/>
    </row>
    <row r="12" spans="1:7" ht="36" customHeight="1">
      <c r="A12" s="26" t="s">
        <v>80</v>
      </c>
      <c r="B12" s="22">
        <v>181</v>
      </c>
      <c r="C12" s="44">
        <v>18745</v>
      </c>
      <c r="D12" s="44">
        <v>8892</v>
      </c>
      <c r="E12" s="44">
        <v>27637.2</v>
      </c>
      <c r="F12" s="44">
        <f t="shared" si="0"/>
        <v>-0.2000000000007276</v>
      </c>
      <c r="G12" s="21"/>
    </row>
    <row r="13" spans="1:7" ht="36" customHeight="1">
      <c r="A13" s="26" t="s">
        <v>27</v>
      </c>
      <c r="B13" s="22">
        <v>182</v>
      </c>
      <c r="C13" s="44">
        <v>0</v>
      </c>
      <c r="D13" s="44">
        <v>0</v>
      </c>
      <c r="E13" s="44">
        <v>0</v>
      </c>
      <c r="F13" s="44">
        <f t="shared" si="0"/>
        <v>0</v>
      </c>
      <c r="G13" s="21"/>
    </row>
    <row r="14" spans="1:7" ht="36" customHeight="1">
      <c r="A14" s="26" t="s">
        <v>152</v>
      </c>
      <c r="B14" s="22">
        <v>183</v>
      </c>
      <c r="C14" s="44">
        <v>0</v>
      </c>
      <c r="D14" s="44">
        <v>0</v>
      </c>
      <c r="E14" s="44">
        <v>0</v>
      </c>
      <c r="F14" s="44">
        <f t="shared" si="0"/>
        <v>0</v>
      </c>
      <c r="G14" s="21"/>
    </row>
    <row r="15" spans="1:7" ht="36" customHeight="1">
      <c r="A15" s="26" t="s">
        <v>154</v>
      </c>
      <c r="B15" s="22">
        <v>184</v>
      </c>
      <c r="C15" s="44">
        <v>0</v>
      </c>
      <c r="D15" s="44">
        <v>0</v>
      </c>
      <c r="E15" s="44">
        <v>0</v>
      </c>
      <c r="F15" s="44">
        <f t="shared" si="0"/>
        <v>0</v>
      </c>
      <c r="G15" s="21"/>
    </row>
    <row r="16" spans="1:7" ht="36" customHeight="1">
      <c r="A16" s="26" t="s">
        <v>121</v>
      </c>
      <c r="B16" s="22">
        <v>185</v>
      </c>
      <c r="C16" s="44">
        <v>-66359384</v>
      </c>
      <c r="D16" s="44">
        <v>68677531</v>
      </c>
      <c r="E16" s="44"/>
      <c r="F16" s="44">
        <f t="shared" si="0"/>
        <v>2318147</v>
      </c>
      <c r="G16" s="21"/>
    </row>
    <row r="17" spans="1:7" ht="36" customHeight="1">
      <c r="A17" s="26" t="s">
        <v>222</v>
      </c>
      <c r="B17" s="22">
        <v>186</v>
      </c>
      <c r="C17" s="44">
        <v>0</v>
      </c>
      <c r="D17" s="44">
        <v>0</v>
      </c>
      <c r="E17" s="44">
        <v>0</v>
      </c>
      <c r="F17" s="44">
        <v>0</v>
      </c>
      <c r="G17" s="21"/>
    </row>
    <row r="18" spans="1:7" ht="36" customHeight="1">
      <c r="A18" s="26" t="s">
        <v>122</v>
      </c>
      <c r="B18" s="22">
        <v>187</v>
      </c>
      <c r="C18" s="44">
        <v>10243268</v>
      </c>
      <c r="D18" s="44"/>
      <c r="E18" s="44">
        <v>33270403</v>
      </c>
      <c r="F18" s="44">
        <f t="shared" si="0"/>
        <v>-23027135</v>
      </c>
      <c r="G18" s="21"/>
    </row>
    <row r="19" spans="1:7" ht="36" customHeight="1">
      <c r="A19" s="26" t="s">
        <v>123</v>
      </c>
      <c r="B19" s="22">
        <v>188</v>
      </c>
      <c r="C19" s="44">
        <v>0</v>
      </c>
      <c r="D19" s="44">
        <v>0</v>
      </c>
      <c r="E19" s="44">
        <v>0</v>
      </c>
      <c r="F19" s="44">
        <f t="shared" si="0"/>
        <v>0</v>
      </c>
      <c r="G19" s="21"/>
    </row>
    <row r="20" spans="1:7" ht="36" customHeight="1">
      <c r="A20" s="26" t="s">
        <v>293</v>
      </c>
      <c r="B20" s="22">
        <v>189</v>
      </c>
      <c r="C20" s="44">
        <v>-180812</v>
      </c>
      <c r="D20" s="44"/>
      <c r="E20" s="44">
        <v>60664.51</v>
      </c>
      <c r="F20" s="44">
        <f t="shared" si="0"/>
        <v>-241476.51</v>
      </c>
      <c r="G20" s="21"/>
    </row>
    <row r="21" spans="1:7" ht="48" customHeight="1">
      <c r="A21" s="23" t="s">
        <v>282</v>
      </c>
      <c r="B21" s="22">
        <v>190</v>
      </c>
      <c r="C21" s="43">
        <f>+SUM(C8:C20)</f>
        <v>80614401</v>
      </c>
      <c r="D21" s="43">
        <f>+SUM(D8:D20)</f>
        <v>70347319.49</v>
      </c>
      <c r="E21" s="43">
        <f>+SUM(E8:E20)</f>
        <v>93453864.71000001</v>
      </c>
      <c r="F21" s="43">
        <f>+SUM(F8:F20)</f>
        <v>57507855.779999994</v>
      </c>
      <c r="G21" s="21"/>
    </row>
    <row r="22" spans="1:7" ht="36" customHeight="1">
      <c r="A22" s="26" t="s">
        <v>81</v>
      </c>
      <c r="B22" s="22">
        <v>191</v>
      </c>
      <c r="C22" s="44">
        <v>0</v>
      </c>
      <c r="D22" s="44">
        <v>0</v>
      </c>
      <c r="E22" s="44">
        <v>0</v>
      </c>
      <c r="F22" s="44">
        <f>+C22+D22-E22</f>
        <v>0</v>
      </c>
      <c r="G22" s="21"/>
    </row>
    <row r="23" spans="1:7" ht="36" customHeight="1">
      <c r="A23" s="26" t="s">
        <v>82</v>
      </c>
      <c r="B23" s="22">
        <v>192</v>
      </c>
      <c r="C23" s="44">
        <v>0</v>
      </c>
      <c r="D23" s="44">
        <v>0</v>
      </c>
      <c r="E23" s="44">
        <v>0</v>
      </c>
      <c r="F23" s="44">
        <f>+C23+D23-E23</f>
        <v>0</v>
      </c>
      <c r="G23" s="21"/>
    </row>
    <row r="24" spans="1:7" ht="46.5" customHeight="1">
      <c r="A24" s="23" t="s">
        <v>283</v>
      </c>
      <c r="B24" s="22">
        <v>193</v>
      </c>
      <c r="C24" s="44">
        <f>+C22+C23</f>
        <v>0</v>
      </c>
      <c r="D24" s="44">
        <f>+D22+D23</f>
        <v>0</v>
      </c>
      <c r="E24" s="44">
        <f>+E22+E23</f>
        <v>0</v>
      </c>
      <c r="F24" s="44">
        <f>+F22+F23</f>
        <v>0</v>
      </c>
      <c r="G24" s="21"/>
    </row>
    <row r="25" spans="1:7" ht="46.5" customHeight="1">
      <c r="A25" s="23" t="s">
        <v>284</v>
      </c>
      <c r="B25" s="22">
        <v>194</v>
      </c>
      <c r="C25" s="44">
        <f>+C21+C24</f>
        <v>80614401</v>
      </c>
      <c r="D25" s="44">
        <f>+D21+D24</f>
        <v>70347319.49</v>
      </c>
      <c r="E25" s="44">
        <f>+E21+E24</f>
        <v>93453864.71000001</v>
      </c>
      <c r="F25" s="44">
        <f>+F21+F24</f>
        <v>57507855.779999994</v>
      </c>
      <c r="G25" s="21"/>
    </row>
    <row r="26" spans="1:7" ht="46.5" customHeight="1">
      <c r="A26" s="33"/>
      <c r="B26" s="32"/>
      <c r="C26" s="33"/>
      <c r="D26" s="33"/>
      <c r="E26" s="33"/>
      <c r="F26" s="33"/>
      <c r="G26" s="21"/>
    </row>
    <row r="27" spans="1:7" ht="46.5" customHeight="1">
      <c r="A27" s="33"/>
      <c r="B27" s="32"/>
      <c r="C27" s="33"/>
      <c r="D27" s="33"/>
      <c r="E27" s="33"/>
      <c r="F27" s="33"/>
      <c r="G27" s="21"/>
    </row>
    <row r="29" ht="14.25">
      <c r="F29" s="20"/>
    </row>
    <row r="30" ht="14.25"/>
    <row r="31" ht="14.25">
      <c r="F31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8" ht="14.25">
      <c r="F38" s="20"/>
    </row>
    <row r="40" ht="14.25">
      <c r="F40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78" t="s">
        <v>83</v>
      </c>
      <c r="B1" s="178"/>
      <c r="C1" s="178"/>
      <c r="D1" s="178"/>
      <c r="E1" s="178"/>
      <c r="F1" s="178"/>
      <c r="G1" s="46"/>
    </row>
    <row r="2" spans="1:6" ht="15">
      <c r="A2" s="176" t="s">
        <v>84</v>
      </c>
      <c r="B2" s="176"/>
      <c r="C2" s="176"/>
      <c r="D2" s="176"/>
      <c r="E2" s="176"/>
      <c r="F2" s="176"/>
    </row>
    <row r="3" spans="1:6" ht="14.25">
      <c r="A3" s="177"/>
      <c r="B3" s="177"/>
      <c r="C3" s="177"/>
      <c r="D3" s="177"/>
      <c r="E3" s="177"/>
      <c r="F3" s="177"/>
    </row>
    <row r="4" spans="1:6" ht="15">
      <c r="A4" s="176" t="s">
        <v>322</v>
      </c>
      <c r="B4" s="176"/>
      <c r="C4" s="176"/>
      <c r="D4" s="176"/>
      <c r="E4" s="176"/>
      <c r="F4" s="176"/>
    </row>
    <row r="5" spans="1:6" ht="15">
      <c r="A5" s="176" t="s">
        <v>323</v>
      </c>
      <c r="B5" s="176"/>
      <c r="C5" s="176"/>
      <c r="D5" s="176"/>
      <c r="E5" s="176"/>
      <c r="F5" s="176"/>
    </row>
    <row r="6" spans="1:6" ht="15">
      <c r="A6" s="176" t="s">
        <v>324</v>
      </c>
      <c r="B6" s="176"/>
      <c r="C6" s="176"/>
      <c r="D6" s="176"/>
      <c r="E6" s="176"/>
      <c r="F6" s="176"/>
    </row>
    <row r="7" spans="1:6" ht="14.25">
      <c r="A7" s="177"/>
      <c r="B7" s="177"/>
      <c r="C7" s="177"/>
      <c r="D7" s="177"/>
      <c r="E7" s="177"/>
      <c r="F7" s="177"/>
    </row>
    <row r="8" spans="1:6" ht="14.25">
      <c r="A8" s="177"/>
      <c r="B8" s="177"/>
      <c r="C8" s="177"/>
      <c r="D8" s="177"/>
      <c r="E8" s="177"/>
      <c r="F8" s="177"/>
    </row>
    <row r="9" spans="1:6" ht="69" customHeight="1">
      <c r="A9" s="179" t="s">
        <v>325</v>
      </c>
      <c r="B9" s="180"/>
      <c r="C9" s="180"/>
      <c r="D9" s="180"/>
      <c r="E9" s="180"/>
      <c r="F9" s="181"/>
    </row>
    <row r="10" spans="1:6" ht="69" customHeight="1">
      <c r="A10" s="179" t="s">
        <v>328</v>
      </c>
      <c r="B10" s="180"/>
      <c r="C10" s="180"/>
      <c r="D10" s="180"/>
      <c r="E10" s="180"/>
      <c r="F10" s="181"/>
    </row>
    <row r="11" spans="1:6" ht="69" customHeight="1">
      <c r="A11" s="182"/>
      <c r="B11" s="183"/>
      <c r="C11" s="183"/>
      <c r="D11" s="183"/>
      <c r="E11" s="183"/>
      <c r="F11" s="184"/>
    </row>
    <row r="12" spans="1:6" ht="69" customHeight="1">
      <c r="A12" s="182"/>
      <c r="B12" s="183"/>
      <c r="C12" s="183"/>
      <c r="D12" s="183"/>
      <c r="E12" s="183"/>
      <c r="F12" s="184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329</v>
      </c>
      <c r="B17" s="49"/>
      <c r="C17" s="49"/>
      <c r="D17" s="49" t="s">
        <v>85</v>
      </c>
      <c r="E17" s="49"/>
      <c r="F17" s="49"/>
    </row>
    <row r="18" spans="1:6" ht="14.25">
      <c r="A18" s="49" t="s">
        <v>326</v>
      </c>
      <c r="B18" s="49"/>
      <c r="C18" s="49"/>
      <c r="D18" s="49"/>
      <c r="E18" s="49"/>
      <c r="F18" s="49"/>
    </row>
    <row r="19" spans="1:6" ht="14.25">
      <c r="A19" s="49" t="s">
        <v>327</v>
      </c>
      <c r="B19" s="49"/>
      <c r="C19" s="49"/>
      <c r="D19" s="49" t="s">
        <v>315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Zoran Lalic</cp:lastModifiedBy>
  <cp:lastPrinted>2011-03-28T11:19:06Z</cp:lastPrinted>
  <dcterms:created xsi:type="dcterms:W3CDTF">2003-11-19T18:37:16Z</dcterms:created>
  <dcterms:modified xsi:type="dcterms:W3CDTF">2019-02-26T08:53:31Z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