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395" firstSheet="1" activeTab="1"/>
  </bookViews>
  <sheets>
    <sheet name="DATA" sheetId="1" state="hidden" r:id="rId1"/>
    <sheet name="OPĆI PODACI" sheetId="2" r:id="rId2"/>
    <sheet name="IFP" sheetId="3" r:id="rId3"/>
    <sheet name="ISD" sheetId="4" r:id="rId4"/>
    <sheet name="INTi" sheetId="5" r:id="rId5"/>
    <sheet name="IPK" sheetId="6" r:id="rId6"/>
    <sheet name="IB" sheetId="7" r:id="rId7"/>
  </sheets>
  <definedNames>
    <definedName name="_xlnm.Print_Area" localSheetId="6">'IB'!$A$1:$F$20</definedName>
    <definedName name="_xlnm.Print_Area" localSheetId="2">'IFP'!$A$1:$E$74</definedName>
    <definedName name="_xlnm.Print_Area" localSheetId="4">'INTi'!$A$1:$D$40</definedName>
    <definedName name="_xlnm.Print_Area" localSheetId="5">'IPK'!$A$1:$F$24</definedName>
    <definedName name="_xlnm.Print_Area" localSheetId="3">'ISD'!$A$1:$G$56</definedName>
    <definedName name="_xlnm.Print_Area" localSheetId="1">'OPĆI PODACI'!$A$1:$J$66</definedName>
  </definedNames>
  <calcPr fullCalcOnLoad="1"/>
</workbook>
</file>

<file path=xl/comments1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<sst xmlns="http://schemas.openxmlformats.org/spreadsheetml/2006/main" count="331" uniqueCount="286">
  <si>
    <t>Konta skupine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</si>
  <si>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</si>
  <si>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</si>
  <si>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</si>
  <si>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</si>
  <si>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</si>
  <si>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</si>
  <si>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</si>
  <si>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</si>
  <si>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</si>
  <si>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</si>
  <si>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</si>
  <si>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</si>
  <si>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</si>
  <si>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</si>
  <si>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</si>
  <si>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</si>
  <si>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</si>
  <si>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</si>
  <si>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</si>
  <si>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</si>
  <si>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</si>
  <si>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</si>
  <si>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</si>
  <si>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</si>
  <si>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</si>
  <si>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Potraživanja po stečenoj kamati i ostala imovina</t>
  </si>
  <si>
    <t>Revalorizacijske rezerve instrumenata zaštite</t>
  </si>
  <si>
    <t>Umanjenje imovine</t>
  </si>
  <si>
    <t>Potraživanja s osnove danih predujmova</t>
  </si>
  <si>
    <t>Izvanbilančna evidencija pasiva</t>
  </si>
  <si>
    <t>Potraživanja od društva za upravljanje</t>
  </si>
  <si>
    <t>Potraživanja od depozitne banke</t>
  </si>
  <si>
    <t>Obveze prema depozitnoj banci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</si>
  <si>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</si>
  <si>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</si>
  <si>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</si>
  <si>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</si>
  <si>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</si>
  <si>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</si>
  <si>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AOP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</si>
  <si>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</si>
  <si>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</si>
  <si>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</si>
  <si>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</si>
  <si>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</si>
  <si>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</si>
  <si>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Reklasifikacijske usklade</t>
  </si>
  <si>
    <t>Obrazac INT</t>
  </si>
  <si>
    <t>Primici od kamata</t>
  </si>
  <si>
    <t>Novac i novčani ekvivalenti na početku razdoblja</t>
  </si>
  <si>
    <t>Izvještaj o novčanom toku (indirektna metoda)</t>
  </si>
  <si>
    <t>Izdaci od kamata</t>
  </si>
  <si>
    <t>Povećanje (smanjenje) potraživanja od društva za upravljanje i depozitne banke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</si>
  <si>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</si>
  <si>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</si>
  <si>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</si>
  <si>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</si>
  <si>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</si>
  <si>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</si>
  <si>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</si>
  <si>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</si>
  <si>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</si>
  <si>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</si>
  <si>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</si>
  <si>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</si>
  <si>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</si>
  <si>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Rashodi s osnova odnosa s društvom za upravljanje</t>
  </si>
  <si>
    <t>Konto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</si>
  <si>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</si>
  <si>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</si>
  <si>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</si>
  <si>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</si>
  <si>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</si>
  <si>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</si>
  <si>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</si>
  <si>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</si>
  <si>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>Kumulativ</t>
  </si>
  <si>
    <t>Tromjesečje</t>
  </si>
  <si>
    <t>Ostali dozvoljeni troškovi fonda</t>
  </si>
  <si>
    <t>72x-62x</t>
  </si>
  <si>
    <t>Porez na dobit</t>
  </si>
  <si>
    <t>Isplaćene dividende</t>
  </si>
  <si>
    <t>Dobit ili gubitak prije oporezivanja</t>
  </si>
  <si>
    <t>Povećanje (smanjenje) obveza prema društvu za upravljanje i depozitnoj banci</t>
  </si>
  <si>
    <t>Plaćen porez na dobit</t>
  </si>
  <si>
    <t>Izvještaj o promjenama kapitala</t>
  </si>
  <si>
    <t xml:space="preserve">Vlastite dionice </t>
  </si>
  <si>
    <t>Zadržana dobit ili preneseni gubitak</t>
  </si>
  <si>
    <t>Dobit ili gubitak tekuće godine</t>
  </si>
  <si>
    <t xml:space="preserve">Dividende </t>
  </si>
  <si>
    <t>Obrazac IPK</t>
  </si>
  <si>
    <t>00x</t>
  </si>
  <si>
    <t>Zemljišta i šume</t>
  </si>
  <si>
    <t>00y</t>
  </si>
  <si>
    <t>Građevinski objekti</t>
  </si>
  <si>
    <t>00w</t>
  </si>
  <si>
    <t>Ostala imovina</t>
  </si>
  <si>
    <t>01x+02x</t>
  </si>
  <si>
    <t xml:space="preserve">01y+02y </t>
  </si>
  <si>
    <t xml:space="preserve">01w+02w </t>
  </si>
  <si>
    <t>03x</t>
  </si>
  <si>
    <t xml:space="preserve">Ulaganja u nekretninska društava (metoda udjela)  </t>
  </si>
  <si>
    <t>Novac i novčani ekvivalenti</t>
  </si>
  <si>
    <t>12x</t>
  </si>
  <si>
    <t>Potraživanja s osnove prodaje materijalne imovine i nekretninskih društava</t>
  </si>
  <si>
    <t xml:space="preserve">12y </t>
  </si>
  <si>
    <t>Potraživanja od najma</t>
  </si>
  <si>
    <t>Potraživanja s osnove prodaje financijske imovine</t>
  </si>
  <si>
    <t>Potraživanja s osnove dividendi, depozita, repo ugovora i otplata obveznica</t>
  </si>
  <si>
    <t xml:space="preserve">Ostala potraživanja </t>
  </si>
  <si>
    <t>990-994 </t>
  </si>
  <si>
    <t>OBVEZE</t>
  </si>
  <si>
    <t>20y</t>
  </si>
  <si>
    <t xml:space="preserve">Obveze s osnove ulaganja u materijalnu imovinu i nekretninska društva </t>
  </si>
  <si>
    <t>Obveze s osnove ulaganja u financijsku imovinu</t>
  </si>
  <si>
    <t>Obveze s osnove ostalih dozvoljenih troškova fonda</t>
  </si>
  <si>
    <t>98y</t>
  </si>
  <si>
    <t>Revalorizacijske rezerve ulaganja u nekretninska društva</t>
  </si>
  <si>
    <t>98x</t>
  </si>
  <si>
    <t>Revalorizacijske rezerve materijalne imovine</t>
  </si>
  <si>
    <t>Dodatak *</t>
  </si>
  <si>
    <t>Pripisano imateljima matice</t>
  </si>
  <si>
    <t>Pripisano manjinskom interesu</t>
  </si>
  <si>
    <t>20+21+22 (osim 20y)</t>
  </si>
  <si>
    <t>03 (osim 03x)</t>
  </si>
  <si>
    <t>12 +11 (osim  12x+12y)</t>
  </si>
  <si>
    <t>73y</t>
  </si>
  <si>
    <t>Prihod od prodaje materijalne imovine i nekretninskih društava</t>
  </si>
  <si>
    <t>Prihod od najma</t>
  </si>
  <si>
    <t>73x</t>
  </si>
  <si>
    <t>Realizirani dobici od prodaje financijske imovine</t>
  </si>
  <si>
    <t xml:space="preserve">Pozitivne tečajne razlike </t>
  </si>
  <si>
    <t>Prihod od dividendi i udjela u dobiti</t>
  </si>
  <si>
    <t>74y</t>
  </si>
  <si>
    <t>75+77</t>
  </si>
  <si>
    <t>63y</t>
  </si>
  <si>
    <t xml:space="preserve">Rashodi od prodaje materijalne imovine i nekretninskih društava </t>
  </si>
  <si>
    <t>63x</t>
  </si>
  <si>
    <t>Realizirani gubici od prodaje financijske imovine</t>
  </si>
  <si>
    <t xml:space="preserve">Negativne tečajne razlike </t>
  </si>
  <si>
    <t>64w</t>
  </si>
  <si>
    <t>Udio u gubicima obračunat metodom udjela</t>
  </si>
  <si>
    <t>*</t>
  </si>
  <si>
    <t>Ostali troškovi poslovanja</t>
  </si>
  <si>
    <t>NERALIZIRANI DOBICI/GUBICI OD ULAGANJA</t>
  </si>
  <si>
    <t>72w-62w</t>
  </si>
  <si>
    <t>Nerealizirani dobit (gubitak) od ulaganja u materijalnu imovinu</t>
  </si>
  <si>
    <t>Nerealizirani dobici (gubici) od ulaganja u financijske instrumente</t>
  </si>
  <si>
    <t>72y-62y</t>
  </si>
  <si>
    <t>71y+71w-60y-60w</t>
  </si>
  <si>
    <t xml:space="preserve">Neto tečajne razlike </t>
  </si>
  <si>
    <t xml:space="preserve">Promjena revalorizacijskih rezervi materijalne imovine i nekretninskih društava </t>
  </si>
  <si>
    <t>Tečajne razlike s naslova neto ulaganja u inozemno poslovanje</t>
  </si>
  <si>
    <t>Dobici/gubici od instrumenata zaštite novčanog tijeka</t>
  </si>
  <si>
    <t>Udjel u ostaloj sveobuhvatnoj dobiti pridruženih društava i zajedničkih pothvata obračunatih metodom udjela</t>
  </si>
  <si>
    <t>71 (osim 71y i 71w)</t>
  </si>
  <si>
    <t>74 (osim 74y)</t>
  </si>
  <si>
    <t>60 (osim 60y i 60w)</t>
  </si>
  <si>
    <t>64 (osim 64w)</t>
  </si>
  <si>
    <t>Novac i novčani ekvivalenti na kraju razdoblja</t>
  </si>
  <si>
    <t xml:space="preserve">Amortizacija </t>
  </si>
  <si>
    <t>Ispravak vrijednosti potraživanja i ostale imovine i sl. otpisi koji nemaju novčani tijek</t>
  </si>
  <si>
    <t>Neraspodijeljeni dobici nekretninskih društava i manjinski interesi</t>
  </si>
  <si>
    <t>Prihodi/rashodi od prodaje nekretnina</t>
  </si>
  <si>
    <t>Prihod od kamata</t>
  </si>
  <si>
    <t>Rashodi kamata</t>
  </si>
  <si>
    <t>Povećanje (smanjenje) ulaganja u materijalnu imovinu</t>
  </si>
  <si>
    <t>Povećanje (smanjenje) ulaganja u nekretninska društva</t>
  </si>
  <si>
    <t>Povećanje smanjenje ulaganja u ostalu financijsku imovinu</t>
  </si>
  <si>
    <t>Povećanje (smanjenje) potraživanja s osnove prodaje materijalne imovine i nekretninskih društava</t>
  </si>
  <si>
    <t>Povećanje (smanjenje) potraživanja od najma</t>
  </si>
  <si>
    <t xml:space="preserve">Povećanje (smanjenje) potraživanja od prodaje financijske imovine </t>
  </si>
  <si>
    <t>Primici od dividendi/udjela u dobiti</t>
  </si>
  <si>
    <t>Povećanje (smanjenje) ostalih potraživanja iz poslovnih aktivnosti</t>
  </si>
  <si>
    <t>Povećanje (smanjenje) obveza s osnove ulaganja u materijalne imovinu i nekretninska društva</t>
  </si>
  <si>
    <t>Povećanje (smanjenje) obveza s osnove ulaganja u financijsku imovinu</t>
  </si>
  <si>
    <t>Primici/Izdaci od izdavanja/povlačenja dionica</t>
  </si>
  <si>
    <t>Premija na emitirane dionice (kapitalne rezerve)</t>
  </si>
  <si>
    <t>Tečajne razlike s naslova neto ulaganja u inozemna društva</t>
  </si>
  <si>
    <t>Razdoblje izvještavanja:</t>
  </si>
  <si>
    <t>do</t>
  </si>
  <si>
    <t>zatvoreni investicijski fond s javnom ponudom za ulaganje u nekretnine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</si>
  <si>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</si>
  <si>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</si>
  <si>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</si>
  <si>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</si>
  <si>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</si>
  <si>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</si>
  <si>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</si>
  <si>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</si>
  <si>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</si>
  <si>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</si>
  <si>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Šifra i naziv županije:</t>
  </si>
  <si>
    <t>Konsolidirani izvještaj:</t>
  </si>
  <si>
    <t>Šifra NKD-a:</t>
  </si>
  <si>
    <t>Tvrtke subjekata konsolidacije (sukladno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</si>
  <si>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</si>
  <si>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</si>
  <si>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</si>
  <si>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</si>
  <si>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</si>
  <si>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</si>
  <si>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</si>
  <si>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</si>
  <si>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</si>
  <si>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</si>
  <si>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</si>
  <si>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</si>
  <si>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</si>
  <si>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</si>
  <si>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r>
      <t xml:space="preserve">ULAGANJA U NEKRETNINE 
</t>
    </r>
    <r>
      <rPr>
        <i/>
        <sz val="11"/>
        <color indexed="8"/>
        <rFont val="Arial"/>
        <family val="2"/>
      </rPr>
      <t>(AOP2+ AOP6+AOP10)</t>
    </r>
  </si>
  <si>
    <r>
      <t xml:space="preserve">Materijalna imovina koja se drži radi ostvarivanja prihoda od najma
</t>
    </r>
    <r>
      <rPr>
        <i/>
        <sz val="11"/>
        <color indexed="8"/>
        <rFont val="Arial"/>
        <family val="2"/>
      </rPr>
      <t>(AOP3+ AOP4+AOP5)</t>
    </r>
  </si>
  <si>
    <r>
      <t xml:space="preserve">Materijalna imovina koja se drži radi porasta tržišne vrijednosti/namijenjena prodaji 
</t>
    </r>
    <r>
      <rPr>
        <i/>
        <sz val="11"/>
        <color indexed="8"/>
        <rFont val="Arial"/>
        <family val="2"/>
      </rPr>
      <t>(AOP7+ AOP8+AOP9)</t>
    </r>
  </si>
  <si>
    <r>
      <t xml:space="preserve">Ostala ulaganja u nekretnine
</t>
    </r>
    <r>
      <rPr>
        <i/>
        <sz val="11"/>
        <color indexed="8"/>
        <rFont val="Arial"/>
        <family val="2"/>
      </rPr>
      <t>(AOP11+ AOP12)</t>
    </r>
  </si>
  <si>
    <r>
      <t xml:space="preserve">FINANCIJSKA IMOVINA
</t>
    </r>
    <r>
      <rPr>
        <i/>
        <sz val="11"/>
        <color indexed="8"/>
        <rFont val="Arial"/>
        <family val="2"/>
      </rPr>
      <t>(Σ od AOP14 do AOP18)</t>
    </r>
  </si>
  <si>
    <r>
      <t xml:space="preserve">OSTALA IMOVINA
</t>
    </r>
    <r>
      <rPr>
        <i/>
        <sz val="11"/>
        <color indexed="8"/>
        <rFont val="Arial"/>
        <family val="2"/>
      </rPr>
      <t>(Σ od AOP20 do AOP29)</t>
    </r>
  </si>
  <si>
    <r>
      <t xml:space="preserve">Ukupna imovina
</t>
    </r>
    <r>
      <rPr>
        <i/>
        <sz val="11"/>
        <color indexed="8"/>
        <rFont val="Arial"/>
        <family val="2"/>
      </rPr>
      <t>(AOP1+ AOP13+AOP19)</t>
    </r>
  </si>
  <si>
    <r>
      <t xml:space="preserve">Ukupno obveze
</t>
    </r>
    <r>
      <rPr>
        <i/>
        <sz val="11"/>
        <color indexed="8"/>
        <rFont val="Arial"/>
        <family val="2"/>
      </rPr>
      <t>(Σ od AOP33 do AOP41)</t>
    </r>
  </si>
  <si>
    <r>
      <t xml:space="preserve">Neto imovina fonda
</t>
    </r>
    <r>
      <rPr>
        <i/>
        <sz val="11"/>
        <color indexed="8"/>
        <rFont val="Arial"/>
        <family val="2"/>
      </rPr>
      <t>(AOP30-AOP42)</t>
    </r>
  </si>
  <si>
    <r>
      <t xml:space="preserve">Neto imovina po dionici
</t>
    </r>
    <r>
      <rPr>
        <i/>
        <sz val="11"/>
        <color indexed="8"/>
        <rFont val="Arial"/>
        <family val="2"/>
      </rPr>
      <t>(AOP43/AOP44)</t>
    </r>
  </si>
  <si>
    <r>
      <t xml:space="preserve">Ukupno kapital i rezerve
</t>
    </r>
    <r>
      <rPr>
        <i/>
        <sz val="11"/>
        <color indexed="8"/>
        <rFont val="Arial"/>
        <family val="2"/>
      </rPr>
      <t>(Σ od AOP47 do AOP56)</t>
    </r>
  </si>
  <si>
    <r>
      <t xml:space="preserve">Ukupno prihodi od ulaganja
</t>
    </r>
    <r>
      <rPr>
        <i/>
        <sz val="11"/>
        <rFont val="Arial"/>
        <family val="2"/>
      </rPr>
      <t>(Σ od AOP63 do AOP70)</t>
    </r>
  </si>
  <si>
    <r>
      <t xml:space="preserve">Ukupno rashodi
</t>
    </r>
    <r>
      <rPr>
        <i/>
        <sz val="11"/>
        <rFont val="Arial"/>
        <family val="2"/>
      </rPr>
      <t>(Σ od AOP73  do AOP84)</t>
    </r>
  </si>
  <si>
    <r>
      <t xml:space="preserve">Neto dobit (gubitak) od ulaganja
</t>
    </r>
    <r>
      <rPr>
        <i/>
        <sz val="11"/>
        <rFont val="Arial"/>
        <family val="2"/>
      </rPr>
      <t>( AOP71- AOP85)</t>
    </r>
  </si>
  <si>
    <r>
      <t xml:space="preserve">Ukupno nerealizirani dobici (gubici) od ulaganja 
</t>
    </r>
    <r>
      <rPr>
        <i/>
        <sz val="11"/>
        <rFont val="Arial"/>
        <family val="2"/>
      </rPr>
      <t>(Σ od AOP88 do AOP91)</t>
    </r>
  </si>
  <si>
    <r>
      <t xml:space="preserve">Dobit ili gubitak prije oporezivanja
</t>
    </r>
    <r>
      <rPr>
        <i/>
        <sz val="11"/>
        <rFont val="Arial"/>
        <family val="2"/>
      </rPr>
      <t>( AOP86+ AOP92)</t>
    </r>
  </si>
  <si>
    <r>
      <t xml:space="preserve">Dobit ili gubitak 
</t>
    </r>
    <r>
      <rPr>
        <i/>
        <sz val="11"/>
        <rFont val="Arial"/>
        <family val="2"/>
      </rPr>
      <t>( AOP93- AOP94)</t>
    </r>
  </si>
  <si>
    <r>
      <t xml:space="preserve">Ostala sveobuhvatna dobit
</t>
    </r>
    <r>
      <rPr>
        <i/>
        <sz val="11"/>
        <rFont val="Arial"/>
        <family val="2"/>
      </rPr>
      <t>(Σ od AOP97 do AOP101)</t>
    </r>
  </si>
  <si>
    <r>
      <t xml:space="preserve">Ukupna sveobuhvatna dobit
</t>
    </r>
    <r>
      <rPr>
        <i/>
        <sz val="11"/>
        <rFont val="Arial"/>
        <family val="2"/>
      </rPr>
      <t>( AOP95+ AOP96)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</si>
  <si>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AOP144 do AOP168)</t>
    </r>
  </si>
  <si>
    <r>
      <t>Nerealizirane pozitivne i negativne tečajne razlike</t>
    </r>
    <r>
      <rPr>
        <sz val="11"/>
        <color indexed="8"/>
        <rFont val="Arial"/>
        <family val="2"/>
      </rPr>
      <t xml:space="preserve"> 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</si>
  <si>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AOP170 do AOP172)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</si>
  <si>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(AOP143+ AOP169)</t>
    </r>
  </si>
  <si>
    <t>Prilog 5.</t>
  </si>
  <si>
    <t>Tromjesečni financijski izvještaj TFI-ZIFN</t>
  </si>
  <si>
    <t xml:space="preserve">1. Financijski izvjštaji (izvještaj o financijskom položaju, izvještaj o sveobuhvatnoj dobiti, izvještaj o novčanom toku, </t>
  </si>
  <si>
    <t xml:space="preserve">  izvještaj o promjenama kapitala i bilješke uz financijske izvještaje)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</si>
  <si>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</si>
  <si>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</si>
  <si>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</si>
  <si>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</si>
  <si>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2223856</t>
  </si>
  <si>
    <t>070078733</t>
  </si>
  <si>
    <t>56903349567</t>
  </si>
  <si>
    <t>NE</t>
  </si>
  <si>
    <t>Nije bilo promjena računovodsvenih politika.</t>
  </si>
  <si>
    <t>OIB fonda: 56903349567</t>
  </si>
  <si>
    <t>OIB: 56903349567</t>
  </si>
  <si>
    <t>6430</t>
  </si>
  <si>
    <t>Vrijednosna usklađenja (amortizacija)</t>
  </si>
  <si>
    <t>Prihodi od fer vrednovanja ulaganja u nekretnine</t>
  </si>
  <si>
    <t>Naziv fonda:   ZAIF Proprius d.d.</t>
  </si>
  <si>
    <t>Naziv fonda:   ZAIF  Proprius d.d.</t>
  </si>
  <si>
    <t>Naziv fonda:  ZAIF  Proprius d.d.</t>
  </si>
  <si>
    <t>Ukupno povećanje (smanjenje) kapitala 
(Σ od AOP176 do AOP187)</t>
  </si>
  <si>
    <t>Ukupno povećanje (smanjenje) zadržane dobiti
( AOP189+ AOP190)</t>
  </si>
  <si>
    <t>Ukupno kapital i rezerve
( AOP188+ AOP191)</t>
  </si>
  <si>
    <t>10 000</t>
  </si>
  <si>
    <t>ZAGREB</t>
  </si>
  <si>
    <t>RADIĆEVA 14</t>
  </si>
  <si>
    <t>GRAD ZAGREB</t>
  </si>
  <si>
    <t>Nerealizirani dobici/gubici financijske imovine po fer vrijednosti kroz ostalu sveobuhvatnu dobit</t>
  </si>
  <si>
    <t>Revalorizacijske rezerve financijske imovine po fer vrijednosti kroz ostalu sveobuhvatnu dobit</t>
  </si>
  <si>
    <t>Potraživanja po danim zajmovima</t>
  </si>
  <si>
    <t>raz 3 i 4</t>
  </si>
  <si>
    <t xml:space="preserve">Povećanje (smanjenje) ulaganja financijsku imovinu po fer vrijednosti </t>
  </si>
  <si>
    <t>raz 8</t>
  </si>
  <si>
    <t>Vrijednosni papiri</t>
  </si>
  <si>
    <t xml:space="preserve">     - koji se vrednuje po fer vrijednosti</t>
  </si>
  <si>
    <t xml:space="preserve">     - koji se vrednuje po amortiziranom trošku</t>
  </si>
  <si>
    <t>info@otpinvest.hr</t>
  </si>
  <si>
    <t>www.otpinvest.hr</t>
  </si>
  <si>
    <t>072/206-137</t>
  </si>
  <si>
    <t>Kristina Bujan</t>
  </si>
  <si>
    <t>Darko Brborović</t>
  </si>
  <si>
    <t>Sastavio: Kristina Bujan</t>
  </si>
  <si>
    <t>Telefon:   072/206-137</t>
  </si>
  <si>
    <t xml:space="preserve">Naziv fonda:   ZAIF Proprius d.d.    </t>
  </si>
  <si>
    <t>ZAIF PROPRIUS d.d.</t>
  </si>
  <si>
    <t>kristina.bujan@otpinvest.hr</t>
  </si>
  <si>
    <t>Izvještajno razdoblje: 01.01.2018.-30.06.2018.</t>
  </si>
  <si>
    <t>Izvještajno razdoblje: 01.01.2018-30.06.2018.</t>
  </si>
  <si>
    <t xml:space="preserve">Za razdoblje:  01.01.2018.-30.06.2018.       </t>
  </si>
  <si>
    <t>Datum izvješća: 30.06.2018.</t>
  </si>
  <si>
    <t>Vrijednost po dionici iznosi 37,95 kuna.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</si>
</sst>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e&quot;"/>
    <numFmt numFmtId="198" formatCode="&quot;Istinito&quot;;&quot;Istinito&quot;;&quot;Neistinito&quot;"/>
    <numFmt numFmtId="199" formatCode="&quot;Uključeno&quot;;&quot;Uključeno&quot;;&quot;Isključeno&quot;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3" fillId="31" borderId="8" applyNumberFormat="0" applyAlignment="0" applyProtection="0"/>
    <xf numFmtId="0" fontId="7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7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7" fillId="0" borderId="11" xfId="51" applyFont="1" applyFill="1" applyBorder="1" applyAlignment="1" applyProtection="1">
      <alignment horizontal="center" vertical="center"/>
      <protection hidden="1" locked="0"/>
    </xf>
    <xf numFmtId="0" fontId="10" fillId="0" borderId="0" xfId="51" applyFont="1" applyFill="1" applyBorder="1" applyAlignment="1" applyProtection="1">
      <alignment horizontal="left" vertical="center"/>
      <protection hidden="1"/>
    </xf>
    <xf numFmtId="0" fontId="11" fillId="0" borderId="0" xfId="51" applyFont="1" applyFill="1" applyBorder="1" applyAlignment="1" applyProtection="1">
      <alignment horizontal="left" vertical="center" wrapText="1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11" fillId="0" borderId="0" xfId="51" applyFont="1" applyFill="1" applyBorder="1" applyAlignment="1" applyProtection="1">
      <alignment horizontal="center" vertical="center" wrapText="1"/>
      <protection hidden="1"/>
    </xf>
    <xf numFmtId="0" fontId="7" fillId="0" borderId="0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horizontal="right" vertical="top" wrapText="1"/>
      <protection hidden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 wrapText="1"/>
    </xf>
    <xf numFmtId="3" fontId="17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vertical="center" wrapText="1"/>
    </xf>
    <xf numFmtId="0" fontId="19" fillId="0" borderId="0" xfId="0" applyFont="1" applyFill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17" fillId="34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12" fillId="0" borderId="0" xfId="59" applyFont="1" applyFill="1" applyBorder="1" applyAlignment="1" applyProtection="1">
      <alignment vertical="center"/>
      <protection hidden="1"/>
    </xf>
    <xf numFmtId="0" fontId="13" fillId="0" borderId="0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 applyProtection="1">
      <alignment horizontal="center"/>
      <protection hidden="1"/>
    </xf>
    <xf numFmtId="14" fontId="9" fillId="0" borderId="10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1" applyFont="1" applyFill="1" applyBorder="1" applyAlignment="1" applyProtection="1">
      <alignment horizontal="left" vertical="center" wrapText="1"/>
      <protection hidden="1"/>
    </xf>
    <xf numFmtId="0" fontId="7" fillId="0" borderId="0" xfId="51" applyFont="1" applyFill="1" applyBorder="1" applyAlignment="1" applyProtection="1">
      <alignment horizontal="left"/>
      <protection hidden="1"/>
    </xf>
    <xf numFmtId="0" fontId="13" fillId="0" borderId="0" xfId="51" applyFont="1" applyFill="1" applyBorder="1" applyAlignment="1" applyProtection="1">
      <alignment vertical="top"/>
      <protection hidden="1"/>
    </xf>
    <xf numFmtId="1" fontId="9" fillId="0" borderId="12" xfId="51" applyNumberFormat="1" applyFont="1" applyFill="1" applyBorder="1" applyAlignment="1" applyProtection="1">
      <alignment horizontal="center" vertical="center"/>
      <protection hidden="1" locked="0"/>
    </xf>
    <xf numFmtId="3" fontId="9" fillId="0" borderId="12" xfId="51" applyNumberFormat="1" applyFont="1" applyFill="1" applyBorder="1" applyAlignment="1" applyProtection="1">
      <alignment horizontal="right" vertical="center"/>
      <protection hidden="1" locked="0"/>
    </xf>
    <xf numFmtId="0" fontId="9" fillId="0" borderId="12" xfId="51" applyFont="1" applyFill="1" applyBorder="1" applyAlignment="1" applyProtection="1">
      <alignment horizontal="center" vertical="center"/>
      <protection hidden="1" locked="0"/>
    </xf>
    <xf numFmtId="0" fontId="14" fillId="0" borderId="0" xfId="51" applyFont="1" applyFill="1" applyBorder="1" applyAlignment="1" applyProtection="1">
      <alignment vertical="top"/>
      <protection hidden="1"/>
    </xf>
    <xf numFmtId="49" fontId="9" fillId="0" borderId="12" xfId="51" applyNumberFormat="1" applyFont="1" applyFill="1" applyBorder="1" applyAlignment="1" applyProtection="1">
      <alignment horizontal="right" vertical="center"/>
      <protection hidden="1" locked="0"/>
    </xf>
    <xf numFmtId="0" fontId="7" fillId="0" borderId="0" xfId="51" applyFont="1" applyFill="1" applyBorder="1" applyAlignment="1" applyProtection="1">
      <alignment horizontal="left" vertical="top" wrapText="1"/>
      <protection hidden="1"/>
    </xf>
    <xf numFmtId="0" fontId="7" fillId="0" borderId="0" xfId="51" applyFont="1" applyFill="1" applyBorder="1" applyAlignment="1" applyProtection="1">
      <alignment horizontal="center" vertical="center"/>
      <protection hidden="1" locked="0"/>
    </xf>
    <xf numFmtId="0" fontId="12" fillId="0" borderId="0" xfId="51" applyFont="1" applyFill="1" applyBorder="1" applyAlignment="1" applyProtection="1">
      <alignment horizontal="right"/>
      <protection hidden="1"/>
    </xf>
    <xf numFmtId="0" fontId="7" fillId="0" borderId="0" xfId="51" applyFont="1" applyFill="1" applyBorder="1" applyAlignment="1" applyProtection="1">
      <alignment vertical="top" wrapText="1"/>
      <protection hidden="1"/>
    </xf>
    <xf numFmtId="0" fontId="7" fillId="0" borderId="0" xfId="51" applyFont="1" applyFill="1" applyBorder="1" applyAlignment="1" applyProtection="1">
      <alignment wrapText="1"/>
      <protection hidden="1"/>
    </xf>
    <xf numFmtId="0" fontId="12" fillId="0" borderId="0" xfId="51" applyFont="1" applyFill="1" applyBorder="1" applyAlignment="1" applyProtection="1">
      <alignment horizontal="right" vertical="top"/>
      <protection hidden="1"/>
    </xf>
    <xf numFmtId="0" fontId="12" fillId="0" borderId="0" xfId="51" applyFont="1" applyFill="1" applyBorder="1" applyAlignment="1" applyProtection="1">
      <alignment horizontal="left" vertical="top"/>
      <protection hidden="1"/>
    </xf>
    <xf numFmtId="0" fontId="13" fillId="0" borderId="0" xfId="51" applyFont="1" applyFill="1" applyBorder="1" applyAlignment="1" applyProtection="1">
      <alignment horizontal="left" vertical="top"/>
      <protection hidden="1"/>
    </xf>
    <xf numFmtId="0" fontId="7" fillId="0" borderId="13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vertical="center"/>
      <protection hidden="1"/>
    </xf>
    <xf numFmtId="0" fontId="12" fillId="0" borderId="0" xfId="59" applyFont="1" applyFill="1" applyBorder="1" applyAlignment="1" applyProtection="1">
      <alignment/>
      <protection hidden="1"/>
    </xf>
    <xf numFmtId="0" fontId="7" fillId="0" borderId="0" xfId="59" applyFill="1" applyBorder="1" applyAlignment="1">
      <alignment/>
      <protection/>
    </xf>
    <xf numFmtId="0" fontId="12" fillId="0" borderId="0" xfId="53" applyFont="1" applyFill="1" applyBorder="1" applyAlignment="1" applyProtection="1">
      <alignment/>
      <protection hidden="1"/>
    </xf>
    <xf numFmtId="0" fontId="12" fillId="0" borderId="0" xfId="52" applyFont="1" applyFill="1" applyBorder="1" applyAlignment="1" applyProtection="1">
      <alignment vertical="center"/>
      <protection hidden="1"/>
    </xf>
    <xf numFmtId="0" fontId="7" fillId="0" borderId="14" xfId="51" applyFont="1" applyFill="1" applyBorder="1" applyProtection="1">
      <alignment vertical="top"/>
      <protection hidden="1"/>
    </xf>
    <xf numFmtId="0" fontId="7" fillId="0" borderId="14" xfId="51" applyFont="1" applyFill="1" applyBorder="1">
      <alignment vertical="top"/>
      <protection/>
    </xf>
    <xf numFmtId="0" fontId="7" fillId="0" borderId="13" xfId="51" applyFont="1" applyFill="1" applyBorder="1">
      <alignment vertical="top"/>
      <protection/>
    </xf>
    <xf numFmtId="0" fontId="7" fillId="0" borderId="15" xfId="51" applyFont="1" applyFill="1" applyBorder="1" applyAlignment="1">
      <alignment/>
      <protection/>
    </xf>
    <xf numFmtId="0" fontId="7" fillId="0" borderId="16" xfId="51" applyFont="1" applyFill="1" applyBorder="1" applyAlignment="1">
      <alignment/>
      <protection/>
    </xf>
    <xf numFmtId="0" fontId="11" fillId="0" borderId="11" xfId="51" applyFont="1" applyFill="1" applyBorder="1" applyAlignment="1" applyProtection="1">
      <alignment vertical="center"/>
      <protection hidden="1"/>
    </xf>
    <xf numFmtId="0" fontId="7" fillId="0" borderId="11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>
      <alignment horizontal="center"/>
      <protection/>
    </xf>
    <xf numFmtId="0" fontId="7" fillId="0" borderId="16" xfId="51" applyFont="1" applyFill="1" applyBorder="1" applyAlignment="1">
      <alignment horizontal="center"/>
      <protection/>
    </xf>
    <xf numFmtId="0" fontId="12" fillId="0" borderId="11" xfId="51" applyFont="1" applyFill="1" applyBorder="1" applyAlignment="1" applyProtection="1">
      <alignment horizontal="right"/>
      <protection hidden="1"/>
    </xf>
    <xf numFmtId="0" fontId="12" fillId="0" borderId="11" xfId="51" applyFont="1" applyFill="1" applyBorder="1" applyAlignment="1" applyProtection="1">
      <alignment horizontal="right" wrapText="1"/>
      <protection hidden="1"/>
    </xf>
    <xf numFmtId="0" fontId="12" fillId="0" borderId="0" xfId="51" applyFont="1" applyFill="1" applyBorder="1" applyAlignment="1" applyProtection="1">
      <alignment horizontal="right" wrapText="1"/>
      <protection hidden="1"/>
    </xf>
    <xf numFmtId="0" fontId="7" fillId="0" borderId="0" xfId="51" applyFont="1" applyFill="1" applyBorder="1" applyAlignment="1">
      <alignment/>
      <protection/>
    </xf>
    <xf numFmtId="0" fontId="11" fillId="0" borderId="0" xfId="51" applyFont="1" applyFill="1" applyBorder="1" applyAlignment="1" applyProtection="1">
      <alignment horizontal="right"/>
      <protection hidden="1"/>
    </xf>
    <xf numFmtId="0" fontId="7" fillId="0" borderId="0" xfId="51" applyFont="1" applyFill="1" applyBorder="1">
      <alignment vertical="top"/>
      <protection/>
    </xf>
    <xf numFmtId="0" fontId="7" fillId="0" borderId="0" xfId="51" applyFont="1" applyFill="1" applyBorder="1" applyAlignment="1" applyProtection="1">
      <alignment/>
      <protection hidden="1"/>
    </xf>
    <xf numFmtId="0" fontId="7" fillId="0" borderId="11" xfId="51" applyFont="1" applyFill="1" applyBorder="1">
      <alignment vertical="top"/>
      <protection/>
    </xf>
    <xf numFmtId="0" fontId="7" fillId="0" borderId="0" xfId="51" applyFont="1" applyFill="1" applyBorder="1" applyAlignment="1" applyProtection="1">
      <alignment horizontal="left" vertical="top" indent="2"/>
      <protection hidden="1"/>
    </xf>
    <xf numFmtId="0" fontId="7" fillId="0" borderId="0" xfId="51" applyFont="1" applyFill="1" applyBorder="1" applyAlignment="1" applyProtection="1">
      <alignment horizontal="left" vertical="top" wrapText="1" indent="2"/>
      <protection hidden="1"/>
    </xf>
    <xf numFmtId="0" fontId="12" fillId="0" borderId="11" xfId="51" applyFont="1" applyFill="1" applyBorder="1" applyAlignment="1" applyProtection="1">
      <alignment horizontal="right" vertical="top"/>
      <protection hidden="1"/>
    </xf>
    <xf numFmtId="0" fontId="12" fillId="0" borderId="11" xfId="51" applyFont="1" applyFill="1" applyBorder="1" applyAlignment="1" applyProtection="1">
      <alignment horizontal="left" vertical="top"/>
      <protection hidden="1"/>
    </xf>
    <xf numFmtId="0" fontId="11" fillId="0" borderId="0" xfId="51" applyFont="1" applyFill="1" applyBorder="1" applyAlignment="1" applyProtection="1">
      <alignment horizontal="right" vertical="center"/>
      <protection hidden="1"/>
    </xf>
    <xf numFmtId="0" fontId="7" fillId="0" borderId="11" xfId="51" applyFont="1" applyFill="1" applyBorder="1" applyAlignment="1" applyProtection="1">
      <alignment horizontal="left"/>
      <protection hidden="1"/>
    </xf>
    <xf numFmtId="0" fontId="0" fillId="0" borderId="11" xfId="51" applyFont="1" applyFill="1" applyBorder="1" applyAlignment="1" applyProtection="1">
      <alignment horizontal="left"/>
      <protection hidden="1"/>
    </xf>
    <xf numFmtId="0" fontId="0" fillId="0" borderId="11" xfId="51" applyFont="1" applyFill="1" applyBorder="1" applyAlignment="1" applyProtection="1">
      <alignment horizontal="right"/>
      <protection hidden="1"/>
    </xf>
    <xf numFmtId="0" fontId="0" fillId="0" borderId="11" xfId="51" applyFont="1" applyFill="1" applyBorder="1" applyAlignment="1" applyProtection="1">
      <alignment horizontal="right" vertical="top"/>
      <protection hidden="1"/>
    </xf>
    <xf numFmtId="0" fontId="12" fillId="0" borderId="0" xfId="51" applyFont="1" applyFill="1" applyBorder="1" applyAlignment="1" applyProtection="1">
      <alignment horizontal="left"/>
      <protection hidden="1"/>
    </xf>
    <xf numFmtId="0" fontId="15" fillId="0" borderId="11" xfId="51" applyFont="1" applyFill="1" applyBorder="1" applyAlignment="1" applyProtection="1">
      <alignment vertical="center"/>
      <protection hidden="1"/>
    </xf>
    <xf numFmtId="0" fontId="7" fillId="0" borderId="17" xfId="51" applyFont="1" applyFill="1" applyBorder="1" applyProtection="1">
      <alignment vertical="top"/>
      <protection hidden="1"/>
    </xf>
    <xf numFmtId="0" fontId="7" fillId="0" borderId="18" xfId="51" applyFont="1" applyFill="1" applyBorder="1" applyProtection="1">
      <alignment vertical="top"/>
      <protection hidden="1"/>
    </xf>
    <xf numFmtId="0" fontId="7" fillId="0" borderId="18" xfId="51" applyFont="1" applyFill="1" applyBorder="1" applyAlignment="1" applyProtection="1">
      <alignment horizontal="left"/>
      <protection hidden="1"/>
    </xf>
    <xf numFmtId="0" fontId="7" fillId="0" borderId="18" xfId="51" applyFont="1" applyFill="1" applyBorder="1">
      <alignment vertical="top"/>
      <protection/>
    </xf>
    <xf numFmtId="0" fontId="7" fillId="0" borderId="19" xfId="51" applyFont="1" applyFill="1" applyBorder="1" applyAlignment="1">
      <alignment/>
      <protection/>
    </xf>
    <xf numFmtId="3" fontId="21" fillId="0" borderId="10" xfId="0" applyNumberFormat="1" applyFont="1" applyFill="1" applyBorder="1" applyAlignment="1" applyProtection="1">
      <alignment vertical="center" wrapText="1"/>
      <protection/>
    </xf>
    <xf numFmtId="3" fontId="18" fillId="0" borderId="0" xfId="0" applyNumberFormat="1" applyFont="1" applyFill="1" applyAlignment="1">
      <alignment vertical="center" wrapText="1"/>
    </xf>
    <xf numFmtId="0" fontId="18" fillId="0" borderId="0" xfId="54" applyFont="1" applyFill="1" applyAlignment="1">
      <alignment vertical="center" wrapText="1"/>
      <protection/>
    </xf>
    <xf numFmtId="4" fontId="18" fillId="0" borderId="0" xfId="54" applyNumberFormat="1" applyFont="1" applyFill="1" applyAlignment="1">
      <alignment vertical="center" wrapText="1"/>
      <protection/>
    </xf>
    <xf numFmtId="4" fontId="18" fillId="0" borderId="0" xfId="54" applyNumberFormat="1" applyFont="1" applyFill="1" applyAlignment="1">
      <alignment horizontal="center" vertical="center" wrapText="1"/>
      <protection/>
    </xf>
    <xf numFmtId="0" fontId="18" fillId="0" borderId="0" xfId="54" applyFont="1" applyFill="1" applyAlignment="1">
      <alignment horizontal="center" vertical="center" wrapText="1"/>
      <protection/>
    </xf>
    <xf numFmtId="4" fontId="18" fillId="0" borderId="0" xfId="54" applyNumberFormat="1" applyFont="1" applyFill="1" applyBorder="1" applyAlignment="1">
      <alignment horizontal="right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0" fontId="19" fillId="0" borderId="0" xfId="54" applyFont="1" applyFill="1" applyBorder="1" applyAlignment="1">
      <alignment vertical="center" wrapText="1"/>
      <protection/>
    </xf>
    <xf numFmtId="0" fontId="18" fillId="0" borderId="10" xfId="54" applyFont="1" applyFill="1" applyBorder="1" applyAlignment="1">
      <alignment horizontal="center" vertical="center" wrapText="1"/>
      <protection/>
    </xf>
    <xf numFmtId="0" fontId="19" fillId="0" borderId="10" xfId="54" applyFont="1" applyFill="1" applyBorder="1" applyAlignment="1">
      <alignment vertical="center" wrapText="1"/>
      <protection/>
    </xf>
    <xf numFmtId="0" fontId="19" fillId="0" borderId="10" xfId="54" applyFont="1" applyFill="1" applyBorder="1" applyAlignment="1">
      <alignment horizontal="center" vertical="center" wrapText="1"/>
      <protection/>
    </xf>
    <xf numFmtId="3" fontId="18" fillId="0" borderId="10" xfId="54" applyNumberFormat="1" applyFont="1" applyFill="1" applyBorder="1" applyAlignment="1">
      <alignment horizontal="right" vertical="center" wrapText="1"/>
      <protection/>
    </xf>
    <xf numFmtId="4" fontId="18" fillId="0" borderId="10" xfId="54" applyNumberFormat="1" applyFont="1" applyFill="1" applyBorder="1" applyAlignment="1">
      <alignment horizontal="right" vertical="center" wrapText="1"/>
      <protection/>
    </xf>
    <xf numFmtId="0" fontId="18" fillId="0" borderId="10" xfId="54" applyFont="1" applyFill="1" applyBorder="1" applyAlignment="1">
      <alignment vertical="center" wrapText="1"/>
      <protection/>
    </xf>
    <xf numFmtId="3" fontId="19" fillId="0" borderId="10" xfId="54" applyNumberFormat="1" applyFont="1" applyFill="1" applyBorder="1" applyAlignment="1">
      <alignment horizontal="right" vertical="center" wrapText="1"/>
      <protection/>
    </xf>
    <xf numFmtId="4" fontId="18" fillId="0" borderId="10" xfId="54" applyNumberFormat="1" applyFont="1" applyFill="1" applyBorder="1" applyAlignment="1">
      <alignment horizontal="center" vertical="center" wrapText="1"/>
      <protection/>
    </xf>
    <xf numFmtId="4" fontId="20" fillId="0" borderId="0" xfId="54" applyNumberFormat="1" applyFont="1" applyFill="1" applyBorder="1" applyAlignment="1">
      <alignment horizontal="right" vertical="center" wrapText="1"/>
      <protection/>
    </xf>
    <xf numFmtId="4" fontId="19" fillId="0" borderId="0" xfId="54" applyNumberFormat="1" applyFont="1" applyFill="1" applyBorder="1" applyAlignment="1">
      <alignment vertical="center" wrapText="1"/>
      <protection/>
    </xf>
    <xf numFmtId="4" fontId="19" fillId="0" borderId="0" xfId="54" applyNumberFormat="1" applyFont="1" applyFill="1" applyBorder="1" applyAlignment="1">
      <alignment horizontal="center" vertical="center" wrapText="1"/>
      <protection/>
    </xf>
    <xf numFmtId="0" fontId="19" fillId="0" borderId="0" xfId="54" applyFont="1" applyFill="1" applyBorder="1" applyAlignment="1">
      <alignment horizontal="center" vertical="center" wrapText="1"/>
      <protection/>
    </xf>
    <xf numFmtId="4" fontId="19" fillId="0" borderId="0" xfId="54" applyNumberFormat="1" applyFont="1" applyFill="1" applyBorder="1" applyAlignment="1">
      <alignment horizontal="right" vertical="center" wrapText="1"/>
      <protection/>
    </xf>
    <xf numFmtId="3" fontId="58" fillId="0" borderId="10" xfId="54" applyNumberFormat="1" applyFont="1" applyFill="1" applyBorder="1" applyAlignment="1">
      <alignment horizontal="right" vertical="center" wrapText="1"/>
      <protection/>
    </xf>
    <xf numFmtId="3" fontId="19" fillId="0" borderId="10" xfId="54" applyNumberFormat="1" applyFont="1" applyFill="1" applyBorder="1" applyAlignment="1">
      <alignment vertical="center" wrapText="1"/>
      <protection/>
    </xf>
    <xf numFmtId="3" fontId="18" fillId="0" borderId="10" xfId="54" applyNumberFormat="1" applyFont="1" applyFill="1" applyBorder="1" applyAlignment="1">
      <alignment vertical="center" wrapText="1"/>
      <protection/>
    </xf>
    <xf numFmtId="1" fontId="18" fillId="0" borderId="10" xfId="54" applyNumberFormat="1" applyFont="1" applyFill="1" applyBorder="1" applyAlignment="1">
      <alignment vertical="center" wrapText="1"/>
      <protection/>
    </xf>
    <xf numFmtId="4" fontId="19" fillId="0" borderId="10" xfId="54" applyNumberFormat="1" applyFont="1" applyFill="1" applyBorder="1" applyAlignment="1">
      <alignment vertical="center" wrapText="1"/>
      <protection/>
    </xf>
    <xf numFmtId="3" fontId="18" fillId="0" borderId="10" xfId="0" applyNumberFormat="1" applyFont="1" applyFill="1" applyBorder="1" applyAlignment="1" applyProtection="1">
      <alignment vertical="center" wrapText="1"/>
      <protection/>
    </xf>
    <xf numFmtId="3" fontId="18" fillId="0" borderId="10" xfId="0" applyNumberFormat="1" applyFont="1" applyFill="1" applyBorder="1" applyAlignment="1">
      <alignment horizontal="right" vertical="center" wrapText="1"/>
    </xf>
    <xf numFmtId="4" fontId="17" fillId="0" borderId="10" xfId="0" applyNumberFormat="1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 wrapText="1"/>
    </xf>
    <xf numFmtId="0" fontId="7" fillId="0" borderId="0" xfId="51" applyFont="1" applyFill="1" applyBorder="1" applyAlignment="1" applyProtection="1">
      <alignment wrapText="1"/>
      <protection hidden="1"/>
    </xf>
    <xf numFmtId="0" fontId="11" fillId="0" borderId="11" xfId="51" applyFont="1" applyFill="1" applyBorder="1" applyAlignment="1" applyProtection="1">
      <alignment horizontal="right" vertical="center" wrapText="1"/>
      <protection hidden="1"/>
    </xf>
    <xf numFmtId="0" fontId="11" fillId="0" borderId="16" xfId="51" applyFont="1" applyFill="1" applyBorder="1" applyAlignment="1" applyProtection="1">
      <alignment horizontal="right" wrapText="1"/>
      <protection hidden="1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1" xfId="51" applyFont="1" applyFill="1" applyBorder="1" applyAlignment="1" applyProtection="1">
      <alignment horizontal="center" vertical="top"/>
      <protection hidden="1"/>
    </xf>
    <xf numFmtId="0" fontId="9" fillId="0" borderId="0" xfId="51" applyFont="1" applyFill="1" applyBorder="1" applyAlignment="1">
      <alignment horizontal="center"/>
      <protection/>
    </xf>
    <xf numFmtId="0" fontId="9" fillId="0" borderId="16" xfId="51" applyFont="1" applyFill="1" applyBorder="1" applyAlignment="1">
      <alignment horizontal="center"/>
      <protection/>
    </xf>
    <xf numFmtId="0" fontId="12" fillId="0" borderId="11" xfId="51" applyFont="1" applyFill="1" applyBorder="1" applyAlignment="1" applyProtection="1">
      <alignment horizontal="right" vertical="center" wrapText="1"/>
      <protection hidden="1"/>
    </xf>
    <xf numFmtId="0" fontId="12" fillId="0" borderId="0" xfId="51" applyFont="1" applyFill="1" applyBorder="1" applyAlignment="1" applyProtection="1">
      <alignment horizontal="right" wrapText="1"/>
      <protection hidden="1"/>
    </xf>
    <xf numFmtId="0" fontId="12" fillId="0" borderId="11" xfId="51" applyFont="1" applyFill="1" applyBorder="1" applyAlignment="1" applyProtection="1">
      <alignment horizontal="right" wrapText="1"/>
      <protection hidden="1"/>
    </xf>
    <xf numFmtId="0" fontId="12" fillId="0" borderId="11" xfId="51" applyFont="1" applyFill="1" applyBorder="1" applyAlignment="1" applyProtection="1">
      <alignment horizontal="right" vertical="center"/>
      <protection hidden="1"/>
    </xf>
    <xf numFmtId="0" fontId="12" fillId="0" borderId="16" xfId="51" applyFont="1" applyFill="1" applyBorder="1" applyAlignment="1" applyProtection="1">
      <alignment horizontal="right"/>
      <protection hidden="1"/>
    </xf>
    <xf numFmtId="0" fontId="9" fillId="0" borderId="17" xfId="51" applyFont="1" applyFill="1" applyBorder="1" applyAlignment="1" applyProtection="1">
      <alignment horizontal="left" vertical="center"/>
      <protection hidden="1" locked="0"/>
    </xf>
    <xf numFmtId="0" fontId="7" fillId="0" borderId="18" xfId="51" applyFont="1" applyFill="1" applyBorder="1" applyAlignment="1">
      <alignment horizontal="left" vertical="center"/>
      <protection/>
    </xf>
    <xf numFmtId="0" fontId="7" fillId="0" borderId="19" xfId="51" applyFont="1" applyFill="1" applyBorder="1" applyAlignment="1">
      <alignment horizontal="left" vertical="center"/>
      <protection/>
    </xf>
    <xf numFmtId="0" fontId="12" fillId="0" borderId="0" xfId="59" applyFont="1" applyFill="1" applyBorder="1" applyAlignment="1" applyProtection="1">
      <alignment horizontal="left"/>
      <protection hidden="1"/>
    </xf>
    <xf numFmtId="0" fontId="7" fillId="0" borderId="0" xfId="59" applyFill="1" applyBorder="1" applyAlignment="1">
      <alignment/>
      <protection/>
    </xf>
    <xf numFmtId="0" fontId="8" fillId="0" borderId="20" xfId="51" applyFont="1" applyFill="1" applyBorder="1" applyAlignment="1">
      <alignment vertical="top"/>
      <protection/>
    </xf>
    <xf numFmtId="0" fontId="8" fillId="0" borderId="13" xfId="51" applyFont="1" applyFill="1" applyBorder="1" applyAlignment="1">
      <alignment vertical="top"/>
      <protection/>
    </xf>
    <xf numFmtId="0" fontId="9" fillId="0" borderId="11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16" xfId="51" applyFont="1" applyFill="1" applyBorder="1" applyAlignment="1" applyProtection="1">
      <alignment horizontal="left" vertical="center" wrapText="1"/>
      <protection hidden="1"/>
    </xf>
    <xf numFmtId="0" fontId="8" fillId="0" borderId="11" xfId="51" applyFont="1" applyFill="1" applyBorder="1" applyAlignment="1" applyProtection="1">
      <alignment horizontal="center" vertical="center" wrapText="1"/>
      <protection hidden="1"/>
    </xf>
    <xf numFmtId="0" fontId="8" fillId="0" borderId="0" xfId="51" applyFont="1" applyFill="1" applyBorder="1" applyAlignment="1" applyProtection="1">
      <alignment horizontal="center" vertical="center" wrapText="1"/>
      <protection hidden="1"/>
    </xf>
    <xf numFmtId="49" fontId="2" fillId="0" borderId="17" xfId="35" applyNumberFormat="1" applyFill="1" applyBorder="1" applyAlignment="1" applyProtection="1">
      <alignment horizontal="left" vertical="center"/>
      <protection hidden="1" locked="0"/>
    </xf>
    <xf numFmtId="49" fontId="9" fillId="0" borderId="18" xfId="51" applyNumberFormat="1" applyFont="1" applyFill="1" applyBorder="1" applyAlignment="1" applyProtection="1">
      <alignment horizontal="left" vertical="center"/>
      <protection hidden="1" locked="0"/>
    </xf>
    <xf numFmtId="49" fontId="9" fillId="0" borderId="19" xfId="51" applyNumberFormat="1" applyFont="1" applyFill="1" applyBorder="1" applyAlignment="1" applyProtection="1">
      <alignment horizontal="left" vertical="center"/>
      <protection hidden="1" locked="0"/>
    </xf>
    <xf numFmtId="0" fontId="2" fillId="0" borderId="17" xfId="35" applyFill="1" applyBorder="1" applyAlignment="1" applyProtection="1">
      <alignment/>
      <protection hidden="1" locked="0"/>
    </xf>
    <xf numFmtId="0" fontId="9" fillId="0" borderId="18" xfId="51" applyFont="1" applyFill="1" applyBorder="1" applyAlignment="1" applyProtection="1">
      <alignment/>
      <protection hidden="1" locked="0"/>
    </xf>
    <xf numFmtId="0" fontId="9" fillId="0" borderId="19" xfId="51" applyFont="1" applyFill="1" applyBorder="1" applyAlignment="1" applyProtection="1">
      <alignment/>
      <protection hidden="1" locked="0"/>
    </xf>
    <xf numFmtId="1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1" applyFont="1" applyFill="1" applyBorder="1" applyAlignment="1">
      <alignment horizontal="left"/>
      <protection/>
    </xf>
    <xf numFmtId="0" fontId="7" fillId="0" borderId="19" xfId="51" applyFont="1" applyFill="1" applyBorder="1" applyAlignment="1">
      <alignment horizontal="left"/>
      <protection/>
    </xf>
    <xf numFmtId="0" fontId="12" fillId="0" borderId="0" xfId="51" applyFont="1" applyFill="1" applyBorder="1" applyAlignment="1" applyProtection="1">
      <alignment horizontal="center" vertical="center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7" fillId="0" borderId="18" xfId="51" applyFont="1" applyFill="1" applyBorder="1" applyAlignment="1">
      <alignment/>
      <protection/>
    </xf>
    <xf numFmtId="0" fontId="7" fillId="0" borderId="19" xfId="51" applyFont="1" applyFill="1" applyBorder="1" applyAlignment="1">
      <alignment/>
      <protection/>
    </xf>
    <xf numFmtId="0" fontId="7" fillId="0" borderId="0" xfId="51" applyFont="1" applyFill="1" applyBorder="1" applyAlignment="1" applyProtection="1">
      <alignment vertical="top" wrapText="1"/>
      <protection hidden="1"/>
    </xf>
    <xf numFmtId="0" fontId="12" fillId="0" borderId="0" xfId="51" applyFont="1" applyFill="1" applyBorder="1" applyAlignment="1" applyProtection="1">
      <alignment horizontal="right" vertical="center"/>
      <protection hidden="1"/>
    </xf>
    <xf numFmtId="0" fontId="7" fillId="0" borderId="11" xfId="51" applyFont="1" applyFill="1" applyBorder="1" applyAlignment="1" applyProtection="1">
      <alignment horizontal="center" vertical="center"/>
      <protection hidden="1"/>
    </xf>
    <xf numFmtId="0" fontId="7" fillId="0" borderId="0" xfId="51" applyFont="1" applyFill="1" applyBorder="1" applyAlignment="1">
      <alignment horizontal="center" vertic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vertical="center"/>
      <protection/>
    </xf>
    <xf numFmtId="0" fontId="13" fillId="0" borderId="0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 applyProtection="1">
      <alignment horizontal="center"/>
      <protection hidden="1"/>
    </xf>
    <xf numFmtId="0" fontId="12" fillId="0" borderId="16" xfId="51" applyFont="1" applyFill="1" applyBorder="1" applyAlignment="1" applyProtection="1">
      <alignment horizontal="right" wrapText="1"/>
      <protection hidden="1"/>
    </xf>
    <xf numFmtId="0" fontId="9" fillId="0" borderId="18" xfId="51" applyFont="1" applyFill="1" applyBorder="1" applyAlignment="1" applyProtection="1">
      <alignment horizontal="left" vertical="center"/>
      <protection hidden="1" locked="0"/>
    </xf>
    <xf numFmtId="49" fontId="9" fillId="0" borderId="17" xfId="51" applyNumberFormat="1" applyFont="1" applyFill="1" applyBorder="1" applyAlignment="1" applyProtection="1">
      <alignment horizontal="left" vertical="center"/>
      <protection hidden="1" locked="0"/>
    </xf>
    <xf numFmtId="0" fontId="12" fillId="0" borderId="11" xfId="51" applyFont="1" applyFill="1" applyBorder="1" applyAlignment="1" applyProtection="1">
      <alignment horizontal="left" vertical="center" wrapText="1"/>
      <protection hidden="1"/>
    </xf>
    <xf numFmtId="0" fontId="12" fillId="0" borderId="16" xfId="51" applyFont="1" applyFill="1" applyBorder="1" applyAlignment="1" applyProtection="1">
      <alignment horizontal="left" wrapText="1"/>
      <protection hidden="1"/>
    </xf>
    <xf numFmtId="0" fontId="7" fillId="0" borderId="13" xfId="51" applyFont="1" applyFill="1" applyBorder="1" applyAlignment="1" applyProtection="1">
      <alignment horizontal="center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7" fillId="0" borderId="0" xfId="51" applyFont="1" applyFill="1" applyBorder="1" applyAlignment="1" applyProtection="1">
      <alignment vertical="center"/>
      <protection hidden="1"/>
    </xf>
    <xf numFmtId="0" fontId="11" fillId="0" borderId="21" xfId="51" applyFont="1" applyFill="1" applyBorder="1" applyAlignment="1" applyProtection="1">
      <alignment horizontal="center" vertical="top"/>
      <protection hidden="1"/>
    </xf>
    <xf numFmtId="0" fontId="11" fillId="0" borderId="21" xfId="51" applyFont="1" applyFill="1" applyBorder="1" applyAlignment="1">
      <alignment horizontal="center"/>
      <protection/>
    </xf>
    <xf numFmtId="0" fontId="11" fillId="0" borderId="21" xfId="51" applyFont="1" applyFill="1" applyBorder="1" applyAlignment="1">
      <alignment/>
      <protection/>
    </xf>
    <xf numFmtId="0" fontId="17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54" applyFont="1" applyFill="1" applyBorder="1" applyAlignment="1">
      <alignment horizontal="center" vertical="center" wrapText="1"/>
      <protection/>
    </xf>
    <xf numFmtId="0" fontId="19" fillId="0" borderId="0" xfId="54" applyFont="1" applyFill="1" applyBorder="1" applyAlignment="1">
      <alignment horizontal="left" vertical="center" wrapText="1"/>
      <protection/>
    </xf>
    <xf numFmtId="0" fontId="19" fillId="0" borderId="10" xfId="54" applyFont="1" applyFill="1" applyBorder="1" applyAlignment="1">
      <alignment horizontal="center" vertical="center" wrapText="1"/>
      <protection/>
    </xf>
    <xf numFmtId="4" fontId="19" fillId="0" borderId="10" xfId="54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8" fillId="34" borderId="0" xfId="0" applyFont="1" applyFill="1" applyAlignment="1">
      <alignment horizontal="left"/>
    </xf>
    <xf numFmtId="0" fontId="21" fillId="0" borderId="22" xfId="0" applyNumberFormat="1" applyFont="1" applyBorder="1" applyAlignment="1">
      <alignment horizontal="left" vertical="center" wrapText="1"/>
    </xf>
    <xf numFmtId="0" fontId="21" fillId="0" borderId="23" xfId="0" applyNumberFormat="1" applyFont="1" applyBorder="1" applyAlignment="1">
      <alignment horizontal="left" vertical="center" wrapText="1"/>
    </xf>
    <xf numFmtId="0" fontId="21" fillId="0" borderId="24" xfId="0" applyNumberFormat="1" applyFont="1" applyBorder="1" applyAlignment="1">
      <alignment horizontal="left" vertical="center" wrapText="1"/>
    </xf>
    <xf numFmtId="0" fontId="18" fillId="0" borderId="22" xfId="0" applyNumberFormat="1" applyFont="1" applyFill="1" applyBorder="1" applyAlignment="1">
      <alignment horizontal="left" vertical="center" wrapText="1"/>
    </xf>
    <xf numFmtId="0" fontId="18" fillId="0" borderId="23" xfId="0" applyNumberFormat="1" applyFont="1" applyFill="1" applyBorder="1" applyAlignment="1">
      <alignment horizontal="left" vertical="center" wrapText="1"/>
    </xf>
    <xf numFmtId="0" fontId="18" fillId="0" borderId="24" xfId="0" applyNumberFormat="1" applyFont="1" applyFill="1" applyBorder="1" applyAlignment="1">
      <alignment horizontal="left" vertical="center" wrapText="1"/>
    </xf>
    <xf numFmtId="0" fontId="18" fillId="0" borderId="22" xfId="0" applyNumberFormat="1" applyFont="1" applyBorder="1" applyAlignment="1">
      <alignment horizontal="left" vertical="center" wrapText="1"/>
    </xf>
    <xf numFmtId="0" fontId="18" fillId="0" borderId="23" xfId="0" applyNumberFormat="1" applyFont="1" applyBorder="1" applyAlignment="1">
      <alignment horizontal="left" vertical="center" wrapText="1"/>
    </xf>
    <xf numFmtId="0" fontId="18" fillId="0" borderId="24" xfId="0" applyNumberFormat="1" applyFont="1" applyBorder="1" applyAlignment="1">
      <alignment horizontal="left" vertical="center" wrapText="1"/>
    </xf>
    <xf numFmtId="0" fontId="17" fillId="34" borderId="0" xfId="0" applyFont="1" applyFill="1" applyAlignment="1">
      <alignment horizontal="left"/>
    </xf>
    <xf numFmtId="0" fontId="17" fillId="34" borderId="0" xfId="0" applyFont="1" applyFill="1" applyAlignment="1">
      <alignment horizontal="right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stariObrazac GFI-ZIFN (Dostaviti u XLS formatu)" xfId="51"/>
    <cellStyle name="Normal_TFI-KI" xfId="52"/>
    <cellStyle name="Normal_TFI-POD" xfId="53"/>
    <cellStyle name="Obično 2" xfId="54"/>
    <cellStyle name="Percent" xfId="55"/>
    <cellStyle name="Povezana ćelija" xfId="56"/>
    <cellStyle name="Followed Hyperlink" xfId="57"/>
    <cellStyle name="Provjera ćelije" xfId="58"/>
    <cellStyle name="Stil 1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ristina.bujan@otpinvest.hr" TargetMode="External" /><Relationship Id="rId2" Type="http://schemas.openxmlformats.org/officeDocument/2006/relationships/hyperlink" Target="mailto:info@otpinvest.hr" TargetMode="External" /><Relationship Id="rId3" Type="http://schemas.openxmlformats.org/officeDocument/2006/relationships/hyperlink" Target="http://www.otpinvest.hr/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6</v>
      </c>
      <c r="B1" s="2" t="s">
        <v>7</v>
      </c>
    </row>
    <row r="2" spans="1:2" ht="12.75">
      <c r="A2" s="1" t="s">
        <v>8</v>
      </c>
      <c r="B2" s="1" t="s">
        <v>9</v>
      </c>
    </row>
    <row r="3" spans="1:2" ht="12.75">
      <c r="A3" s="1" t="s">
        <v>8</v>
      </c>
      <c r="B3" s="1" t="s">
        <v>10</v>
      </c>
    </row>
    <row r="4" spans="1:2" ht="12.75">
      <c r="A4" s="1" t="s">
        <v>8</v>
      </c>
      <c r="B4" s="1" t="s">
        <v>11</v>
      </c>
    </row>
    <row r="5" spans="1:2" ht="12.75">
      <c r="A5" s="1" t="s">
        <v>8</v>
      </c>
      <c r="B5" s="1" t="s">
        <v>12</v>
      </c>
    </row>
    <row r="6" spans="1:2" ht="12.75">
      <c r="A6" s="1" t="s">
        <v>8</v>
      </c>
      <c r="B6" s="1" t="s">
        <v>13</v>
      </c>
    </row>
    <row r="7" spans="1:2" ht="12.75">
      <c r="A7" s="1" t="s">
        <v>8</v>
      </c>
      <c r="B7" s="1" t="s">
        <v>16</v>
      </c>
    </row>
    <row r="8" spans="1:2" ht="12.75">
      <c r="A8" s="1" t="s">
        <v>8</v>
      </c>
      <c r="B8" s="1" t="s">
        <v>17</v>
      </c>
    </row>
    <row r="9" spans="1:2" ht="12.75">
      <c r="A9" s="1" t="s">
        <v>8</v>
      </c>
      <c r="B9" s="1" t="s">
        <v>18</v>
      </c>
    </row>
    <row r="10" spans="1:2" ht="12.75">
      <c r="A10" s="1" t="s">
        <v>8</v>
      </c>
      <c r="B10" s="1" t="s">
        <v>19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14</v>
      </c>
      <c r="B28" s="1" t="s">
        <v>15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22</v>
      </c>
      <c r="B50" s="1" t="s">
        <v>23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SheetLayoutView="110" zoomScalePageLayoutView="0" workbookViewId="0" topLeftCell="A1">
      <selection activeCell="A37" sqref="A37:D37"/>
    </sheetView>
  </sheetViews>
  <sheetFormatPr defaultColWidth="9.140625" defaultRowHeight="12.75"/>
  <cols>
    <col min="1" max="1" width="9.140625" style="4" customWidth="1"/>
    <col min="2" max="2" width="11.7109375" style="4" customWidth="1"/>
    <col min="3" max="6" width="9.140625" style="4" customWidth="1"/>
    <col min="7" max="7" width="10.57421875" style="4" customWidth="1"/>
    <col min="8" max="8" width="10.421875" style="4" customWidth="1"/>
    <col min="9" max="9" width="9.140625" style="4" customWidth="1"/>
    <col min="10" max="10" width="10.7109375" style="4" customWidth="1"/>
    <col min="11" max="16384" width="9.140625" style="4" customWidth="1"/>
  </cols>
  <sheetData>
    <row r="1" spans="1:10" ht="15.75">
      <c r="A1" s="150" t="s">
        <v>234</v>
      </c>
      <c r="B1" s="151"/>
      <c r="C1" s="70"/>
      <c r="D1" s="70"/>
      <c r="E1" s="70"/>
      <c r="F1" s="70"/>
      <c r="G1" s="70"/>
      <c r="H1" s="70"/>
      <c r="I1" s="70"/>
      <c r="J1" s="71"/>
    </row>
    <row r="2" spans="1:10" ht="12.75">
      <c r="A2" s="152" t="s">
        <v>180</v>
      </c>
      <c r="B2" s="153"/>
      <c r="C2" s="153"/>
      <c r="D2" s="154"/>
      <c r="E2" s="45">
        <v>43101</v>
      </c>
      <c r="F2" s="5"/>
      <c r="G2" s="6" t="s">
        <v>181</v>
      </c>
      <c r="H2" s="45">
        <v>43281</v>
      </c>
      <c r="I2" s="7"/>
      <c r="J2" s="72"/>
    </row>
    <row r="3" spans="1:10" ht="12.75">
      <c r="A3" s="73"/>
      <c r="B3" s="8"/>
      <c r="C3" s="8"/>
      <c r="D3" s="8"/>
      <c r="E3" s="9"/>
      <c r="F3" s="9"/>
      <c r="G3" s="8"/>
      <c r="H3" s="8"/>
      <c r="I3" s="46"/>
      <c r="J3" s="72"/>
    </row>
    <row r="4" spans="1:10" ht="15.75">
      <c r="A4" s="155" t="s">
        <v>235</v>
      </c>
      <c r="B4" s="156"/>
      <c r="C4" s="156"/>
      <c r="D4" s="156"/>
      <c r="E4" s="156"/>
      <c r="F4" s="156"/>
      <c r="G4" s="156"/>
      <c r="H4" s="156"/>
      <c r="I4" s="156"/>
      <c r="J4" s="72"/>
    </row>
    <row r="5" spans="1:10" ht="12.75">
      <c r="A5" s="137" t="s">
        <v>182</v>
      </c>
      <c r="B5" s="138"/>
      <c r="C5" s="138"/>
      <c r="D5" s="138"/>
      <c r="E5" s="138"/>
      <c r="F5" s="138"/>
      <c r="G5" s="138"/>
      <c r="H5" s="138"/>
      <c r="I5" s="138"/>
      <c r="J5" s="139"/>
    </row>
    <row r="6" spans="1:10" ht="12.75">
      <c r="A6" s="74"/>
      <c r="B6" s="75"/>
      <c r="C6" s="75"/>
      <c r="D6" s="75"/>
      <c r="E6" s="75"/>
      <c r="F6" s="75"/>
      <c r="G6" s="75"/>
      <c r="H6" s="75"/>
      <c r="I6" s="75"/>
      <c r="J6" s="76"/>
    </row>
    <row r="7" spans="1:10" ht="12.75">
      <c r="A7" s="143" t="s">
        <v>183</v>
      </c>
      <c r="B7" s="144"/>
      <c r="C7" s="135" t="s">
        <v>242</v>
      </c>
      <c r="D7" s="136"/>
      <c r="E7" s="132"/>
      <c r="F7" s="132"/>
      <c r="G7" s="132"/>
      <c r="H7" s="132"/>
      <c r="I7" s="58"/>
      <c r="J7" s="72"/>
    </row>
    <row r="8" spans="1:10" ht="12.75">
      <c r="A8" s="77"/>
      <c r="B8" s="56"/>
      <c r="C8" s="10"/>
      <c r="D8" s="10"/>
      <c r="E8" s="132"/>
      <c r="F8" s="132"/>
      <c r="G8" s="132"/>
      <c r="H8" s="132"/>
      <c r="I8" s="58"/>
      <c r="J8" s="72"/>
    </row>
    <row r="9" spans="1:10" ht="12.75">
      <c r="A9" s="133" t="s">
        <v>184</v>
      </c>
      <c r="B9" s="134"/>
      <c r="C9" s="135" t="s">
        <v>243</v>
      </c>
      <c r="D9" s="136"/>
      <c r="E9" s="132"/>
      <c r="F9" s="132"/>
      <c r="G9" s="132"/>
      <c r="H9" s="132"/>
      <c r="I9" s="10"/>
      <c r="J9" s="72"/>
    </row>
    <row r="10" spans="1:10" ht="12.75">
      <c r="A10" s="78"/>
      <c r="B10" s="79"/>
      <c r="C10" s="47"/>
      <c r="D10" s="10"/>
      <c r="E10" s="10"/>
      <c r="F10" s="10"/>
      <c r="G10" s="10"/>
      <c r="H10" s="10"/>
      <c r="I10" s="10"/>
      <c r="J10" s="72"/>
    </row>
    <row r="11" spans="1:10" ht="12.75">
      <c r="A11" s="140" t="s">
        <v>185</v>
      </c>
      <c r="B11" s="141"/>
      <c r="C11" s="135" t="s">
        <v>244</v>
      </c>
      <c r="D11" s="136"/>
      <c r="E11" s="10"/>
      <c r="F11" s="10"/>
      <c r="G11" s="10"/>
      <c r="H11" s="10"/>
      <c r="I11" s="10"/>
      <c r="J11" s="72"/>
    </row>
    <row r="12" spans="1:10" ht="12.75">
      <c r="A12" s="142"/>
      <c r="B12" s="141"/>
      <c r="C12" s="10"/>
      <c r="D12" s="10"/>
      <c r="E12" s="10"/>
      <c r="F12" s="10"/>
      <c r="G12" s="10"/>
      <c r="H12" s="10"/>
      <c r="I12" s="10"/>
      <c r="J12" s="72"/>
    </row>
    <row r="13" spans="1:10" ht="12.75">
      <c r="A13" s="143" t="s">
        <v>186</v>
      </c>
      <c r="B13" s="144"/>
      <c r="C13" s="145" t="s">
        <v>279</v>
      </c>
      <c r="D13" s="146"/>
      <c r="E13" s="146"/>
      <c r="F13" s="146"/>
      <c r="G13" s="146"/>
      <c r="H13" s="146"/>
      <c r="I13" s="147"/>
      <c r="J13" s="72"/>
    </row>
    <row r="14" spans="1:10" ht="12.75">
      <c r="A14" s="77"/>
      <c r="B14" s="56"/>
      <c r="C14" s="48"/>
      <c r="D14" s="10"/>
      <c r="E14" s="10"/>
      <c r="F14" s="10"/>
      <c r="G14" s="10"/>
      <c r="H14" s="10"/>
      <c r="I14" s="10"/>
      <c r="J14" s="72"/>
    </row>
    <row r="15" spans="1:10" ht="12.75">
      <c r="A15" s="143" t="s">
        <v>187</v>
      </c>
      <c r="B15" s="144"/>
      <c r="C15" s="163" t="s">
        <v>258</v>
      </c>
      <c r="D15" s="164"/>
      <c r="E15" s="10"/>
      <c r="F15" s="145" t="s">
        <v>259</v>
      </c>
      <c r="G15" s="146"/>
      <c r="H15" s="146"/>
      <c r="I15" s="147"/>
      <c r="J15" s="72"/>
    </row>
    <row r="16" spans="1:10" ht="12.75">
      <c r="A16" s="77"/>
      <c r="B16" s="56"/>
      <c r="C16" s="10"/>
      <c r="D16" s="10"/>
      <c r="E16" s="10"/>
      <c r="F16" s="10"/>
      <c r="G16" s="10"/>
      <c r="H16" s="10"/>
      <c r="I16" s="10"/>
      <c r="J16" s="72"/>
    </row>
    <row r="17" spans="1:10" ht="12.75">
      <c r="A17" s="143" t="s">
        <v>188</v>
      </c>
      <c r="B17" s="144"/>
      <c r="C17" s="145" t="s">
        <v>260</v>
      </c>
      <c r="D17" s="146"/>
      <c r="E17" s="146"/>
      <c r="F17" s="146"/>
      <c r="G17" s="146"/>
      <c r="H17" s="146"/>
      <c r="I17" s="147"/>
      <c r="J17" s="72"/>
    </row>
    <row r="18" spans="1:10" ht="12.75">
      <c r="A18" s="77"/>
      <c r="B18" s="56"/>
      <c r="C18" s="10"/>
      <c r="D18" s="10"/>
      <c r="E18" s="10"/>
      <c r="F18" s="10"/>
      <c r="G18" s="10"/>
      <c r="H18" s="10"/>
      <c r="I18" s="10"/>
      <c r="J18" s="72"/>
    </row>
    <row r="19" spans="1:10" ht="12.75">
      <c r="A19" s="143" t="s">
        <v>189</v>
      </c>
      <c r="B19" s="144"/>
      <c r="C19" s="157" t="s">
        <v>271</v>
      </c>
      <c r="D19" s="158"/>
      <c r="E19" s="158"/>
      <c r="F19" s="158"/>
      <c r="G19" s="158"/>
      <c r="H19" s="158"/>
      <c r="I19" s="159"/>
      <c r="J19" s="72"/>
    </row>
    <row r="20" spans="1:10" ht="12.75">
      <c r="A20" s="77"/>
      <c r="B20" s="56"/>
      <c r="C20" s="48"/>
      <c r="D20" s="10"/>
      <c r="E20" s="10"/>
      <c r="F20" s="10"/>
      <c r="G20" s="10"/>
      <c r="H20" s="10"/>
      <c r="I20" s="10"/>
      <c r="J20" s="72"/>
    </row>
    <row r="21" spans="1:10" ht="12.75">
      <c r="A21" s="143" t="s">
        <v>190</v>
      </c>
      <c r="B21" s="144"/>
      <c r="C21" s="160" t="s">
        <v>272</v>
      </c>
      <c r="D21" s="161"/>
      <c r="E21" s="161"/>
      <c r="F21" s="161"/>
      <c r="G21" s="161"/>
      <c r="H21" s="161"/>
      <c r="I21" s="162"/>
      <c r="J21" s="72"/>
    </row>
    <row r="22" spans="1:10" ht="12.75">
      <c r="A22" s="77"/>
      <c r="B22" s="56"/>
      <c r="C22" s="48"/>
      <c r="D22" s="10"/>
      <c r="E22" s="10"/>
      <c r="F22" s="10"/>
      <c r="G22" s="10"/>
      <c r="H22" s="10"/>
      <c r="I22" s="10"/>
      <c r="J22" s="72"/>
    </row>
    <row r="23" spans="1:10" ht="12.75">
      <c r="A23" s="143" t="s">
        <v>191</v>
      </c>
      <c r="B23" s="144"/>
      <c r="C23" s="49">
        <v>133</v>
      </c>
      <c r="D23" s="145" t="s">
        <v>259</v>
      </c>
      <c r="E23" s="165"/>
      <c r="F23" s="166"/>
      <c r="G23" s="143"/>
      <c r="H23" s="144"/>
      <c r="I23" s="80"/>
      <c r="J23" s="72"/>
    </row>
    <row r="24" spans="1:10" ht="12.75">
      <c r="A24" s="77"/>
      <c r="B24" s="56"/>
      <c r="C24" s="10"/>
      <c r="D24" s="10"/>
      <c r="E24" s="10"/>
      <c r="F24" s="10"/>
      <c r="G24" s="10"/>
      <c r="H24" s="167" t="s">
        <v>192</v>
      </c>
      <c r="I24" s="10"/>
      <c r="J24" s="72"/>
    </row>
    <row r="25" spans="1:10" ht="12.75">
      <c r="A25" s="143" t="s">
        <v>193</v>
      </c>
      <c r="B25" s="144"/>
      <c r="C25" s="49">
        <v>21</v>
      </c>
      <c r="D25" s="145" t="s">
        <v>261</v>
      </c>
      <c r="E25" s="165"/>
      <c r="F25" s="165"/>
      <c r="G25" s="166"/>
      <c r="H25" s="167"/>
      <c r="I25" s="50">
        <v>0</v>
      </c>
      <c r="J25" s="72"/>
    </row>
    <row r="26" spans="1:10" ht="12.75">
      <c r="A26" s="77"/>
      <c r="B26" s="56"/>
      <c r="C26" s="10"/>
      <c r="D26" s="10"/>
      <c r="E26" s="10"/>
      <c r="F26" s="10"/>
      <c r="G26" s="56"/>
      <c r="H26" s="81" t="s">
        <v>240</v>
      </c>
      <c r="I26" s="48"/>
      <c r="J26" s="72"/>
    </row>
    <row r="27" spans="1:10" ht="12.75">
      <c r="A27" s="143" t="s">
        <v>194</v>
      </c>
      <c r="B27" s="144"/>
      <c r="C27" s="51" t="s">
        <v>245</v>
      </c>
      <c r="D27" s="52"/>
      <c r="E27" s="82"/>
      <c r="F27" s="83"/>
      <c r="G27" s="172" t="s">
        <v>195</v>
      </c>
      <c r="H27" s="144"/>
      <c r="I27" s="53" t="s">
        <v>249</v>
      </c>
      <c r="J27" s="72"/>
    </row>
    <row r="28" spans="1:10" ht="12.75">
      <c r="A28" s="77"/>
      <c r="B28" s="56"/>
      <c r="C28" s="10"/>
      <c r="D28" s="83"/>
      <c r="E28" s="83"/>
      <c r="F28" s="83"/>
      <c r="G28" s="83"/>
      <c r="H28" s="10"/>
      <c r="I28" s="54"/>
      <c r="J28" s="72"/>
    </row>
    <row r="29" spans="1:10" ht="12.75">
      <c r="A29" s="173" t="s">
        <v>196</v>
      </c>
      <c r="B29" s="174"/>
      <c r="C29" s="175"/>
      <c r="D29" s="175"/>
      <c r="E29" s="174" t="s">
        <v>197</v>
      </c>
      <c r="F29" s="176"/>
      <c r="G29" s="176"/>
      <c r="H29" s="175" t="s">
        <v>198</v>
      </c>
      <c r="I29" s="175"/>
      <c r="J29" s="72"/>
    </row>
    <row r="30" spans="1:10" ht="12.75">
      <c r="A30" s="84"/>
      <c r="B30" s="82"/>
      <c r="C30" s="82"/>
      <c r="D30" s="10"/>
      <c r="E30" s="10"/>
      <c r="F30" s="10"/>
      <c r="G30" s="10"/>
      <c r="H30" s="55"/>
      <c r="I30" s="54"/>
      <c r="J30" s="72"/>
    </row>
    <row r="31" spans="1:10" ht="12.75">
      <c r="A31" s="168"/>
      <c r="B31" s="169"/>
      <c r="C31" s="169"/>
      <c r="D31" s="170"/>
      <c r="E31" s="168"/>
      <c r="F31" s="169"/>
      <c r="G31" s="169"/>
      <c r="H31" s="135"/>
      <c r="I31" s="136"/>
      <c r="J31" s="72"/>
    </row>
    <row r="32" spans="1:10" ht="12.75">
      <c r="A32" s="77"/>
      <c r="B32" s="56"/>
      <c r="C32" s="48"/>
      <c r="D32" s="171"/>
      <c r="E32" s="171"/>
      <c r="F32" s="171"/>
      <c r="G32" s="132"/>
      <c r="H32" s="10"/>
      <c r="I32" s="85"/>
      <c r="J32" s="72"/>
    </row>
    <row r="33" spans="1:10" ht="12.75">
      <c r="A33" s="168"/>
      <c r="B33" s="169"/>
      <c r="C33" s="169"/>
      <c r="D33" s="170"/>
      <c r="E33" s="168"/>
      <c r="F33" s="169"/>
      <c r="G33" s="169"/>
      <c r="H33" s="135"/>
      <c r="I33" s="136"/>
      <c r="J33" s="72"/>
    </row>
    <row r="34" spans="1:10" ht="12.75">
      <c r="A34" s="77"/>
      <c r="B34" s="56"/>
      <c r="C34" s="48"/>
      <c r="D34" s="57"/>
      <c r="E34" s="57"/>
      <c r="F34" s="57"/>
      <c r="G34" s="58"/>
      <c r="H34" s="10"/>
      <c r="I34" s="86"/>
      <c r="J34" s="72"/>
    </row>
    <row r="35" spans="1:10" ht="12.75">
      <c r="A35" s="168"/>
      <c r="B35" s="169"/>
      <c r="C35" s="169"/>
      <c r="D35" s="170"/>
      <c r="E35" s="168"/>
      <c r="F35" s="169"/>
      <c r="G35" s="169"/>
      <c r="H35" s="135"/>
      <c r="I35" s="136"/>
      <c r="J35" s="72"/>
    </row>
    <row r="36" spans="1:10" ht="12.75">
      <c r="A36" s="77"/>
      <c r="B36" s="56"/>
      <c r="C36" s="48"/>
      <c r="D36" s="57"/>
      <c r="E36" s="57"/>
      <c r="F36" s="57"/>
      <c r="G36" s="58"/>
      <c r="H36" s="10"/>
      <c r="I36" s="86"/>
      <c r="J36" s="72"/>
    </row>
    <row r="37" spans="1:10" ht="12.75">
      <c r="A37" s="168"/>
      <c r="B37" s="169"/>
      <c r="C37" s="169"/>
      <c r="D37" s="170"/>
      <c r="E37" s="168"/>
      <c r="F37" s="169"/>
      <c r="G37" s="169"/>
      <c r="H37" s="135"/>
      <c r="I37" s="136"/>
      <c r="J37" s="72"/>
    </row>
    <row r="38" spans="1:10" ht="12.75">
      <c r="A38" s="87"/>
      <c r="B38" s="59"/>
      <c r="C38" s="177"/>
      <c r="D38" s="178"/>
      <c r="E38" s="10"/>
      <c r="F38" s="177"/>
      <c r="G38" s="178"/>
      <c r="H38" s="10"/>
      <c r="I38" s="10"/>
      <c r="J38" s="72"/>
    </row>
    <row r="39" spans="1:10" ht="12.75">
      <c r="A39" s="168"/>
      <c r="B39" s="169"/>
      <c r="C39" s="169"/>
      <c r="D39" s="170"/>
      <c r="E39" s="168"/>
      <c r="F39" s="169"/>
      <c r="G39" s="169"/>
      <c r="H39" s="135"/>
      <c r="I39" s="136"/>
      <c r="J39" s="72"/>
    </row>
    <row r="40" spans="1:10" ht="12.75">
      <c r="A40" s="87"/>
      <c r="B40" s="59"/>
      <c r="C40" s="43"/>
      <c r="D40" s="44"/>
      <c r="E40" s="10"/>
      <c r="F40" s="43"/>
      <c r="G40" s="44"/>
      <c r="H40" s="10"/>
      <c r="I40" s="10"/>
      <c r="J40" s="72"/>
    </row>
    <row r="41" spans="1:10" ht="12.75">
      <c r="A41" s="168"/>
      <c r="B41" s="169"/>
      <c r="C41" s="169"/>
      <c r="D41" s="170"/>
      <c r="E41" s="168"/>
      <c r="F41" s="169"/>
      <c r="G41" s="169"/>
      <c r="H41" s="135"/>
      <c r="I41" s="136"/>
      <c r="J41" s="72"/>
    </row>
    <row r="42" spans="1:10" ht="12.75">
      <c r="A42" s="87"/>
      <c r="B42" s="59"/>
      <c r="C42" s="43"/>
      <c r="D42" s="44"/>
      <c r="E42" s="10"/>
      <c r="F42" s="43"/>
      <c r="G42" s="44"/>
      <c r="H42" s="10"/>
      <c r="I42" s="10"/>
      <c r="J42" s="72"/>
    </row>
    <row r="43" spans="1:10" ht="12.75">
      <c r="A43" s="88"/>
      <c r="B43" s="60"/>
      <c r="C43" s="61"/>
      <c r="D43" s="47"/>
      <c r="E43" s="47"/>
      <c r="F43" s="61"/>
      <c r="G43" s="47"/>
      <c r="H43" s="47"/>
      <c r="I43" s="47"/>
      <c r="J43" s="72"/>
    </row>
    <row r="44" spans="1:10" ht="12.75">
      <c r="A44" s="182" t="s">
        <v>199</v>
      </c>
      <c r="B44" s="183"/>
      <c r="C44" s="135"/>
      <c r="D44" s="136"/>
      <c r="E44" s="10"/>
      <c r="F44" s="145"/>
      <c r="G44" s="169"/>
      <c r="H44" s="169"/>
      <c r="I44" s="170"/>
      <c r="J44" s="72"/>
    </row>
    <row r="45" spans="1:10" ht="12.75">
      <c r="A45" s="87"/>
      <c r="B45" s="59"/>
      <c r="C45" s="177"/>
      <c r="D45" s="178"/>
      <c r="E45" s="10"/>
      <c r="F45" s="177"/>
      <c r="G45" s="184"/>
      <c r="H45" s="62"/>
      <c r="I45" s="62"/>
      <c r="J45" s="72"/>
    </row>
    <row r="46" spans="1:10" ht="12.75">
      <c r="A46" s="140" t="s">
        <v>200</v>
      </c>
      <c r="B46" s="179"/>
      <c r="C46" s="145" t="s">
        <v>274</v>
      </c>
      <c r="D46" s="180"/>
      <c r="E46" s="180"/>
      <c r="F46" s="180"/>
      <c r="G46" s="180"/>
      <c r="H46" s="180"/>
      <c r="I46" s="180"/>
      <c r="J46" s="72"/>
    </row>
    <row r="47" spans="1:10" ht="12.75">
      <c r="A47" s="77"/>
      <c r="B47" s="56"/>
      <c r="C47" s="48" t="s">
        <v>201</v>
      </c>
      <c r="D47" s="10"/>
      <c r="E47" s="10"/>
      <c r="F47" s="10"/>
      <c r="G47" s="10"/>
      <c r="H47" s="10"/>
      <c r="I47" s="10"/>
      <c r="J47" s="72"/>
    </row>
    <row r="48" spans="1:10" ht="12.75">
      <c r="A48" s="140" t="s">
        <v>202</v>
      </c>
      <c r="B48" s="179"/>
      <c r="C48" s="181" t="s">
        <v>273</v>
      </c>
      <c r="D48" s="158"/>
      <c r="E48" s="159"/>
      <c r="F48" s="10"/>
      <c r="G48" s="89" t="s">
        <v>203</v>
      </c>
      <c r="H48" s="181"/>
      <c r="I48" s="159"/>
      <c r="J48" s="72"/>
    </row>
    <row r="49" spans="1:10" ht="12.75">
      <c r="A49" s="77"/>
      <c r="B49" s="56"/>
      <c r="C49" s="48"/>
      <c r="D49" s="10"/>
      <c r="E49" s="10"/>
      <c r="F49" s="10"/>
      <c r="G49" s="10"/>
      <c r="H49" s="10"/>
      <c r="I49" s="10"/>
      <c r="J49" s="72"/>
    </row>
    <row r="50" spans="1:10" ht="12.75">
      <c r="A50" s="140" t="s">
        <v>189</v>
      </c>
      <c r="B50" s="179"/>
      <c r="C50" s="157" t="s">
        <v>280</v>
      </c>
      <c r="D50" s="158"/>
      <c r="E50" s="158"/>
      <c r="F50" s="158"/>
      <c r="G50" s="158"/>
      <c r="H50" s="158"/>
      <c r="I50" s="159"/>
      <c r="J50" s="72"/>
    </row>
    <row r="51" spans="1:10" ht="12.75">
      <c r="A51" s="77"/>
      <c r="B51" s="56"/>
      <c r="C51" s="10"/>
      <c r="D51" s="10"/>
      <c r="E51" s="10"/>
      <c r="F51" s="10"/>
      <c r="G51" s="10"/>
      <c r="H51" s="10"/>
      <c r="I51" s="10"/>
      <c r="J51" s="72"/>
    </row>
    <row r="52" spans="1:10" ht="12.75">
      <c r="A52" s="143" t="s">
        <v>204</v>
      </c>
      <c r="B52" s="144"/>
      <c r="C52" s="181" t="s">
        <v>275</v>
      </c>
      <c r="D52" s="158"/>
      <c r="E52" s="158"/>
      <c r="F52" s="158"/>
      <c r="G52" s="158"/>
      <c r="H52" s="158"/>
      <c r="I52" s="147"/>
      <c r="J52" s="72"/>
    </row>
    <row r="53" spans="1:10" ht="12.75">
      <c r="A53" s="90"/>
      <c r="B53" s="47"/>
      <c r="C53" s="185" t="s">
        <v>205</v>
      </c>
      <c r="D53" s="186"/>
      <c r="E53" s="186"/>
      <c r="F53" s="186"/>
      <c r="G53" s="186"/>
      <c r="H53" s="186"/>
      <c r="I53" s="8"/>
      <c r="J53" s="72"/>
    </row>
    <row r="54" spans="1:10" ht="12.75">
      <c r="A54" s="90"/>
      <c r="B54" s="47"/>
      <c r="C54" s="8"/>
      <c r="D54" s="63"/>
      <c r="E54" s="63"/>
      <c r="F54" s="63"/>
      <c r="G54" s="63"/>
      <c r="H54" s="63"/>
      <c r="I54" s="8"/>
      <c r="J54" s="72"/>
    </row>
    <row r="55" spans="1:10" ht="12.75">
      <c r="A55" s="90"/>
      <c r="B55" s="47"/>
      <c r="C55" s="8"/>
      <c r="D55" s="63"/>
      <c r="E55" s="63"/>
      <c r="F55" s="63"/>
      <c r="G55" s="63"/>
      <c r="H55" s="63"/>
      <c r="I55" s="8"/>
      <c r="J55" s="72"/>
    </row>
    <row r="56" spans="1:10" ht="12.75">
      <c r="A56" s="91"/>
      <c r="B56" s="148" t="s">
        <v>206</v>
      </c>
      <c r="C56" s="148"/>
      <c r="D56" s="148"/>
      <c r="E56" s="148"/>
      <c r="F56" s="42"/>
      <c r="G56" s="42"/>
      <c r="H56" s="42"/>
      <c r="I56" s="42"/>
      <c r="J56" s="72"/>
    </row>
    <row r="57" spans="1:10" ht="12.75">
      <c r="A57" s="91"/>
      <c r="B57" s="64" t="s">
        <v>236</v>
      </c>
      <c r="C57" s="65"/>
      <c r="D57" s="65"/>
      <c r="E57" s="65"/>
      <c r="F57" s="65"/>
      <c r="G57" s="65"/>
      <c r="H57" s="65"/>
      <c r="I57" s="65"/>
      <c r="J57" s="72"/>
    </row>
    <row r="58" spans="1:10" ht="12.75">
      <c r="A58" s="91"/>
      <c r="B58" s="148" t="s">
        <v>237</v>
      </c>
      <c r="C58" s="149"/>
      <c r="D58" s="149"/>
      <c r="E58" s="149"/>
      <c r="F58" s="149"/>
      <c r="G58" s="149"/>
      <c r="H58" s="149"/>
      <c r="I58" s="42"/>
      <c r="J58" s="72"/>
    </row>
    <row r="59" spans="1:10" ht="12.75">
      <c r="A59" s="92"/>
      <c r="B59" s="148" t="s">
        <v>238</v>
      </c>
      <c r="C59" s="149"/>
      <c r="D59" s="149"/>
      <c r="E59" s="149"/>
      <c r="F59" s="149"/>
      <c r="G59" s="149"/>
      <c r="H59" s="149"/>
      <c r="I59" s="149"/>
      <c r="J59" s="72"/>
    </row>
    <row r="60" spans="1:10" ht="12.75">
      <c r="A60" s="92"/>
      <c r="B60" s="148" t="s">
        <v>239</v>
      </c>
      <c r="C60" s="149"/>
      <c r="D60" s="149"/>
      <c r="E60" s="149"/>
      <c r="F60" s="149"/>
      <c r="G60" s="149"/>
      <c r="H60" s="149"/>
      <c r="I60" s="149"/>
      <c r="J60" s="72"/>
    </row>
    <row r="61" spans="1:10" ht="12.75">
      <c r="A61" s="92"/>
      <c r="B61" s="66"/>
      <c r="C61" s="66"/>
      <c r="D61" s="66"/>
      <c r="E61" s="66"/>
      <c r="F61" s="66"/>
      <c r="G61" s="66"/>
      <c r="H61" s="67"/>
      <c r="I61" s="67"/>
      <c r="J61" s="72"/>
    </row>
    <row r="62" spans="1:10" ht="12.75">
      <c r="A62" s="93"/>
      <c r="B62" s="94"/>
      <c r="C62" s="80"/>
      <c r="D62" s="80"/>
      <c r="E62" s="80"/>
      <c r="F62" s="80"/>
      <c r="G62" s="80"/>
      <c r="H62" s="63"/>
      <c r="I62" s="8"/>
      <c r="J62" s="72"/>
    </row>
    <row r="63" spans="1:10" ht="12.75">
      <c r="A63" s="93"/>
      <c r="B63" s="94"/>
      <c r="C63" s="80"/>
      <c r="D63" s="80"/>
      <c r="E63" s="80"/>
      <c r="F63" s="80"/>
      <c r="G63" s="80"/>
      <c r="H63" s="63"/>
      <c r="I63" s="8"/>
      <c r="J63" s="72"/>
    </row>
    <row r="64" spans="1:10" ht="12.75">
      <c r="A64" s="90"/>
      <c r="B64" s="47"/>
      <c r="C64" s="8"/>
      <c r="D64" s="63"/>
      <c r="E64" s="63"/>
      <c r="F64" s="63"/>
      <c r="G64" s="63"/>
      <c r="H64" s="63"/>
      <c r="I64" s="8"/>
      <c r="J64" s="72"/>
    </row>
    <row r="65" spans="1:10" ht="13.5" thickBot="1">
      <c r="A65" s="95" t="s">
        <v>207</v>
      </c>
      <c r="B65" s="10"/>
      <c r="C65" s="10"/>
      <c r="D65" s="10"/>
      <c r="E65" s="10"/>
      <c r="F65" s="10"/>
      <c r="G65" s="68"/>
      <c r="H65" s="69"/>
      <c r="I65" s="68"/>
      <c r="J65" s="72"/>
    </row>
    <row r="66" spans="1:10" ht="12.75">
      <c r="A66" s="96"/>
      <c r="B66" s="97"/>
      <c r="C66" s="97"/>
      <c r="D66" s="97"/>
      <c r="E66" s="98" t="s">
        <v>208</v>
      </c>
      <c r="F66" s="99"/>
      <c r="G66" s="187" t="s">
        <v>209</v>
      </c>
      <c r="H66" s="188"/>
      <c r="I66" s="189"/>
      <c r="J66" s="100"/>
    </row>
    <row r="67" spans="1:10" ht="12.75">
      <c r="A67" s="11"/>
      <c r="B67" s="11"/>
      <c r="C67" s="10"/>
      <c r="D67" s="10"/>
      <c r="E67" s="10"/>
      <c r="F67" s="10"/>
      <c r="G67" s="177"/>
      <c r="H67" s="178"/>
      <c r="I67" s="10"/>
      <c r="J67" s="3"/>
    </row>
  </sheetData>
  <sheetProtection/>
  <mergeCells count="75">
    <mergeCell ref="C53:H53"/>
    <mergeCell ref="G66:I66"/>
    <mergeCell ref="G67:H67"/>
    <mergeCell ref="A50:B50"/>
    <mergeCell ref="C50:I50"/>
    <mergeCell ref="A52:B52"/>
    <mergeCell ref="C52:I52"/>
    <mergeCell ref="B56:E56"/>
    <mergeCell ref="B58:H58"/>
    <mergeCell ref="B59:I59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9:D39"/>
    <mergeCell ref="E39:G39"/>
    <mergeCell ref="H39:I39"/>
    <mergeCell ref="A41:D41"/>
    <mergeCell ref="E41:G41"/>
    <mergeCell ref="H41:I41"/>
    <mergeCell ref="A37:D37"/>
    <mergeCell ref="E37:G37"/>
    <mergeCell ref="H37:I37"/>
    <mergeCell ref="C38:D38"/>
    <mergeCell ref="F38:G38"/>
    <mergeCell ref="A33:D33"/>
    <mergeCell ref="E33:G33"/>
    <mergeCell ref="H33:I33"/>
    <mergeCell ref="A35:D35"/>
    <mergeCell ref="E35:G35"/>
    <mergeCell ref="H35:I35"/>
    <mergeCell ref="A31:D31"/>
    <mergeCell ref="E31:G31"/>
    <mergeCell ref="H31:I31"/>
    <mergeCell ref="D32:G32"/>
    <mergeCell ref="A27:B27"/>
    <mergeCell ref="G27:H27"/>
    <mergeCell ref="A29:D29"/>
    <mergeCell ref="E29:G29"/>
    <mergeCell ref="H29:I29"/>
    <mergeCell ref="A23:B23"/>
    <mergeCell ref="D23:F23"/>
    <mergeCell ref="G23:H23"/>
    <mergeCell ref="A25:B25"/>
    <mergeCell ref="D25:G25"/>
    <mergeCell ref="H24:H25"/>
    <mergeCell ref="A21:B21"/>
    <mergeCell ref="C21:I21"/>
    <mergeCell ref="A15:B15"/>
    <mergeCell ref="C15:D15"/>
    <mergeCell ref="F15:I15"/>
    <mergeCell ref="A17:B17"/>
    <mergeCell ref="C17:I17"/>
    <mergeCell ref="A13:B13"/>
    <mergeCell ref="C13:I13"/>
    <mergeCell ref="B60:I60"/>
    <mergeCell ref="A1:B1"/>
    <mergeCell ref="A2:D2"/>
    <mergeCell ref="A4:I4"/>
    <mergeCell ref="A7:B7"/>
    <mergeCell ref="C7:D7"/>
    <mergeCell ref="A19:B19"/>
    <mergeCell ref="C19:I19"/>
    <mergeCell ref="E7:H9"/>
    <mergeCell ref="A9:B9"/>
    <mergeCell ref="C9:D9"/>
    <mergeCell ref="A5:J5"/>
    <mergeCell ref="A11:B12"/>
    <mergeCell ref="C11:D11"/>
  </mergeCells>
  <conditionalFormatting sqref="H30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kristina.bujan@otpinvest.hr"/>
    <hyperlink ref="C19" r:id="rId2" display="info@otpinvest.hr"/>
    <hyperlink ref="C21" r:id="rId3" display="www.otpinvest.hr"/>
  </hyperlinks>
  <printOptions/>
  <pageMargins left="0.75" right="0.75" top="1" bottom="1" header="0.5" footer="0.5"/>
  <pageSetup horizontalDpi="600" verticalDpi="600" orientation="portrait" paperSize="9" scale="84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6"/>
  <sheetViews>
    <sheetView zoomScaleSheetLayoutView="85" workbookViewId="0" topLeftCell="A1">
      <selection activeCell="A37" sqref="A37:D37"/>
    </sheetView>
  </sheetViews>
  <sheetFormatPr defaultColWidth="9.140625" defaultRowHeight="12.75"/>
  <cols>
    <col min="1" max="1" width="15.7109375" style="19" customWidth="1"/>
    <col min="2" max="2" width="69.57421875" style="19" customWidth="1"/>
    <col min="3" max="3" width="5.7109375" style="15" customWidth="1"/>
    <col min="4" max="5" width="20.7109375" style="19" customWidth="1"/>
    <col min="6" max="16384" width="9.140625" style="19" customWidth="1"/>
  </cols>
  <sheetData>
    <row r="1" spans="1:5" s="15" customFormat="1" ht="14.25" customHeight="1">
      <c r="A1" s="12"/>
      <c r="B1" s="12"/>
      <c r="C1" s="13"/>
      <c r="D1" s="12"/>
      <c r="E1" s="14" t="s">
        <v>39</v>
      </c>
    </row>
    <row r="2" spans="1:5" s="15" customFormat="1" ht="24" customHeight="1">
      <c r="A2" s="191" t="s">
        <v>38</v>
      </c>
      <c r="B2" s="191"/>
      <c r="C2" s="191"/>
      <c r="D2" s="191"/>
      <c r="E2" s="191"/>
    </row>
    <row r="3" spans="1:5" s="15" customFormat="1" ht="22.5" customHeight="1">
      <c r="A3" s="190" t="s">
        <v>254</v>
      </c>
      <c r="B3" s="190"/>
      <c r="C3" s="190"/>
      <c r="D3" s="190"/>
      <c r="E3" s="12"/>
    </row>
    <row r="4" spans="1:4" s="15" customFormat="1" ht="22.5" customHeight="1">
      <c r="A4" s="190" t="s">
        <v>247</v>
      </c>
      <c r="B4" s="190"/>
      <c r="C4" s="190"/>
      <c r="D4" s="190"/>
    </row>
    <row r="5" spans="1:5" s="15" customFormat="1" ht="22.5" customHeight="1">
      <c r="A5" s="190" t="s">
        <v>281</v>
      </c>
      <c r="B5" s="190"/>
      <c r="C5" s="190"/>
      <c r="D5" s="190"/>
      <c r="E5" s="190"/>
    </row>
    <row r="6" spans="1:5" s="15" customFormat="1" ht="24" customHeight="1">
      <c r="A6" s="12"/>
      <c r="B6" s="12"/>
      <c r="C6" s="13"/>
      <c r="D6" s="12"/>
      <c r="E6" s="16" t="s">
        <v>210</v>
      </c>
    </row>
    <row r="7" spans="1:5" ht="51" customHeight="1">
      <c r="A7" s="17" t="s">
        <v>68</v>
      </c>
      <c r="B7" s="17" t="s">
        <v>5</v>
      </c>
      <c r="C7" s="17" t="s">
        <v>40</v>
      </c>
      <c r="D7" s="17" t="s">
        <v>241</v>
      </c>
      <c r="E7" s="17" t="s">
        <v>46</v>
      </c>
    </row>
    <row r="8" spans="1:5" ht="33" customHeight="1">
      <c r="A8" s="20"/>
      <c r="B8" s="21" t="s">
        <v>211</v>
      </c>
      <c r="C8" s="20">
        <v>1</v>
      </c>
      <c r="D8" s="22">
        <f>+D9+D13+D17</f>
        <v>77380039</v>
      </c>
      <c r="E8" s="22">
        <f>+E9+E13+E17</f>
        <v>72790179</v>
      </c>
    </row>
    <row r="9" spans="1:5" ht="40.5" customHeight="1">
      <c r="A9" s="20"/>
      <c r="B9" s="21" t="s">
        <v>212</v>
      </c>
      <c r="C9" s="20">
        <v>2</v>
      </c>
      <c r="D9" s="23">
        <f>+D10+D11+D12</f>
        <v>6963962</v>
      </c>
      <c r="E9" s="23">
        <f>+E10+E11+E12</f>
        <v>6969518</v>
      </c>
    </row>
    <row r="10" spans="1:5" ht="24" customHeight="1">
      <c r="A10" s="20" t="s">
        <v>92</v>
      </c>
      <c r="B10" s="24" t="s">
        <v>93</v>
      </c>
      <c r="C10" s="20">
        <v>3</v>
      </c>
      <c r="D10" s="25">
        <v>0</v>
      </c>
      <c r="E10" s="25">
        <v>0</v>
      </c>
    </row>
    <row r="11" spans="1:5" ht="24" customHeight="1">
      <c r="A11" s="20" t="s">
        <v>94</v>
      </c>
      <c r="B11" s="24" t="s">
        <v>95</v>
      </c>
      <c r="C11" s="20">
        <v>4</v>
      </c>
      <c r="D11" s="25">
        <v>6963962</v>
      </c>
      <c r="E11" s="25">
        <v>6969518</v>
      </c>
    </row>
    <row r="12" spans="1:5" ht="24" customHeight="1">
      <c r="A12" s="20" t="s">
        <v>96</v>
      </c>
      <c r="B12" s="24" t="s">
        <v>97</v>
      </c>
      <c r="C12" s="20">
        <v>5</v>
      </c>
      <c r="D12" s="25">
        <v>0</v>
      </c>
      <c r="E12" s="25">
        <v>0</v>
      </c>
    </row>
    <row r="13" spans="1:5" ht="50.25" customHeight="1">
      <c r="A13" s="20"/>
      <c r="B13" s="21" t="s">
        <v>213</v>
      </c>
      <c r="C13" s="20">
        <v>6</v>
      </c>
      <c r="D13" s="23">
        <f>+D14+D15+D16</f>
        <v>43931517</v>
      </c>
      <c r="E13" s="23">
        <f>+E14+E15+E16</f>
        <v>43113719</v>
      </c>
    </row>
    <row r="14" spans="1:5" ht="24" customHeight="1">
      <c r="A14" s="20" t="s">
        <v>98</v>
      </c>
      <c r="B14" s="24" t="s">
        <v>93</v>
      </c>
      <c r="C14" s="20">
        <v>7</v>
      </c>
      <c r="D14" s="25">
        <v>43931517</v>
      </c>
      <c r="E14" s="25">
        <v>43113719</v>
      </c>
    </row>
    <row r="15" spans="1:5" ht="24" customHeight="1">
      <c r="A15" s="20" t="s">
        <v>99</v>
      </c>
      <c r="B15" s="24" t="s">
        <v>95</v>
      </c>
      <c r="C15" s="20">
        <v>8</v>
      </c>
      <c r="D15" s="25">
        <v>0</v>
      </c>
      <c r="E15" s="25">
        <v>0</v>
      </c>
    </row>
    <row r="16" spans="1:5" ht="24" customHeight="1">
      <c r="A16" s="20" t="s">
        <v>100</v>
      </c>
      <c r="B16" s="24" t="s">
        <v>97</v>
      </c>
      <c r="C16" s="20">
        <v>9</v>
      </c>
      <c r="D16" s="25">
        <v>0</v>
      </c>
      <c r="E16" s="25">
        <v>0</v>
      </c>
    </row>
    <row r="17" spans="1:5" ht="33" customHeight="1">
      <c r="A17" s="20"/>
      <c r="B17" s="21" t="s">
        <v>214</v>
      </c>
      <c r="C17" s="20">
        <v>10</v>
      </c>
      <c r="D17" s="23">
        <f>+D18+D19</f>
        <v>26484560</v>
      </c>
      <c r="E17" s="23">
        <f>+E18+E19</f>
        <v>22706942</v>
      </c>
    </row>
    <row r="18" spans="1:5" ht="24" customHeight="1">
      <c r="A18" s="20" t="s">
        <v>101</v>
      </c>
      <c r="B18" s="24" t="s">
        <v>102</v>
      </c>
      <c r="C18" s="20">
        <v>11</v>
      </c>
      <c r="D18" s="25">
        <v>26484560</v>
      </c>
      <c r="E18" s="25">
        <v>22706942</v>
      </c>
    </row>
    <row r="19" spans="1:5" ht="24" customHeight="1">
      <c r="A19" s="20" t="s">
        <v>125</v>
      </c>
      <c r="B19" s="24" t="s">
        <v>97</v>
      </c>
      <c r="C19" s="20">
        <v>12</v>
      </c>
      <c r="D19" s="25">
        <v>0</v>
      </c>
      <c r="E19" s="25">
        <v>0</v>
      </c>
    </row>
    <row r="20" spans="1:5" ht="31.5" customHeight="1">
      <c r="A20" s="20"/>
      <c r="B20" s="21" t="s">
        <v>215</v>
      </c>
      <c r="C20" s="20">
        <v>13</v>
      </c>
      <c r="D20" s="23">
        <f>D21+D22+D25</f>
        <v>4165013</v>
      </c>
      <c r="E20" s="23">
        <f>E21+E22+E25</f>
        <v>4174370</v>
      </c>
    </row>
    <row r="21" spans="1:5" ht="24" customHeight="1">
      <c r="A21" s="20">
        <v>10</v>
      </c>
      <c r="B21" s="24" t="s">
        <v>103</v>
      </c>
      <c r="C21" s="20">
        <v>14</v>
      </c>
      <c r="D21" s="25">
        <v>854408</v>
      </c>
      <c r="E21" s="25">
        <v>656137</v>
      </c>
    </row>
    <row r="22" spans="1:5" ht="24" customHeight="1">
      <c r="A22" s="20"/>
      <c r="B22" s="24" t="s">
        <v>268</v>
      </c>
      <c r="C22" s="20">
        <v>15</v>
      </c>
      <c r="D22" s="25">
        <f>D23+D24</f>
        <v>1460605</v>
      </c>
      <c r="E22" s="25">
        <f>E23+E24</f>
        <v>1468233</v>
      </c>
    </row>
    <row r="23" spans="1:5" ht="24" customHeight="1">
      <c r="A23" s="20" t="s">
        <v>265</v>
      </c>
      <c r="B23" s="24" t="s">
        <v>269</v>
      </c>
      <c r="C23" s="20">
        <v>16</v>
      </c>
      <c r="D23" s="25">
        <v>1460605</v>
      </c>
      <c r="E23" s="25">
        <v>1468233</v>
      </c>
    </row>
    <row r="24" spans="1:5" ht="24" customHeight="1">
      <c r="A24" s="20" t="s">
        <v>265</v>
      </c>
      <c r="B24" s="24" t="s">
        <v>270</v>
      </c>
      <c r="C24" s="20">
        <v>17</v>
      </c>
      <c r="D24" s="25">
        <v>0</v>
      </c>
      <c r="E24" s="25">
        <v>0</v>
      </c>
    </row>
    <row r="25" spans="1:5" ht="24" customHeight="1">
      <c r="A25" s="20" t="s">
        <v>267</v>
      </c>
      <c r="B25" s="24" t="s">
        <v>264</v>
      </c>
      <c r="C25" s="20">
        <v>18</v>
      </c>
      <c r="D25" s="25">
        <v>1850000</v>
      </c>
      <c r="E25" s="25">
        <v>2050000</v>
      </c>
    </row>
    <row r="26" spans="1:5" ht="33" customHeight="1">
      <c r="A26" s="20"/>
      <c r="B26" s="21" t="s">
        <v>216</v>
      </c>
      <c r="C26" s="20">
        <v>19</v>
      </c>
      <c r="D26" s="23">
        <f>+D27+D28+D29+D30+D31+D32+D33+D34+D35+D36</f>
        <v>119648</v>
      </c>
      <c r="E26" s="23">
        <f>+E27+E28+E29+E30+E31+E32+E33+E34+E35+E36</f>
        <v>117754</v>
      </c>
    </row>
    <row r="27" spans="1:5" ht="24" customHeight="1">
      <c r="A27" s="20" t="s">
        <v>104</v>
      </c>
      <c r="B27" s="24" t="s">
        <v>105</v>
      </c>
      <c r="C27" s="20">
        <v>20</v>
      </c>
      <c r="D27" s="25">
        <v>0</v>
      </c>
      <c r="E27" s="25">
        <v>0</v>
      </c>
    </row>
    <row r="28" spans="1:5" ht="24" customHeight="1">
      <c r="A28" s="20" t="s">
        <v>106</v>
      </c>
      <c r="B28" s="24" t="s">
        <v>107</v>
      </c>
      <c r="C28" s="20">
        <v>21</v>
      </c>
      <c r="D28" s="25">
        <v>0</v>
      </c>
      <c r="E28" s="25">
        <v>0</v>
      </c>
    </row>
    <row r="29" spans="1:5" ht="30.75" customHeight="1">
      <c r="A29" s="20" t="s">
        <v>126</v>
      </c>
      <c r="B29" s="24" t="s">
        <v>108</v>
      </c>
      <c r="C29" s="20">
        <v>22</v>
      </c>
      <c r="D29" s="25">
        <v>0</v>
      </c>
      <c r="E29" s="25">
        <v>0</v>
      </c>
    </row>
    <row r="30" spans="1:5" ht="24" customHeight="1">
      <c r="A30" s="20">
        <v>13</v>
      </c>
      <c r="B30" s="24" t="s">
        <v>109</v>
      </c>
      <c r="C30" s="20">
        <v>23</v>
      </c>
      <c r="D30" s="25">
        <v>0</v>
      </c>
      <c r="E30" s="25">
        <v>0</v>
      </c>
    </row>
    <row r="31" spans="1:5" ht="24" customHeight="1">
      <c r="A31" s="20">
        <v>14</v>
      </c>
      <c r="B31" s="24" t="s">
        <v>29</v>
      </c>
      <c r="C31" s="20">
        <v>24</v>
      </c>
      <c r="D31" s="25">
        <v>0</v>
      </c>
      <c r="E31" s="25">
        <v>0</v>
      </c>
    </row>
    <row r="32" spans="1:5" ht="24" customHeight="1">
      <c r="A32" s="20">
        <v>15</v>
      </c>
      <c r="B32" s="24" t="s">
        <v>31</v>
      </c>
      <c r="C32" s="20">
        <v>25</v>
      </c>
      <c r="D32" s="25">
        <v>0</v>
      </c>
      <c r="E32" s="25">
        <v>0</v>
      </c>
    </row>
    <row r="33" spans="1:5" ht="24" customHeight="1">
      <c r="A33" s="20">
        <v>16</v>
      </c>
      <c r="B33" s="24" t="s">
        <v>32</v>
      </c>
      <c r="C33" s="20">
        <v>26</v>
      </c>
      <c r="D33" s="25">
        <v>0</v>
      </c>
      <c r="E33" s="25">
        <v>0</v>
      </c>
    </row>
    <row r="34" spans="1:5" ht="24" customHeight="1">
      <c r="A34" s="20">
        <v>18</v>
      </c>
      <c r="B34" s="24" t="s">
        <v>26</v>
      </c>
      <c r="C34" s="20">
        <v>27</v>
      </c>
      <c r="D34" s="25">
        <v>7560</v>
      </c>
      <c r="E34" s="25">
        <v>8750</v>
      </c>
    </row>
    <row r="35" spans="1:5" ht="24" customHeight="1">
      <c r="A35" s="20">
        <v>17</v>
      </c>
      <c r="B35" s="24" t="s">
        <v>110</v>
      </c>
      <c r="C35" s="20">
        <v>28</v>
      </c>
      <c r="D35" s="25">
        <v>112088</v>
      </c>
      <c r="E35" s="25">
        <v>109004</v>
      </c>
    </row>
    <row r="36" spans="1:5" ht="24" customHeight="1">
      <c r="A36" s="20">
        <v>19</v>
      </c>
      <c r="B36" s="24" t="s">
        <v>65</v>
      </c>
      <c r="C36" s="20">
        <v>29</v>
      </c>
      <c r="D36" s="25">
        <v>0</v>
      </c>
      <c r="E36" s="25">
        <v>0</v>
      </c>
    </row>
    <row r="37" spans="1:5" ht="33" customHeight="1">
      <c r="A37" s="27"/>
      <c r="B37" s="21" t="s">
        <v>217</v>
      </c>
      <c r="C37" s="20">
        <v>30</v>
      </c>
      <c r="D37" s="23">
        <f>+D8+D20+D26</f>
        <v>81664700</v>
      </c>
      <c r="E37" s="23">
        <f>+E8+E20+E26</f>
        <v>77082303</v>
      </c>
    </row>
    <row r="38" spans="1:5" ht="27" customHeight="1">
      <c r="A38" s="20" t="s">
        <v>111</v>
      </c>
      <c r="B38" s="21" t="s">
        <v>25</v>
      </c>
      <c r="C38" s="20">
        <v>31</v>
      </c>
      <c r="D38" s="25"/>
      <c r="E38" s="25"/>
    </row>
    <row r="39" spans="1:5" ht="9.75" customHeight="1">
      <c r="A39" s="28"/>
      <c r="B39" s="21"/>
      <c r="C39" s="27"/>
      <c r="D39" s="23"/>
      <c r="E39" s="23"/>
    </row>
    <row r="40" spans="1:5" ht="27" customHeight="1">
      <c r="A40" s="20"/>
      <c r="B40" s="21" t="s">
        <v>112</v>
      </c>
      <c r="C40" s="20">
        <v>32</v>
      </c>
      <c r="D40" s="25"/>
      <c r="E40" s="25"/>
    </row>
    <row r="41" spans="1:5" ht="24" customHeight="1">
      <c r="A41" s="20" t="s">
        <v>113</v>
      </c>
      <c r="B41" s="24" t="s">
        <v>114</v>
      </c>
      <c r="C41" s="20">
        <v>33</v>
      </c>
      <c r="D41" s="25">
        <v>0</v>
      </c>
      <c r="E41" s="25">
        <v>0</v>
      </c>
    </row>
    <row r="42" spans="1:5" ht="34.5" customHeight="1">
      <c r="A42" s="20" t="s">
        <v>124</v>
      </c>
      <c r="B42" s="24" t="s">
        <v>115</v>
      </c>
      <c r="C42" s="20">
        <v>34</v>
      </c>
      <c r="D42" s="25">
        <v>0</v>
      </c>
      <c r="E42" s="25">
        <v>0</v>
      </c>
    </row>
    <row r="43" spans="1:5" ht="24" customHeight="1">
      <c r="A43" s="20">
        <v>23</v>
      </c>
      <c r="B43" s="24" t="s">
        <v>1</v>
      </c>
      <c r="C43" s="20">
        <v>35</v>
      </c>
      <c r="D43" s="25">
        <v>47863</v>
      </c>
      <c r="E43" s="25">
        <v>50074</v>
      </c>
    </row>
    <row r="44" spans="1:5" ht="24" customHeight="1">
      <c r="A44" s="20">
        <v>24</v>
      </c>
      <c r="B44" s="24" t="s">
        <v>33</v>
      </c>
      <c r="C44" s="20">
        <v>36</v>
      </c>
      <c r="D44" s="25">
        <v>9016</v>
      </c>
      <c r="E44" s="25">
        <v>8204</v>
      </c>
    </row>
    <row r="45" spans="1:5" ht="24" customHeight="1">
      <c r="A45" s="20">
        <v>25</v>
      </c>
      <c r="B45" s="24" t="s">
        <v>116</v>
      </c>
      <c r="C45" s="20">
        <v>37</v>
      </c>
      <c r="D45" s="25">
        <v>9023</v>
      </c>
      <c r="E45" s="25">
        <v>75974</v>
      </c>
    </row>
    <row r="46" spans="1:5" ht="24" customHeight="1">
      <c r="A46" s="20">
        <v>26</v>
      </c>
      <c r="B46" s="24" t="s">
        <v>69</v>
      </c>
      <c r="C46" s="20">
        <v>38</v>
      </c>
      <c r="D46" s="101">
        <v>0</v>
      </c>
      <c r="E46" s="25">
        <v>0</v>
      </c>
    </row>
    <row r="47" spans="1:5" ht="24" customHeight="1">
      <c r="A47" s="20">
        <v>28</v>
      </c>
      <c r="B47" s="24" t="s">
        <v>35</v>
      </c>
      <c r="C47" s="20">
        <v>39</v>
      </c>
      <c r="D47" s="101">
        <v>0</v>
      </c>
      <c r="E47" s="25">
        <v>0</v>
      </c>
    </row>
    <row r="48" spans="1:5" ht="24" customHeight="1">
      <c r="A48" s="20">
        <v>27</v>
      </c>
      <c r="B48" s="24" t="s">
        <v>34</v>
      </c>
      <c r="C48" s="20">
        <v>40</v>
      </c>
      <c r="D48" s="101">
        <v>986396</v>
      </c>
      <c r="E48" s="25">
        <v>927169</v>
      </c>
    </row>
    <row r="49" spans="1:5" ht="24" customHeight="1">
      <c r="A49" s="20">
        <v>29</v>
      </c>
      <c r="B49" s="24" t="s">
        <v>66</v>
      </c>
      <c r="C49" s="20">
        <v>41</v>
      </c>
      <c r="D49" s="25">
        <v>0</v>
      </c>
      <c r="E49" s="25">
        <v>0</v>
      </c>
    </row>
    <row r="50" spans="1:5" ht="33" customHeight="1">
      <c r="A50" s="27"/>
      <c r="B50" s="21" t="s">
        <v>218</v>
      </c>
      <c r="C50" s="20">
        <v>42</v>
      </c>
      <c r="D50" s="23">
        <f>+D41+D42+D43+D44+D45+D46+D47+D48+D49</f>
        <v>1052298</v>
      </c>
      <c r="E50" s="23">
        <f>+E41+E42+E43+E44+E45+E46+E47+E48+E49</f>
        <v>1061421</v>
      </c>
    </row>
    <row r="51" spans="1:5" ht="19.5" customHeight="1">
      <c r="A51" s="20"/>
      <c r="B51" s="24"/>
      <c r="C51" s="20"/>
      <c r="D51" s="25"/>
      <c r="E51" s="25"/>
    </row>
    <row r="52" spans="1:5" ht="33" customHeight="1">
      <c r="A52" s="27"/>
      <c r="B52" s="21" t="s">
        <v>219</v>
      </c>
      <c r="C52" s="20">
        <v>43</v>
      </c>
      <c r="D52" s="22">
        <f>+D37-D50</f>
        <v>80612402</v>
      </c>
      <c r="E52" s="22">
        <f>+E37-E50</f>
        <v>76020882</v>
      </c>
    </row>
    <row r="53" spans="1:5" ht="9" customHeight="1">
      <c r="A53" s="20"/>
      <c r="B53" s="24"/>
      <c r="C53" s="20"/>
      <c r="D53" s="25"/>
      <c r="E53" s="25"/>
    </row>
    <row r="54" spans="1:5" ht="27" customHeight="1">
      <c r="A54" s="27"/>
      <c r="B54" s="21" t="s">
        <v>70</v>
      </c>
      <c r="C54" s="20">
        <v>44</v>
      </c>
      <c r="D54" s="23">
        <v>2003172</v>
      </c>
      <c r="E54" s="23">
        <v>2003172</v>
      </c>
    </row>
    <row r="55" spans="1:5" ht="7.5" customHeight="1">
      <c r="A55" s="20"/>
      <c r="B55" s="24"/>
      <c r="C55" s="20"/>
      <c r="D55" s="25"/>
      <c r="E55" s="25"/>
    </row>
    <row r="56" spans="1:5" ht="33" customHeight="1">
      <c r="A56" s="27"/>
      <c r="B56" s="21" t="s">
        <v>220</v>
      </c>
      <c r="C56" s="20">
        <v>45</v>
      </c>
      <c r="D56" s="130">
        <f>+D52/D54</f>
        <v>40.242376590727105</v>
      </c>
      <c r="E56" s="130">
        <f>+E52/E54</f>
        <v>37.95025190048583</v>
      </c>
    </row>
    <row r="57" spans="1:5" ht="7.5" customHeight="1">
      <c r="A57" s="24"/>
      <c r="B57" s="24"/>
      <c r="C57" s="20"/>
      <c r="D57" s="25"/>
      <c r="E57" s="25"/>
    </row>
    <row r="58" spans="1:5" ht="27" customHeight="1">
      <c r="A58" s="24"/>
      <c r="B58" s="21" t="s">
        <v>71</v>
      </c>
      <c r="C58" s="20">
        <v>46</v>
      </c>
      <c r="D58" s="25"/>
      <c r="E58" s="25"/>
    </row>
    <row r="59" spans="1:5" ht="24" customHeight="1">
      <c r="A59" s="20">
        <v>90</v>
      </c>
      <c r="B59" s="24" t="s">
        <v>72</v>
      </c>
      <c r="C59" s="20">
        <v>47</v>
      </c>
      <c r="D59" s="25">
        <v>120190320</v>
      </c>
      <c r="E59" s="101">
        <v>60095160</v>
      </c>
    </row>
    <row r="60" spans="1:5" ht="24" customHeight="1">
      <c r="A60" s="20">
        <v>91</v>
      </c>
      <c r="B60" s="24" t="s">
        <v>73</v>
      </c>
      <c r="C60" s="20">
        <v>48</v>
      </c>
      <c r="D60" s="25">
        <v>0</v>
      </c>
      <c r="E60" s="25">
        <v>0</v>
      </c>
    </row>
    <row r="61" spans="1:5" ht="24" customHeight="1">
      <c r="A61" s="20">
        <v>92</v>
      </c>
      <c r="B61" s="24" t="s">
        <v>74</v>
      </c>
      <c r="C61" s="20">
        <v>49</v>
      </c>
      <c r="D61" s="25">
        <v>0</v>
      </c>
      <c r="E61" s="25">
        <v>0</v>
      </c>
    </row>
    <row r="62" spans="1:5" ht="24" customHeight="1">
      <c r="A62" s="20">
        <v>93</v>
      </c>
      <c r="B62" s="24" t="s">
        <v>75</v>
      </c>
      <c r="C62" s="20">
        <v>50</v>
      </c>
      <c r="D62" s="25">
        <v>16702264</v>
      </c>
      <c r="E62" s="25">
        <v>17860382</v>
      </c>
    </row>
    <row r="63" spans="1:5" ht="24" customHeight="1">
      <c r="A63" s="20">
        <v>96</v>
      </c>
      <c r="B63" s="24" t="s">
        <v>59</v>
      </c>
      <c r="C63" s="20">
        <v>51</v>
      </c>
      <c r="D63" s="25">
        <v>18745</v>
      </c>
      <c r="E63" s="25">
        <v>26374</v>
      </c>
    </row>
    <row r="64" spans="1:5" ht="24" customHeight="1">
      <c r="A64" s="20">
        <v>97</v>
      </c>
      <c r="B64" s="24" t="s">
        <v>27</v>
      </c>
      <c r="C64" s="20">
        <v>52</v>
      </c>
      <c r="D64" s="25">
        <v>0</v>
      </c>
      <c r="E64" s="25">
        <v>0</v>
      </c>
    </row>
    <row r="65" spans="1:5" ht="24" customHeight="1">
      <c r="A65" s="20" t="s">
        <v>117</v>
      </c>
      <c r="B65" s="24" t="s">
        <v>118</v>
      </c>
      <c r="C65" s="20">
        <v>53</v>
      </c>
      <c r="D65" s="25">
        <v>-7417440</v>
      </c>
      <c r="E65" s="25">
        <v>-11195058</v>
      </c>
    </row>
    <row r="66" spans="1:5" ht="24" customHeight="1">
      <c r="A66" s="20" t="s">
        <v>119</v>
      </c>
      <c r="B66" s="24" t="s">
        <v>120</v>
      </c>
      <c r="C66" s="20">
        <v>54</v>
      </c>
      <c r="D66" s="25">
        <v>0</v>
      </c>
      <c r="E66" s="25">
        <v>0</v>
      </c>
    </row>
    <row r="67" spans="1:5" ht="24" customHeight="1">
      <c r="A67" s="20">
        <v>95</v>
      </c>
      <c r="B67" s="24" t="s">
        <v>24</v>
      </c>
      <c r="C67" s="20">
        <v>55</v>
      </c>
      <c r="D67" s="25">
        <v>-58937042</v>
      </c>
      <c r="E67" s="25">
        <v>10055554</v>
      </c>
    </row>
    <row r="68" spans="1:5" ht="24" customHeight="1">
      <c r="A68" s="20">
        <v>94</v>
      </c>
      <c r="B68" s="24" t="s">
        <v>76</v>
      </c>
      <c r="C68" s="20">
        <v>56</v>
      </c>
      <c r="D68" s="25">
        <v>10055555</v>
      </c>
      <c r="E68" s="25">
        <v>-821530</v>
      </c>
    </row>
    <row r="69" spans="1:5" ht="31.5" customHeight="1">
      <c r="A69" s="27"/>
      <c r="B69" s="21" t="s">
        <v>221</v>
      </c>
      <c r="C69" s="20">
        <v>57</v>
      </c>
      <c r="D69" s="23">
        <f>+SUM(D59:D68)</f>
        <v>80612402</v>
      </c>
      <c r="E69" s="23">
        <f>+SUM(E59:E68)</f>
        <v>76020882</v>
      </c>
    </row>
    <row r="70" spans="1:5" ht="13.5" customHeight="1">
      <c r="A70" s="20"/>
      <c r="B70" s="24"/>
      <c r="C70" s="20"/>
      <c r="D70" s="25"/>
      <c r="E70" s="25"/>
    </row>
    <row r="71" spans="1:5" ht="27" customHeight="1">
      <c r="A71" s="20" t="s">
        <v>41</v>
      </c>
      <c r="B71" s="21" t="s">
        <v>30</v>
      </c>
      <c r="C71" s="20">
        <v>58</v>
      </c>
      <c r="D71" s="25"/>
      <c r="E71" s="25"/>
    </row>
    <row r="72" spans="1:5" ht="27" customHeight="1">
      <c r="A72" s="20"/>
      <c r="B72" s="21" t="s">
        <v>121</v>
      </c>
      <c r="C72" s="20">
        <v>59</v>
      </c>
      <c r="D72" s="25"/>
      <c r="E72" s="25"/>
    </row>
    <row r="73" spans="1:5" ht="27" customHeight="1">
      <c r="A73" s="20"/>
      <c r="B73" s="24" t="s">
        <v>122</v>
      </c>
      <c r="C73" s="20">
        <v>60</v>
      </c>
      <c r="D73" s="25"/>
      <c r="E73" s="25"/>
    </row>
    <row r="74" spans="1:5" ht="27" customHeight="1">
      <c r="A74" s="20"/>
      <c r="B74" s="24" t="s">
        <v>123</v>
      </c>
      <c r="C74" s="20">
        <v>61</v>
      </c>
      <c r="D74" s="25"/>
      <c r="E74" s="25"/>
    </row>
    <row r="75" spans="1:3" ht="27" customHeight="1">
      <c r="A75" s="29"/>
      <c r="C75" s="19"/>
    </row>
    <row r="76" spans="1:5" ht="21" customHeight="1">
      <c r="A76" s="30"/>
      <c r="B76" s="26"/>
      <c r="C76" s="30"/>
      <c r="D76" s="31"/>
      <c r="E76" s="31"/>
    </row>
    <row r="77" spans="4:5" ht="14.25">
      <c r="D77" s="18"/>
      <c r="E77" s="18"/>
    </row>
    <row r="78" spans="4:5" ht="14.25">
      <c r="D78" s="102"/>
      <c r="E78" s="102"/>
    </row>
    <row r="79" spans="4:5" ht="14.25">
      <c r="D79" s="102"/>
      <c r="E79" s="102"/>
    </row>
    <row r="80" spans="4:5" ht="14.25">
      <c r="D80" s="102"/>
      <c r="E80" s="102"/>
    </row>
    <row r="82" ht="14.25">
      <c r="D82" s="102"/>
    </row>
    <row r="83" ht="14.25">
      <c r="D83" s="102"/>
    </row>
    <row r="84" ht="14.25">
      <c r="D84" s="102"/>
    </row>
    <row r="86" ht="14.25">
      <c r="D86" s="102"/>
    </row>
  </sheetData>
  <sheetProtection/>
  <protectedRanges>
    <protectedRange sqref="D49:E49 A5:E5 E10 E15:E16 E19 E27 D38:E38 D41:E42 D71:E71 D73:E74 E12 E36 A3:D4" name="Range1"/>
    <protectedRange sqref="D46:D48" name="Range1_6"/>
    <protectedRange sqref="E24:E25" name="Range1_12"/>
    <protectedRange sqref="E46:E48" name="Range1_14"/>
    <protectedRange sqref="D43:D45" name="Range1_21"/>
    <protectedRange sqref="D59:D68" name="Range1_22"/>
    <protectedRange sqref="D10 D15:D16 D19 D27 D12 D36" name="Range1_1"/>
    <protectedRange sqref="D11" name="Range1_2"/>
    <protectedRange sqref="D14" name="Range1_8_1"/>
    <protectedRange sqref="D18" name="Range1_9_1"/>
    <protectedRange sqref="D21:D25 E22" name="Range1_10_1"/>
    <protectedRange sqref="D28:D35" name="Range1_11_1"/>
    <protectedRange sqref="E11" name="Range1_9_2"/>
    <protectedRange sqref="E18" name="Range1_11_2"/>
    <protectedRange sqref="E21" name="Range1_12_1_1"/>
    <protectedRange sqref="E23" name="Range1_12_2"/>
    <protectedRange sqref="E28:E35" name="Range1_13_1"/>
    <protectedRange sqref="E43:E45" name="Range1_14_1"/>
    <protectedRange sqref="E59" name="Range1_3"/>
    <protectedRange sqref="E63:E66" name="Range1_8_2"/>
    <protectedRange sqref="E68" name="Range1_8_2_1"/>
    <protectedRange sqref="E67" name="Range1_8_2_2"/>
    <protectedRange sqref="D54:E54" name="Range1_4"/>
  </protectedRanges>
  <mergeCells count="4">
    <mergeCell ref="A5:E5"/>
    <mergeCell ref="A2:E2"/>
    <mergeCell ref="A3:D3"/>
    <mergeCell ref="A4:D4"/>
  </mergeCells>
  <printOptions horizontalCentered="1" verticalCentered="1"/>
  <pageMargins left="0" right="0" top="0.5511811023622047" bottom="0.7480314960629921" header="0.5118110236220472" footer="0.5118110236220472"/>
  <pageSetup horizontalDpi="600" verticalDpi="600" orientation="portrait" paperSize="9" scale="75" r:id="rId1"/>
  <rowBreaks count="1" manualBreakCount="1">
    <brk id="3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SheetLayoutView="85" zoomScalePageLayoutView="0" workbookViewId="0" topLeftCell="A16">
      <selection activeCell="A37" sqref="A37:D37"/>
    </sheetView>
  </sheetViews>
  <sheetFormatPr defaultColWidth="9.140625" defaultRowHeight="12.75"/>
  <cols>
    <col min="1" max="1" width="21.00390625" style="103" customWidth="1"/>
    <col min="2" max="2" width="65.140625" style="103" customWidth="1"/>
    <col min="3" max="3" width="9.57421875" style="106" customWidth="1"/>
    <col min="4" max="5" width="16.28125" style="105" customWidth="1"/>
    <col min="6" max="7" width="16.28125" style="104" customWidth="1"/>
    <col min="8" max="16384" width="9.140625" style="103" customWidth="1"/>
  </cols>
  <sheetData>
    <row r="1" spans="1:7" s="106" customFormat="1" ht="15.75" customHeight="1">
      <c r="A1" s="109"/>
      <c r="B1" s="109"/>
      <c r="C1" s="121"/>
      <c r="D1" s="120"/>
      <c r="E1" s="120"/>
      <c r="F1" s="119"/>
      <c r="G1" s="122" t="s">
        <v>42</v>
      </c>
    </row>
    <row r="2" spans="1:7" s="106" customFormat="1" ht="24" customHeight="1">
      <c r="A2" s="192" t="s">
        <v>43</v>
      </c>
      <c r="B2" s="192"/>
      <c r="C2" s="192"/>
      <c r="D2" s="192"/>
      <c r="E2" s="192"/>
      <c r="F2" s="192"/>
      <c r="G2" s="192"/>
    </row>
    <row r="3" spans="1:7" s="106" customFormat="1" ht="21" customHeight="1">
      <c r="A3" s="193" t="s">
        <v>253</v>
      </c>
      <c r="B3" s="193"/>
      <c r="C3" s="193"/>
      <c r="D3" s="193"/>
      <c r="E3" s="193"/>
      <c r="F3" s="193"/>
      <c r="G3" s="193"/>
    </row>
    <row r="4" spans="1:7" s="106" customFormat="1" ht="21" customHeight="1">
      <c r="A4" s="193" t="s">
        <v>247</v>
      </c>
      <c r="B4" s="193"/>
      <c r="C4" s="193"/>
      <c r="D4" s="193"/>
      <c r="E4" s="193"/>
      <c r="F4" s="193"/>
      <c r="G4" s="193"/>
    </row>
    <row r="5" spans="1:7" s="106" customFormat="1" ht="21" customHeight="1">
      <c r="A5" s="193" t="s">
        <v>281</v>
      </c>
      <c r="B5" s="193"/>
      <c r="C5" s="193"/>
      <c r="D5" s="193"/>
      <c r="E5" s="193"/>
      <c r="F5" s="193"/>
      <c r="G5" s="193"/>
    </row>
    <row r="6" spans="1:7" s="106" customFormat="1" ht="19.5" customHeight="1">
      <c r="A6" s="109"/>
      <c r="B6" s="109"/>
      <c r="C6" s="121"/>
      <c r="D6" s="120"/>
      <c r="E6" s="120"/>
      <c r="F6" s="119"/>
      <c r="G6" s="118" t="s">
        <v>210</v>
      </c>
    </row>
    <row r="7" spans="1:7" ht="37.5" customHeight="1">
      <c r="A7" s="194" t="s">
        <v>0</v>
      </c>
      <c r="B7" s="194" t="s">
        <v>21</v>
      </c>
      <c r="C7" s="194" t="s">
        <v>40</v>
      </c>
      <c r="D7" s="195" t="s">
        <v>241</v>
      </c>
      <c r="E7" s="195"/>
      <c r="F7" s="195" t="s">
        <v>46</v>
      </c>
      <c r="G7" s="195"/>
    </row>
    <row r="8" spans="1:7" ht="42.75" customHeight="1">
      <c r="A8" s="194"/>
      <c r="B8" s="194"/>
      <c r="C8" s="194"/>
      <c r="D8" s="117" t="s">
        <v>77</v>
      </c>
      <c r="E8" s="117" t="s">
        <v>78</v>
      </c>
      <c r="F8" s="117" t="s">
        <v>77</v>
      </c>
      <c r="G8" s="117" t="s">
        <v>78</v>
      </c>
    </row>
    <row r="9" spans="1:7" ht="32.25" customHeight="1">
      <c r="A9" s="110"/>
      <c r="B9" s="111" t="s">
        <v>2</v>
      </c>
      <c r="C9" s="110">
        <v>62</v>
      </c>
      <c r="D9" s="113"/>
      <c r="E9" s="113"/>
      <c r="F9" s="114"/>
      <c r="G9" s="114"/>
    </row>
    <row r="10" spans="1:7" ht="24" customHeight="1">
      <c r="A10" s="110" t="s">
        <v>127</v>
      </c>
      <c r="B10" s="115" t="s">
        <v>128</v>
      </c>
      <c r="C10" s="110">
        <v>63</v>
      </c>
      <c r="D10" s="113">
        <v>0</v>
      </c>
      <c r="E10" s="113">
        <v>0</v>
      </c>
      <c r="F10" s="113">
        <v>0</v>
      </c>
      <c r="G10" s="113">
        <v>0</v>
      </c>
    </row>
    <row r="11" spans="1:7" ht="24" customHeight="1">
      <c r="A11" s="110">
        <v>76</v>
      </c>
      <c r="B11" s="115" t="s">
        <v>129</v>
      </c>
      <c r="C11" s="110">
        <v>64</v>
      </c>
      <c r="D11" s="113">
        <v>334078</v>
      </c>
      <c r="E11" s="113">
        <v>168524</v>
      </c>
      <c r="F11" s="113">
        <v>335272</v>
      </c>
      <c r="G11" s="113">
        <v>167094</v>
      </c>
    </row>
    <row r="12" spans="1:7" ht="24" customHeight="1">
      <c r="A12" s="110" t="s">
        <v>130</v>
      </c>
      <c r="B12" s="115" t="s">
        <v>131</v>
      </c>
      <c r="C12" s="110">
        <v>65</v>
      </c>
      <c r="D12" s="113">
        <v>6267</v>
      </c>
      <c r="E12" s="113">
        <v>6267</v>
      </c>
      <c r="F12" s="113">
        <v>0</v>
      </c>
      <c r="G12" s="113">
        <v>0</v>
      </c>
    </row>
    <row r="13" spans="1:7" ht="24" customHeight="1">
      <c r="A13" s="110">
        <v>70</v>
      </c>
      <c r="B13" s="115" t="s">
        <v>44</v>
      </c>
      <c r="C13" s="110">
        <v>66</v>
      </c>
      <c r="D13" s="113">
        <v>36473</v>
      </c>
      <c r="E13" s="113">
        <v>22914</v>
      </c>
      <c r="F13" s="113">
        <v>51230</v>
      </c>
      <c r="G13" s="113">
        <v>26732</v>
      </c>
    </row>
    <row r="14" spans="1:7" ht="24" customHeight="1">
      <c r="A14" s="110" t="s">
        <v>156</v>
      </c>
      <c r="B14" s="115" t="s">
        <v>132</v>
      </c>
      <c r="C14" s="110">
        <v>67</v>
      </c>
      <c r="D14" s="123"/>
      <c r="E14" s="123">
        <v>0</v>
      </c>
      <c r="F14" s="123">
        <v>1266</v>
      </c>
      <c r="G14" s="123">
        <v>391</v>
      </c>
    </row>
    <row r="15" spans="1:7" ht="24" customHeight="1">
      <c r="A15" s="110" t="s">
        <v>157</v>
      </c>
      <c r="B15" s="115" t="s">
        <v>133</v>
      </c>
      <c r="C15" s="110">
        <v>68</v>
      </c>
      <c r="D15" s="123">
        <v>0</v>
      </c>
      <c r="E15" s="123">
        <v>0</v>
      </c>
      <c r="F15" s="123">
        <v>0</v>
      </c>
      <c r="G15" s="123">
        <v>0</v>
      </c>
    </row>
    <row r="16" spans="1:7" ht="24" customHeight="1">
      <c r="A16" s="110" t="s">
        <v>134</v>
      </c>
      <c r="B16" s="115" t="s">
        <v>251</v>
      </c>
      <c r="C16" s="110">
        <v>69</v>
      </c>
      <c r="D16" s="123">
        <v>0</v>
      </c>
      <c r="E16" s="123">
        <v>0</v>
      </c>
      <c r="F16" s="123">
        <v>0</v>
      </c>
      <c r="G16" s="123">
        <v>0</v>
      </c>
    </row>
    <row r="17" spans="1:7" ht="24" customHeight="1">
      <c r="A17" s="110" t="s">
        <v>135</v>
      </c>
      <c r="B17" s="115" t="s">
        <v>3</v>
      </c>
      <c r="C17" s="110">
        <v>70</v>
      </c>
      <c r="D17" s="113">
        <v>7036</v>
      </c>
      <c r="E17" s="113">
        <v>7018</v>
      </c>
      <c r="F17" s="113">
        <v>36</v>
      </c>
      <c r="G17" s="113">
        <v>18</v>
      </c>
    </row>
    <row r="18" spans="1:7" ht="31.5" customHeight="1">
      <c r="A18" s="112"/>
      <c r="B18" s="111" t="s">
        <v>222</v>
      </c>
      <c r="C18" s="110">
        <v>71</v>
      </c>
      <c r="D18" s="116">
        <f>SUM(D10:D17)</f>
        <v>383854</v>
      </c>
      <c r="E18" s="116">
        <f>SUM(E10:E17)</f>
        <v>204723</v>
      </c>
      <c r="F18" s="116">
        <f>SUM(F10:F17)</f>
        <v>387804</v>
      </c>
      <c r="G18" s="116">
        <f>SUM(G10:G17)</f>
        <v>194235</v>
      </c>
    </row>
    <row r="19" spans="1:7" ht="24" customHeight="1">
      <c r="A19" s="110"/>
      <c r="B19" s="111" t="s">
        <v>4</v>
      </c>
      <c r="C19" s="110">
        <v>72</v>
      </c>
      <c r="D19" s="113"/>
      <c r="E19" s="113"/>
      <c r="F19" s="113"/>
      <c r="G19" s="113"/>
    </row>
    <row r="20" spans="1:7" ht="24" customHeight="1">
      <c r="A20" s="110" t="s">
        <v>136</v>
      </c>
      <c r="B20" s="115" t="s">
        <v>137</v>
      </c>
      <c r="C20" s="110">
        <v>73</v>
      </c>
      <c r="D20" s="113">
        <v>0</v>
      </c>
      <c r="E20" s="113">
        <v>0</v>
      </c>
      <c r="F20" s="113">
        <v>0</v>
      </c>
      <c r="G20" s="113">
        <v>0</v>
      </c>
    </row>
    <row r="21" spans="1:7" ht="24" customHeight="1">
      <c r="A21" s="110" t="s">
        <v>138</v>
      </c>
      <c r="B21" s="115" t="s">
        <v>139</v>
      </c>
      <c r="C21" s="110">
        <v>74</v>
      </c>
      <c r="D21" s="113">
        <v>0</v>
      </c>
      <c r="E21" s="113">
        <v>0</v>
      </c>
      <c r="F21" s="113">
        <v>0</v>
      </c>
      <c r="G21" s="113">
        <v>0</v>
      </c>
    </row>
    <row r="22" spans="1:7" ht="24" customHeight="1">
      <c r="A22" s="110" t="s">
        <v>158</v>
      </c>
      <c r="B22" s="115" t="s">
        <v>140</v>
      </c>
      <c r="C22" s="110">
        <v>75</v>
      </c>
      <c r="D22" s="113">
        <v>0</v>
      </c>
      <c r="E22" s="113">
        <v>0</v>
      </c>
      <c r="F22" s="113">
        <v>221</v>
      </c>
      <c r="G22" s="113">
        <v>0</v>
      </c>
    </row>
    <row r="23" spans="1:7" ht="24" customHeight="1">
      <c r="A23" s="110">
        <v>61</v>
      </c>
      <c r="B23" s="115" t="s">
        <v>67</v>
      </c>
      <c r="C23" s="110">
        <v>76</v>
      </c>
      <c r="D23" s="113">
        <v>686461</v>
      </c>
      <c r="E23" s="113">
        <v>347556</v>
      </c>
      <c r="F23" s="113">
        <v>149677</v>
      </c>
      <c r="G23" s="113">
        <v>149677</v>
      </c>
    </row>
    <row r="24" spans="1:7" ht="24" customHeight="1">
      <c r="A24" s="110">
        <v>67</v>
      </c>
      <c r="B24" s="115" t="s">
        <v>36</v>
      </c>
      <c r="C24" s="110">
        <v>77</v>
      </c>
      <c r="D24" s="113">
        <v>4</v>
      </c>
      <c r="E24" s="113">
        <v>4</v>
      </c>
      <c r="F24" s="113">
        <v>6</v>
      </c>
      <c r="G24" s="113">
        <v>6</v>
      </c>
    </row>
    <row r="25" spans="1:7" ht="24" customHeight="1">
      <c r="A25" s="110">
        <v>65</v>
      </c>
      <c r="B25" s="115" t="s">
        <v>37</v>
      </c>
      <c r="C25" s="110">
        <v>78</v>
      </c>
      <c r="D25" s="113">
        <v>47302</v>
      </c>
      <c r="E25" s="113">
        <v>24145</v>
      </c>
      <c r="F25" s="113">
        <v>51988</v>
      </c>
      <c r="G25" s="113">
        <v>25866</v>
      </c>
    </row>
    <row r="26" spans="1:7" ht="24" customHeight="1">
      <c r="A26" s="110">
        <v>66</v>
      </c>
      <c r="B26" s="115" t="s">
        <v>20</v>
      </c>
      <c r="C26" s="110">
        <v>79</v>
      </c>
      <c r="D26" s="113">
        <v>0</v>
      </c>
      <c r="E26" s="113">
        <v>0</v>
      </c>
      <c r="F26" s="113">
        <v>0</v>
      </c>
      <c r="G26" s="113">
        <v>0</v>
      </c>
    </row>
    <row r="27" spans="1:7" ht="24" customHeight="1">
      <c r="A27" s="110">
        <v>68</v>
      </c>
      <c r="B27" s="115" t="s">
        <v>250</v>
      </c>
      <c r="C27" s="110">
        <v>80</v>
      </c>
      <c r="D27" s="113">
        <v>0</v>
      </c>
      <c r="E27" s="113">
        <v>0</v>
      </c>
      <c r="F27" s="113">
        <v>0</v>
      </c>
      <c r="G27" s="113">
        <v>0</v>
      </c>
    </row>
    <row r="28" spans="1:7" ht="24" customHeight="1">
      <c r="A28" s="110" t="s">
        <v>159</v>
      </c>
      <c r="B28" s="115" t="s">
        <v>28</v>
      </c>
      <c r="C28" s="110">
        <v>81</v>
      </c>
      <c r="D28" s="113">
        <v>0</v>
      </c>
      <c r="E28" s="113">
        <v>0</v>
      </c>
      <c r="F28" s="113">
        <v>0</v>
      </c>
      <c r="G28" s="113">
        <v>0</v>
      </c>
    </row>
    <row r="29" spans="1:7" ht="24" customHeight="1">
      <c r="A29" s="110" t="s">
        <v>141</v>
      </c>
      <c r="B29" s="115" t="s">
        <v>142</v>
      </c>
      <c r="C29" s="110">
        <v>82</v>
      </c>
      <c r="D29" s="113">
        <v>0</v>
      </c>
      <c r="E29" s="113">
        <v>0</v>
      </c>
      <c r="F29" s="113">
        <v>0</v>
      </c>
      <c r="G29" s="113">
        <v>0</v>
      </c>
    </row>
    <row r="30" spans="1:7" ht="24" customHeight="1">
      <c r="A30" s="110">
        <v>69</v>
      </c>
      <c r="B30" s="115" t="s">
        <v>79</v>
      </c>
      <c r="C30" s="110">
        <v>83</v>
      </c>
      <c r="D30" s="113">
        <v>232119</v>
      </c>
      <c r="E30" s="113">
        <v>77763</v>
      </c>
      <c r="F30" s="113">
        <v>195200</v>
      </c>
      <c r="G30" s="113">
        <v>129623</v>
      </c>
    </row>
    <row r="31" spans="1:7" ht="24" customHeight="1">
      <c r="A31" s="110" t="s">
        <v>143</v>
      </c>
      <c r="B31" s="115" t="s">
        <v>144</v>
      </c>
      <c r="C31" s="110">
        <v>84</v>
      </c>
      <c r="D31" s="113">
        <v>0</v>
      </c>
      <c r="E31" s="113">
        <v>0</v>
      </c>
      <c r="F31" s="113">
        <v>0</v>
      </c>
      <c r="G31" s="113">
        <v>0</v>
      </c>
    </row>
    <row r="32" spans="1:7" ht="33.75" customHeight="1">
      <c r="A32" s="112"/>
      <c r="B32" s="111" t="s">
        <v>223</v>
      </c>
      <c r="C32" s="110">
        <v>85</v>
      </c>
      <c r="D32" s="116">
        <f>SUM(D20:D31)</f>
        <v>965886</v>
      </c>
      <c r="E32" s="116">
        <f>SUM(E20:E31)</f>
        <v>449468</v>
      </c>
      <c r="F32" s="116">
        <f>SUM(F20:F31)</f>
        <v>397092</v>
      </c>
      <c r="G32" s="116">
        <f>SUM(G20:G31)</f>
        <v>305172</v>
      </c>
    </row>
    <row r="33" spans="1:7" ht="24.75" customHeight="1">
      <c r="A33" s="110"/>
      <c r="B33" s="115"/>
      <c r="C33" s="110"/>
      <c r="D33" s="113"/>
      <c r="E33" s="113"/>
      <c r="F33" s="113"/>
      <c r="G33" s="113"/>
    </row>
    <row r="34" spans="1:7" ht="31.5" customHeight="1">
      <c r="A34" s="112"/>
      <c r="B34" s="111" t="s">
        <v>224</v>
      </c>
      <c r="C34" s="110">
        <v>86</v>
      </c>
      <c r="D34" s="116">
        <f>D18-D32</f>
        <v>-582032</v>
      </c>
      <c r="E34" s="116">
        <f>E18-E32</f>
        <v>-244745</v>
      </c>
      <c r="F34" s="116">
        <f>F18-F32</f>
        <v>-9288</v>
      </c>
      <c r="G34" s="116">
        <f>G18-G32</f>
        <v>-110937</v>
      </c>
    </row>
    <row r="35" spans="1:7" ht="9" customHeight="1">
      <c r="A35" s="110"/>
      <c r="B35" s="115"/>
      <c r="C35" s="115"/>
      <c r="D35" s="113"/>
      <c r="E35" s="113"/>
      <c r="F35" s="113"/>
      <c r="G35" s="113"/>
    </row>
    <row r="36" spans="1:7" ht="24" customHeight="1">
      <c r="A36" s="115"/>
      <c r="B36" s="111" t="s">
        <v>145</v>
      </c>
      <c r="C36" s="110">
        <v>87</v>
      </c>
      <c r="D36" s="113"/>
      <c r="E36" s="113"/>
      <c r="F36" s="113"/>
      <c r="G36" s="113"/>
    </row>
    <row r="37" spans="1:7" ht="24" customHeight="1">
      <c r="A37" s="110" t="s">
        <v>146</v>
      </c>
      <c r="B37" s="115" t="s">
        <v>147</v>
      </c>
      <c r="C37" s="110">
        <v>88</v>
      </c>
      <c r="D37" s="113">
        <v>8329112</v>
      </c>
      <c r="E37" s="113">
        <v>8329112</v>
      </c>
      <c r="F37" s="113">
        <v>-812242</v>
      </c>
      <c r="G37" s="113">
        <v>-812242</v>
      </c>
    </row>
    <row r="38" spans="1:7" ht="24" customHeight="1">
      <c r="A38" s="110" t="s">
        <v>80</v>
      </c>
      <c r="B38" s="115" t="s">
        <v>148</v>
      </c>
      <c r="C38" s="110">
        <v>89</v>
      </c>
      <c r="D38" s="113">
        <v>0</v>
      </c>
      <c r="E38" s="113">
        <v>0</v>
      </c>
      <c r="F38" s="113">
        <v>0</v>
      </c>
      <c r="G38" s="113">
        <v>0</v>
      </c>
    </row>
    <row r="39" spans="1:7" ht="24" customHeight="1">
      <c r="A39" s="110" t="s">
        <v>149</v>
      </c>
      <c r="B39" s="115" t="s">
        <v>45</v>
      </c>
      <c r="C39" s="110">
        <v>90</v>
      </c>
      <c r="D39" s="113">
        <v>0</v>
      </c>
      <c r="E39" s="113">
        <v>0</v>
      </c>
      <c r="F39" s="113">
        <v>0</v>
      </c>
      <c r="G39" s="113">
        <v>0</v>
      </c>
    </row>
    <row r="40" spans="1:7" ht="24" customHeight="1">
      <c r="A40" s="110" t="s">
        <v>150</v>
      </c>
      <c r="B40" s="115" t="s">
        <v>151</v>
      </c>
      <c r="C40" s="110">
        <v>91</v>
      </c>
      <c r="D40" s="113">
        <v>-7785</v>
      </c>
      <c r="E40" s="113">
        <v>-1609</v>
      </c>
      <c r="F40" s="113">
        <v>0</v>
      </c>
      <c r="G40" s="113">
        <v>0</v>
      </c>
    </row>
    <row r="41" spans="1:7" ht="32.25" customHeight="1">
      <c r="A41" s="112"/>
      <c r="B41" s="111" t="s">
        <v>225</v>
      </c>
      <c r="C41" s="110">
        <v>92</v>
      </c>
      <c r="D41" s="116">
        <f>SUM(D37:D40)</f>
        <v>8321327</v>
      </c>
      <c r="E41" s="116">
        <f>SUM(E37:E40)</f>
        <v>8327503</v>
      </c>
      <c r="F41" s="116">
        <f>SUM(F37:F40)</f>
        <v>-812242</v>
      </c>
      <c r="G41" s="116">
        <f>SUM(G37:G40)</f>
        <v>-812242</v>
      </c>
    </row>
    <row r="42" spans="1:7" ht="31.5" customHeight="1">
      <c r="A42" s="112"/>
      <c r="B42" s="111" t="s">
        <v>226</v>
      </c>
      <c r="C42" s="110">
        <v>93</v>
      </c>
      <c r="D42" s="116">
        <f>D34+D41</f>
        <v>7739295</v>
      </c>
      <c r="E42" s="116">
        <f>E34+E41</f>
        <v>8082758</v>
      </c>
      <c r="F42" s="116">
        <f>F34+F41</f>
        <v>-821530</v>
      </c>
      <c r="G42" s="116">
        <f>G34+G41</f>
        <v>-923179</v>
      </c>
    </row>
    <row r="43" spans="1:7" ht="24" customHeight="1">
      <c r="A43" s="112"/>
      <c r="B43" s="111" t="s">
        <v>81</v>
      </c>
      <c r="C43" s="110">
        <v>94</v>
      </c>
      <c r="D43" s="113">
        <v>0</v>
      </c>
      <c r="E43" s="113">
        <v>0</v>
      </c>
      <c r="F43" s="113">
        <v>0</v>
      </c>
      <c r="G43" s="113">
        <v>0</v>
      </c>
    </row>
    <row r="44" spans="1:7" ht="32.25" customHeight="1">
      <c r="A44" s="112"/>
      <c r="B44" s="111" t="s">
        <v>227</v>
      </c>
      <c r="C44" s="110">
        <v>95</v>
      </c>
      <c r="D44" s="116">
        <f>D42-D43</f>
        <v>7739295</v>
      </c>
      <c r="E44" s="116">
        <f>E42-E43</f>
        <v>8082758</v>
      </c>
      <c r="F44" s="116">
        <f>F42-F43</f>
        <v>-821530</v>
      </c>
      <c r="G44" s="116">
        <f>G42-G43</f>
        <v>-923179</v>
      </c>
    </row>
    <row r="45" spans="1:7" ht="34.5" customHeight="1">
      <c r="A45" s="112"/>
      <c r="B45" s="111" t="s">
        <v>228</v>
      </c>
      <c r="C45" s="110">
        <v>96</v>
      </c>
      <c r="D45" s="124">
        <f>SUM(D46:D50)</f>
        <v>-1529124</v>
      </c>
      <c r="E45" s="124">
        <f>SUM(E46:E50)</f>
        <v>-1245849</v>
      </c>
      <c r="F45" s="124">
        <f>SUM(F46:F50)</f>
        <v>-3769989</v>
      </c>
      <c r="G45" s="124">
        <f>SUM(G46:G50)</f>
        <v>-3534343</v>
      </c>
    </row>
    <row r="46" spans="1:7" ht="33" customHeight="1">
      <c r="A46" s="110"/>
      <c r="B46" s="115" t="s">
        <v>152</v>
      </c>
      <c r="C46" s="110">
        <v>97</v>
      </c>
      <c r="D46" s="125">
        <v>-1537037</v>
      </c>
      <c r="E46" s="125">
        <v>-1247046</v>
      </c>
      <c r="F46" s="125">
        <v>-3777618</v>
      </c>
      <c r="G46" s="125">
        <v>-3539303</v>
      </c>
    </row>
    <row r="47" spans="1:7" ht="33" customHeight="1">
      <c r="A47" s="110"/>
      <c r="B47" s="115" t="s">
        <v>153</v>
      </c>
      <c r="C47" s="110">
        <v>98</v>
      </c>
      <c r="D47" s="125">
        <v>0</v>
      </c>
      <c r="E47" s="125">
        <v>0</v>
      </c>
      <c r="F47" s="126">
        <v>0</v>
      </c>
      <c r="G47" s="126">
        <v>0</v>
      </c>
    </row>
    <row r="48" spans="1:7" ht="33" customHeight="1">
      <c r="A48" s="110"/>
      <c r="B48" s="115" t="s">
        <v>262</v>
      </c>
      <c r="C48" s="110">
        <v>99</v>
      </c>
      <c r="D48" s="125">
        <v>7913</v>
      </c>
      <c r="E48" s="125">
        <v>1197</v>
      </c>
      <c r="F48" s="125">
        <v>7629</v>
      </c>
      <c r="G48" s="125">
        <v>4960</v>
      </c>
    </row>
    <row r="49" spans="1:7" ht="33" customHeight="1">
      <c r="A49" s="110"/>
      <c r="B49" s="115" t="s">
        <v>154</v>
      </c>
      <c r="C49" s="110">
        <v>100</v>
      </c>
      <c r="D49" s="125">
        <v>0</v>
      </c>
      <c r="E49" s="125">
        <v>0</v>
      </c>
      <c r="F49" s="126">
        <v>0</v>
      </c>
      <c r="G49" s="126">
        <v>0</v>
      </c>
    </row>
    <row r="50" spans="1:7" ht="35.25" customHeight="1">
      <c r="A50" s="110"/>
      <c r="B50" s="115" t="s">
        <v>155</v>
      </c>
      <c r="C50" s="110">
        <v>101</v>
      </c>
      <c r="D50" s="125">
        <v>0</v>
      </c>
      <c r="E50" s="125">
        <v>0</v>
      </c>
      <c r="F50" s="126">
        <v>0</v>
      </c>
      <c r="G50" s="126">
        <v>0</v>
      </c>
    </row>
    <row r="51" spans="1:7" ht="32.25" customHeight="1">
      <c r="A51" s="112"/>
      <c r="B51" s="111" t="s">
        <v>229</v>
      </c>
      <c r="C51" s="110">
        <v>102</v>
      </c>
      <c r="D51" s="124">
        <f>D44+D45</f>
        <v>6210171</v>
      </c>
      <c r="E51" s="124">
        <f>E44+E45</f>
        <v>6836909</v>
      </c>
      <c r="F51" s="124">
        <f>F44+F45</f>
        <v>-4591519</v>
      </c>
      <c r="G51" s="124">
        <f>G44+G45</f>
        <v>-4457522</v>
      </c>
    </row>
    <row r="52" spans="1:7" ht="24" customHeight="1">
      <c r="A52" s="112"/>
      <c r="B52" s="111" t="s">
        <v>47</v>
      </c>
      <c r="C52" s="110">
        <v>103</v>
      </c>
      <c r="D52" s="127"/>
      <c r="E52" s="127"/>
      <c r="F52" s="124"/>
      <c r="G52" s="124"/>
    </row>
    <row r="53" spans="1:7" ht="11.25" customHeight="1">
      <c r="A53" s="110"/>
      <c r="B53" s="111"/>
      <c r="C53" s="110"/>
      <c r="D53" s="114"/>
      <c r="E53" s="114"/>
      <c r="F53" s="113"/>
      <c r="G53" s="113"/>
    </row>
    <row r="54" spans="1:7" ht="30.75" customHeight="1">
      <c r="A54" s="110"/>
      <c r="B54" s="111" t="s">
        <v>121</v>
      </c>
      <c r="C54" s="110">
        <v>104</v>
      </c>
      <c r="D54" s="114"/>
      <c r="E54" s="114"/>
      <c r="F54" s="113"/>
      <c r="G54" s="113"/>
    </row>
    <row r="55" spans="1:7" ht="30.75" customHeight="1">
      <c r="A55" s="112"/>
      <c r="B55" s="111" t="s">
        <v>122</v>
      </c>
      <c r="C55" s="110">
        <v>105</v>
      </c>
      <c r="D55" s="124"/>
      <c r="E55" s="124"/>
      <c r="F55" s="124"/>
      <c r="G55" s="124"/>
    </row>
    <row r="56" spans="1:7" ht="30.75" customHeight="1">
      <c r="A56" s="112"/>
      <c r="B56" s="111" t="s">
        <v>123</v>
      </c>
      <c r="C56" s="110">
        <v>106</v>
      </c>
      <c r="D56" s="127"/>
      <c r="E56" s="127"/>
      <c r="F56" s="124"/>
      <c r="G56" s="124"/>
    </row>
    <row r="57" spans="1:7" ht="30.75" customHeight="1">
      <c r="A57" s="108"/>
      <c r="B57" s="109"/>
      <c r="C57" s="108"/>
      <c r="D57" s="107"/>
      <c r="E57" s="107"/>
      <c r="F57" s="107"/>
      <c r="G57" s="107"/>
    </row>
    <row r="58" spans="1:7" ht="30.75" customHeight="1">
      <c r="A58" s="108"/>
      <c r="B58" s="109"/>
      <c r="C58" s="108"/>
      <c r="D58" s="107"/>
      <c r="E58" s="107"/>
      <c r="F58" s="107"/>
      <c r="G58" s="107"/>
    </row>
    <row r="59" spans="1:7" ht="30.75" customHeight="1">
      <c r="A59" s="108"/>
      <c r="B59" s="109"/>
      <c r="C59" s="108"/>
      <c r="D59" s="107"/>
      <c r="E59" s="107"/>
      <c r="F59" s="107"/>
      <c r="G59" s="107"/>
    </row>
    <row r="60" spans="1:7" ht="30.75" customHeight="1">
      <c r="A60" s="108"/>
      <c r="B60" s="109"/>
      <c r="C60" s="108"/>
      <c r="D60" s="107"/>
      <c r="E60" s="107"/>
      <c r="F60" s="107"/>
      <c r="G60" s="107"/>
    </row>
    <row r="61" spans="1:7" ht="30.75" customHeight="1">
      <c r="A61" s="108"/>
      <c r="B61" s="109"/>
      <c r="C61" s="108"/>
      <c r="D61" s="107"/>
      <c r="E61" s="107"/>
      <c r="F61" s="107"/>
      <c r="G61" s="107"/>
    </row>
    <row r="62" spans="1:7" ht="30.75" customHeight="1">
      <c r="A62" s="108"/>
      <c r="B62" s="109"/>
      <c r="C62" s="108"/>
      <c r="D62" s="107"/>
      <c r="E62" s="107"/>
      <c r="F62" s="107"/>
      <c r="G62" s="107"/>
    </row>
    <row r="63" spans="1:7" ht="30.75" customHeight="1">
      <c r="A63" s="108"/>
      <c r="B63" s="109"/>
      <c r="C63" s="108"/>
      <c r="D63" s="107"/>
      <c r="E63" s="107"/>
      <c r="F63" s="107"/>
      <c r="G63" s="107"/>
    </row>
    <row r="64" spans="1:7" ht="30.75" customHeight="1">
      <c r="A64" s="108"/>
      <c r="B64" s="109"/>
      <c r="C64" s="108"/>
      <c r="D64" s="107"/>
      <c r="E64" s="107"/>
      <c r="F64" s="107"/>
      <c r="G64" s="107"/>
    </row>
  </sheetData>
  <sheetProtection/>
  <protectedRanges>
    <protectedRange sqref="D10:G10" name="Range1_1"/>
    <protectedRange sqref="D31:E31 D21:G22" name="Range1_2"/>
    <protectedRange sqref="D11:G17" name="Range1_1_1_1"/>
    <protectedRange sqref="F31" name="Range1_2_1"/>
    <protectedRange sqref="F23:F30 D23:D30" name="Range1_2_1_1"/>
    <protectedRange sqref="G31" name="Range1_2_2"/>
    <protectedRange sqref="G23:G30 E23:E30" name="Range1_2_1_1_1"/>
    <protectedRange sqref="G40 E40" name="Range1_5"/>
    <protectedRange sqref="F40 D40" name="Range1_7"/>
    <protectedRange sqref="F46:F48 G48 D46:D47 D48:E48" name="Range1_8"/>
    <protectedRange sqref="G46:G47 E46:E47" name="Range1_9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fitToHeight="0" fitToWidth="1" horizontalDpi="600" verticalDpi="600" orientation="portrait" paperSize="9" scale="62" r:id="rId1"/>
  <rowBreaks count="1" manualBreakCount="1">
    <brk id="4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SheetLayoutView="85" zoomScalePageLayoutView="0" workbookViewId="0" topLeftCell="A1">
      <selection activeCell="A37" sqref="A37:D37"/>
    </sheetView>
  </sheetViews>
  <sheetFormatPr defaultColWidth="9.140625" defaultRowHeight="12.75"/>
  <cols>
    <col min="1" max="1" width="82.7109375" style="19" customWidth="1"/>
    <col min="2" max="2" width="10.7109375" style="15" customWidth="1"/>
    <col min="3" max="3" width="20.7109375" style="15" customWidth="1"/>
    <col min="4" max="4" width="20.7109375" style="19" customWidth="1"/>
    <col min="5" max="5" width="9.7109375" style="19" bestFit="1" customWidth="1"/>
    <col min="6" max="16384" width="9.140625" style="19" customWidth="1"/>
  </cols>
  <sheetData>
    <row r="1" spans="1:4" s="15" customFormat="1" ht="19.5" customHeight="1">
      <c r="A1" s="31"/>
      <c r="B1" s="32"/>
      <c r="C1" s="32"/>
      <c r="D1" s="35" t="s">
        <v>48</v>
      </c>
    </row>
    <row r="2" spans="1:4" s="15" customFormat="1" ht="24" customHeight="1">
      <c r="A2" s="196" t="s">
        <v>51</v>
      </c>
      <c r="B2" s="196"/>
      <c r="C2" s="196"/>
      <c r="D2" s="196"/>
    </row>
    <row r="3" spans="1:4" s="15" customFormat="1" ht="24" customHeight="1">
      <c r="A3" s="197" t="s">
        <v>253</v>
      </c>
      <c r="B3" s="197"/>
      <c r="C3" s="197"/>
      <c r="D3" s="197"/>
    </row>
    <row r="4" spans="1:4" s="15" customFormat="1" ht="24" customHeight="1">
      <c r="A4" s="197" t="s">
        <v>247</v>
      </c>
      <c r="B4" s="197"/>
      <c r="C4" s="197"/>
      <c r="D4" s="197"/>
    </row>
    <row r="5" spans="1:4" s="15" customFormat="1" ht="24" customHeight="1">
      <c r="A5" s="197" t="s">
        <v>281</v>
      </c>
      <c r="B5" s="197"/>
      <c r="C5" s="197"/>
      <c r="D5" s="197"/>
    </row>
    <row r="6" spans="1:4" s="15" customFormat="1" ht="24" customHeight="1">
      <c r="A6" s="31"/>
      <c r="B6" s="32"/>
      <c r="C6" s="32"/>
      <c r="D6" s="33" t="s">
        <v>210</v>
      </c>
    </row>
    <row r="7" spans="1:4" ht="52.5" customHeight="1">
      <c r="A7" s="17" t="s">
        <v>21</v>
      </c>
      <c r="B7" s="17" t="s">
        <v>40</v>
      </c>
      <c r="C7" s="17" t="s">
        <v>241</v>
      </c>
      <c r="D7" s="17" t="s">
        <v>46</v>
      </c>
    </row>
    <row r="8" spans="1:4" ht="38.25" customHeight="1">
      <c r="A8" s="21" t="s">
        <v>230</v>
      </c>
      <c r="B8" s="20">
        <v>107</v>
      </c>
      <c r="C8" s="36">
        <f>SUM(C9:C33)</f>
        <v>115294</v>
      </c>
      <c r="D8" s="36">
        <f>SUM(D9:D33)</f>
        <v>3571719</v>
      </c>
    </row>
    <row r="9" spans="1:4" ht="30" customHeight="1">
      <c r="A9" s="34" t="s">
        <v>83</v>
      </c>
      <c r="B9" s="20">
        <v>108</v>
      </c>
      <c r="C9" s="25">
        <v>7739295</v>
      </c>
      <c r="D9" s="25">
        <v>-821530</v>
      </c>
    </row>
    <row r="10" spans="1:4" ht="30" customHeight="1">
      <c r="A10" s="24" t="s">
        <v>161</v>
      </c>
      <c r="B10" s="20">
        <v>109</v>
      </c>
      <c r="C10" s="37">
        <v>0</v>
      </c>
      <c r="D10" s="37">
        <v>0</v>
      </c>
    </row>
    <row r="11" spans="1:4" ht="30" customHeight="1">
      <c r="A11" s="24" t="s">
        <v>162</v>
      </c>
      <c r="B11" s="20">
        <v>110</v>
      </c>
      <c r="C11" s="37">
        <v>0</v>
      </c>
      <c r="D11" s="37">
        <v>0</v>
      </c>
    </row>
    <row r="12" spans="1:4" ht="30" customHeight="1">
      <c r="A12" s="24" t="s">
        <v>163</v>
      </c>
      <c r="B12" s="20">
        <v>111</v>
      </c>
      <c r="C12" s="37">
        <v>0</v>
      </c>
      <c r="D12" s="37">
        <v>0</v>
      </c>
    </row>
    <row r="13" spans="1:4" ht="30" customHeight="1">
      <c r="A13" s="24" t="s">
        <v>164</v>
      </c>
      <c r="B13" s="20">
        <v>112</v>
      </c>
      <c r="C13" s="37">
        <v>0</v>
      </c>
      <c r="D13" s="129">
        <v>0</v>
      </c>
    </row>
    <row r="14" spans="1:4" ht="30" customHeight="1">
      <c r="A14" s="24" t="s">
        <v>165</v>
      </c>
      <c r="B14" s="20">
        <v>113</v>
      </c>
      <c r="C14" s="37">
        <v>-36473</v>
      </c>
      <c r="D14" s="129">
        <v>-51230</v>
      </c>
    </row>
    <row r="15" spans="1:4" ht="30" customHeight="1">
      <c r="A15" s="24" t="s">
        <v>166</v>
      </c>
      <c r="B15" s="20">
        <v>114</v>
      </c>
      <c r="C15" s="37">
        <v>4</v>
      </c>
      <c r="D15" s="129">
        <v>6</v>
      </c>
    </row>
    <row r="16" spans="1:4" ht="30" customHeight="1">
      <c r="A16" s="34" t="s">
        <v>231</v>
      </c>
      <c r="B16" s="20">
        <v>115</v>
      </c>
      <c r="C16" s="37">
        <v>-7785</v>
      </c>
      <c r="D16" s="129">
        <v>0</v>
      </c>
    </row>
    <row r="17" spans="1:4" ht="30" customHeight="1">
      <c r="A17" s="24" t="s">
        <v>167</v>
      </c>
      <c r="B17" s="20">
        <v>116</v>
      </c>
      <c r="C17" s="37">
        <v>-9569112</v>
      </c>
      <c r="D17" s="37">
        <v>812242</v>
      </c>
    </row>
    <row r="18" spans="1:4" ht="30" customHeight="1">
      <c r="A18" s="24" t="s">
        <v>168</v>
      </c>
      <c r="B18" s="20">
        <v>117</v>
      </c>
      <c r="C18" s="37">
        <v>1537037</v>
      </c>
      <c r="D18" s="37">
        <v>3777618</v>
      </c>
    </row>
    <row r="19" spans="1:4" ht="30" customHeight="1">
      <c r="A19" s="24" t="s">
        <v>266</v>
      </c>
      <c r="B19" s="20">
        <v>118</v>
      </c>
      <c r="C19" s="37">
        <v>1351301</v>
      </c>
      <c r="D19" s="37">
        <v>-7628</v>
      </c>
    </row>
    <row r="20" spans="1:4" ht="30" customHeight="1">
      <c r="A20" s="24" t="s">
        <v>169</v>
      </c>
      <c r="B20" s="20">
        <v>119</v>
      </c>
      <c r="C20" s="37">
        <v>-1000000</v>
      </c>
      <c r="D20" s="37">
        <v>-200000</v>
      </c>
    </row>
    <row r="21" spans="1:4" ht="34.5" customHeight="1">
      <c r="A21" s="24" t="s">
        <v>170</v>
      </c>
      <c r="B21" s="20">
        <v>120</v>
      </c>
      <c r="C21" s="37">
        <v>0</v>
      </c>
      <c r="D21" s="37">
        <v>0</v>
      </c>
    </row>
    <row r="22" spans="1:4" ht="30" customHeight="1">
      <c r="A22" s="24" t="s">
        <v>171</v>
      </c>
      <c r="B22" s="20">
        <v>121</v>
      </c>
      <c r="C22" s="37">
        <v>0</v>
      </c>
      <c r="D22" s="37">
        <v>0</v>
      </c>
    </row>
    <row r="23" spans="1:4" ht="30" customHeight="1">
      <c r="A23" s="24" t="s">
        <v>172</v>
      </c>
      <c r="B23" s="20">
        <v>122</v>
      </c>
      <c r="C23" s="37">
        <v>0</v>
      </c>
      <c r="D23" s="37">
        <v>0</v>
      </c>
    </row>
    <row r="24" spans="1:4" ht="30" customHeight="1">
      <c r="A24" s="24" t="s">
        <v>49</v>
      </c>
      <c r="B24" s="20">
        <v>123</v>
      </c>
      <c r="C24" s="37">
        <v>31394</v>
      </c>
      <c r="D24" s="129">
        <v>50040</v>
      </c>
    </row>
    <row r="25" spans="1:4" ht="30" customHeight="1">
      <c r="A25" s="24" t="s">
        <v>52</v>
      </c>
      <c r="B25" s="20">
        <v>124</v>
      </c>
      <c r="C25" s="37">
        <v>-4</v>
      </c>
      <c r="D25" s="129">
        <v>-6</v>
      </c>
    </row>
    <row r="26" spans="1:4" ht="30" customHeight="1">
      <c r="A26" s="24" t="s">
        <v>173</v>
      </c>
      <c r="B26" s="20">
        <v>125</v>
      </c>
      <c r="C26" s="37">
        <v>0</v>
      </c>
      <c r="D26" s="37">
        <v>0</v>
      </c>
    </row>
    <row r="27" spans="1:4" ht="30" customHeight="1">
      <c r="A27" s="24" t="s">
        <v>53</v>
      </c>
      <c r="B27" s="20">
        <v>126</v>
      </c>
      <c r="C27" s="37">
        <v>0</v>
      </c>
      <c r="D27" s="37">
        <v>0</v>
      </c>
    </row>
    <row r="28" spans="1:4" ht="30" customHeight="1">
      <c r="A28" s="24" t="s">
        <v>174</v>
      </c>
      <c r="B28" s="20">
        <v>127</v>
      </c>
      <c r="C28" s="37">
        <v>8536</v>
      </c>
      <c r="D28" s="37">
        <v>3084</v>
      </c>
    </row>
    <row r="29" spans="1:4" ht="33.75" customHeight="1">
      <c r="A29" s="24" t="s">
        <v>175</v>
      </c>
      <c r="B29" s="20">
        <v>128</v>
      </c>
      <c r="C29" s="37">
        <v>0</v>
      </c>
      <c r="D29" s="37">
        <v>0</v>
      </c>
    </row>
    <row r="30" spans="1:4" ht="30" customHeight="1">
      <c r="A30" s="24" t="s">
        <v>176</v>
      </c>
      <c r="B30" s="20">
        <v>129</v>
      </c>
      <c r="C30" s="37">
        <v>0</v>
      </c>
      <c r="D30" s="37">
        <v>0</v>
      </c>
    </row>
    <row r="31" spans="1:4" ht="30" customHeight="1">
      <c r="A31" s="24" t="s">
        <v>84</v>
      </c>
      <c r="B31" s="20">
        <v>130</v>
      </c>
      <c r="C31" s="37">
        <v>10460</v>
      </c>
      <c r="D31" s="37">
        <v>1399</v>
      </c>
    </row>
    <row r="32" spans="1:5" ht="30" customHeight="1">
      <c r="A32" s="24" t="s">
        <v>54</v>
      </c>
      <c r="B32" s="20">
        <v>131</v>
      </c>
      <c r="C32" s="37">
        <v>50641</v>
      </c>
      <c r="D32" s="37">
        <v>7724</v>
      </c>
      <c r="E32" s="102"/>
    </row>
    <row r="33" spans="1:4" ht="30" customHeight="1">
      <c r="A33" s="24" t="s">
        <v>85</v>
      </c>
      <c r="B33" s="20">
        <v>132</v>
      </c>
      <c r="C33" s="37">
        <v>0</v>
      </c>
      <c r="D33" s="37">
        <v>0</v>
      </c>
    </row>
    <row r="34" spans="1:4" ht="36" customHeight="1">
      <c r="A34" s="21" t="s">
        <v>232</v>
      </c>
      <c r="B34" s="20">
        <v>133</v>
      </c>
      <c r="C34" s="36">
        <f>SUM(C37:C37)</f>
        <v>-1529124</v>
      </c>
      <c r="D34" s="36">
        <f>SUM(D37:D37)</f>
        <v>-3769990</v>
      </c>
    </row>
    <row r="35" spans="1:4" ht="30" customHeight="1">
      <c r="A35" s="24" t="s">
        <v>177</v>
      </c>
      <c r="B35" s="20">
        <v>134</v>
      </c>
      <c r="C35" s="37">
        <v>0</v>
      </c>
      <c r="D35" s="37">
        <v>0</v>
      </c>
    </row>
    <row r="36" spans="1:4" ht="30" customHeight="1">
      <c r="A36" s="24" t="s">
        <v>82</v>
      </c>
      <c r="B36" s="20">
        <v>135</v>
      </c>
      <c r="C36" s="37">
        <v>0</v>
      </c>
      <c r="D36" s="37">
        <v>0</v>
      </c>
    </row>
    <row r="37" spans="1:4" ht="30" customHeight="1">
      <c r="A37" s="24" t="s">
        <v>55</v>
      </c>
      <c r="B37" s="20">
        <v>136</v>
      </c>
      <c r="C37" s="37">
        <v>-1529124</v>
      </c>
      <c r="D37" s="37">
        <v>-3769990</v>
      </c>
    </row>
    <row r="38" spans="1:4" ht="36" customHeight="1">
      <c r="A38" s="21" t="s">
        <v>233</v>
      </c>
      <c r="B38" s="20">
        <v>137</v>
      </c>
      <c r="C38" s="36">
        <f>C8+C34</f>
        <v>-1413830</v>
      </c>
      <c r="D38" s="36">
        <f>D8+D34</f>
        <v>-198271</v>
      </c>
    </row>
    <row r="39" spans="1:4" ht="36" customHeight="1">
      <c r="A39" s="21" t="s">
        <v>50</v>
      </c>
      <c r="B39" s="20">
        <v>138</v>
      </c>
      <c r="C39" s="101">
        <v>1988059</v>
      </c>
      <c r="D39" s="128">
        <f>IFP!D21</f>
        <v>854408</v>
      </c>
    </row>
    <row r="40" spans="1:6" ht="36" customHeight="1">
      <c r="A40" s="21" t="s">
        <v>160</v>
      </c>
      <c r="B40" s="20">
        <v>139</v>
      </c>
      <c r="C40" s="36">
        <f>SUM(C38:C39)</f>
        <v>574229</v>
      </c>
      <c r="D40" s="36">
        <f>SUM(D38:D39)</f>
        <v>656137</v>
      </c>
      <c r="F40" s="102"/>
    </row>
    <row r="41" spans="2:4" ht="37.5" customHeight="1">
      <c r="B41" s="19"/>
      <c r="C41" s="102"/>
      <c r="D41" s="102"/>
    </row>
    <row r="42" ht="14.25">
      <c r="D42" s="18"/>
    </row>
    <row r="43" ht="14.25">
      <c r="D43" s="18"/>
    </row>
    <row r="44" ht="14.25">
      <c r="D44" s="18"/>
    </row>
    <row r="45" ht="14.25">
      <c r="D45" s="18"/>
    </row>
    <row r="46" ht="14.25">
      <c r="D46" s="18"/>
    </row>
    <row r="47" ht="14.25">
      <c r="D47" s="18"/>
    </row>
    <row r="49" ht="14.25">
      <c r="D49" s="18"/>
    </row>
  </sheetData>
  <sheetProtection/>
  <protectedRanges>
    <protectedRange sqref="C39:D39" name="Range1_4"/>
    <protectedRange sqref="C9:D9" name="Range1_8"/>
  </protectedRanges>
  <mergeCells count="4">
    <mergeCell ref="A2:D2"/>
    <mergeCell ref="A3:D3"/>
    <mergeCell ref="A4:D4"/>
    <mergeCell ref="A5:D5"/>
  </mergeCells>
  <printOptions/>
  <pageMargins left="0.7480314960629921" right="0.7480314960629921" top="0.4724409448818898" bottom="0.4724409448818898" header="0.5118110236220472" footer="0.5118110236220472"/>
  <pageSetup fitToHeight="0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SheetLayoutView="75" zoomScalePageLayoutView="0" workbookViewId="0" topLeftCell="A1">
      <selection activeCell="A37" sqref="A37:D37"/>
    </sheetView>
  </sheetViews>
  <sheetFormatPr defaultColWidth="9.140625" defaultRowHeight="12.75"/>
  <cols>
    <col min="1" max="1" width="64.7109375" style="19" customWidth="1"/>
    <col min="2" max="2" width="12.57421875" style="15" customWidth="1"/>
    <col min="3" max="5" width="20.7109375" style="15" customWidth="1"/>
    <col min="6" max="6" width="20.7109375" style="19" customWidth="1"/>
    <col min="7" max="16384" width="9.140625" style="19" customWidth="1"/>
  </cols>
  <sheetData>
    <row r="1" spans="1:6" s="15" customFormat="1" ht="19.5" customHeight="1">
      <c r="A1" s="31"/>
      <c r="B1" s="32"/>
      <c r="C1" s="32"/>
      <c r="D1" s="32"/>
      <c r="E1" s="32"/>
      <c r="F1" s="35" t="s">
        <v>91</v>
      </c>
    </row>
    <row r="2" spans="1:6" s="15" customFormat="1" ht="24" customHeight="1">
      <c r="A2" s="196" t="s">
        <v>86</v>
      </c>
      <c r="B2" s="196"/>
      <c r="C2" s="196"/>
      <c r="D2" s="196"/>
      <c r="E2" s="196"/>
      <c r="F2" s="196"/>
    </row>
    <row r="3" spans="1:6" s="15" customFormat="1" ht="24" customHeight="1">
      <c r="A3" s="197" t="s">
        <v>252</v>
      </c>
      <c r="B3" s="197"/>
      <c r="C3" s="197"/>
      <c r="D3" s="197"/>
      <c r="E3" s="197"/>
      <c r="F3" s="197"/>
    </row>
    <row r="4" spans="1:6" s="15" customFormat="1" ht="24" customHeight="1">
      <c r="A4" s="197" t="s">
        <v>247</v>
      </c>
      <c r="B4" s="197"/>
      <c r="C4" s="197"/>
      <c r="D4" s="197"/>
      <c r="E4" s="197"/>
      <c r="F4" s="197"/>
    </row>
    <row r="5" spans="1:6" s="15" customFormat="1" ht="24" customHeight="1">
      <c r="A5" s="197" t="s">
        <v>282</v>
      </c>
      <c r="B5" s="197"/>
      <c r="C5" s="197"/>
      <c r="D5" s="197"/>
      <c r="E5" s="197"/>
      <c r="F5" s="197"/>
    </row>
    <row r="6" spans="1:6" s="15" customFormat="1" ht="24" customHeight="1">
      <c r="A6" s="31"/>
      <c r="B6" s="32"/>
      <c r="C6" s="32"/>
      <c r="D6" s="32"/>
      <c r="E6" s="32"/>
      <c r="F6" s="33" t="s">
        <v>210</v>
      </c>
    </row>
    <row r="7" spans="1:6" ht="65.25" customHeight="1">
      <c r="A7" s="27" t="s">
        <v>21</v>
      </c>
      <c r="B7" s="27" t="s">
        <v>40</v>
      </c>
      <c r="C7" s="27" t="s">
        <v>241</v>
      </c>
      <c r="D7" s="27" t="s">
        <v>56</v>
      </c>
      <c r="E7" s="27" t="s">
        <v>57</v>
      </c>
      <c r="F7" s="17" t="s">
        <v>58</v>
      </c>
    </row>
    <row r="8" spans="1:6" ht="24" customHeight="1">
      <c r="A8" s="24" t="s">
        <v>72</v>
      </c>
      <c r="B8" s="20">
        <v>176</v>
      </c>
      <c r="C8" s="37">
        <v>120190320</v>
      </c>
      <c r="D8" s="37">
        <v>0</v>
      </c>
      <c r="E8" s="37">
        <v>60095160</v>
      </c>
      <c r="F8" s="37">
        <f>+C8+D8-E8</f>
        <v>60095160</v>
      </c>
    </row>
    <row r="9" spans="1:6" ht="24" customHeight="1">
      <c r="A9" s="24" t="s">
        <v>178</v>
      </c>
      <c r="B9" s="20">
        <v>177</v>
      </c>
      <c r="C9" s="37">
        <v>0</v>
      </c>
      <c r="D9" s="37">
        <v>0</v>
      </c>
      <c r="E9" s="37">
        <v>0</v>
      </c>
      <c r="F9" s="37">
        <f aca="true" t="shared" si="0" ref="F9:F16">+C9+D9-E9</f>
        <v>0</v>
      </c>
    </row>
    <row r="10" spans="1:6" ht="24" customHeight="1">
      <c r="A10" s="24" t="s">
        <v>87</v>
      </c>
      <c r="B10" s="20">
        <v>178</v>
      </c>
      <c r="C10" s="37">
        <v>0</v>
      </c>
      <c r="D10" s="37">
        <v>0</v>
      </c>
      <c r="E10" s="37">
        <v>0</v>
      </c>
      <c r="F10" s="37">
        <f t="shared" si="0"/>
        <v>0</v>
      </c>
    </row>
    <row r="11" spans="1:6" ht="24" customHeight="1">
      <c r="A11" s="24" t="s">
        <v>75</v>
      </c>
      <c r="B11" s="20">
        <v>179</v>
      </c>
      <c r="C11" s="37">
        <v>16702264</v>
      </c>
      <c r="D11" s="37">
        <v>17860382</v>
      </c>
      <c r="E11" s="37">
        <v>16702264</v>
      </c>
      <c r="F11" s="37">
        <f t="shared" si="0"/>
        <v>17860382</v>
      </c>
    </row>
    <row r="12" spans="1:6" ht="36" customHeight="1">
      <c r="A12" s="24" t="s">
        <v>263</v>
      </c>
      <c r="B12" s="20">
        <v>180</v>
      </c>
      <c r="C12" s="37">
        <v>18745</v>
      </c>
      <c r="D12" s="37">
        <v>7629</v>
      </c>
      <c r="E12" s="37"/>
      <c r="F12" s="37">
        <f>+C12+D12-E12</f>
        <v>26374</v>
      </c>
    </row>
    <row r="13" spans="1:6" ht="24" customHeight="1">
      <c r="A13" s="24" t="s">
        <v>27</v>
      </c>
      <c r="B13" s="20">
        <v>181</v>
      </c>
      <c r="C13" s="37">
        <v>0</v>
      </c>
      <c r="D13" s="37">
        <v>0</v>
      </c>
      <c r="E13" s="37">
        <v>0</v>
      </c>
      <c r="F13" s="37">
        <f t="shared" si="0"/>
        <v>0</v>
      </c>
    </row>
    <row r="14" spans="1:6" ht="24" customHeight="1">
      <c r="A14" s="24" t="s">
        <v>118</v>
      </c>
      <c r="B14" s="20">
        <v>182</v>
      </c>
      <c r="C14" s="37">
        <v>-7417440</v>
      </c>
      <c r="D14" s="37">
        <v>0</v>
      </c>
      <c r="E14" s="37">
        <v>3777618</v>
      </c>
      <c r="F14" s="37">
        <f t="shared" si="0"/>
        <v>-11195058</v>
      </c>
    </row>
    <row r="15" spans="1:6" ht="24" customHeight="1">
      <c r="A15" s="24" t="s">
        <v>120</v>
      </c>
      <c r="B15" s="20">
        <v>183</v>
      </c>
      <c r="C15" s="37">
        <v>0</v>
      </c>
      <c r="D15" s="37">
        <v>0</v>
      </c>
      <c r="E15" s="37">
        <v>0</v>
      </c>
      <c r="F15" s="37">
        <f t="shared" si="0"/>
        <v>0</v>
      </c>
    </row>
    <row r="16" spans="1:6" ht="24" customHeight="1">
      <c r="A16" s="24" t="s">
        <v>88</v>
      </c>
      <c r="B16" s="20">
        <v>184</v>
      </c>
      <c r="C16" s="37">
        <v>-58937042</v>
      </c>
      <c r="D16" s="37">
        <v>68992596</v>
      </c>
      <c r="E16" s="37"/>
      <c r="F16" s="37">
        <f t="shared" si="0"/>
        <v>10055554</v>
      </c>
    </row>
    <row r="17" spans="1:6" ht="24" customHeight="1">
      <c r="A17" s="24" t="s">
        <v>89</v>
      </c>
      <c r="B17" s="20">
        <v>185</v>
      </c>
      <c r="C17" s="37">
        <v>10055555</v>
      </c>
      <c r="D17" s="37"/>
      <c r="E17" s="37">
        <v>10877085</v>
      </c>
      <c r="F17" s="37">
        <f>+C17+D17-E17</f>
        <v>-821530</v>
      </c>
    </row>
    <row r="18" spans="1:6" ht="24" customHeight="1">
      <c r="A18" s="24" t="s">
        <v>90</v>
      </c>
      <c r="B18" s="20">
        <v>186</v>
      </c>
      <c r="C18" s="37">
        <v>0</v>
      </c>
      <c r="D18" s="37"/>
      <c r="E18" s="37"/>
      <c r="F18" s="37">
        <f>+C18+D18-E18</f>
        <v>0</v>
      </c>
    </row>
    <row r="19" spans="1:6" ht="24" customHeight="1">
      <c r="A19" s="24" t="s">
        <v>179</v>
      </c>
      <c r="B19" s="20">
        <v>187</v>
      </c>
      <c r="C19" s="37">
        <v>0</v>
      </c>
      <c r="D19" s="37"/>
      <c r="E19" s="37">
        <v>0</v>
      </c>
      <c r="F19" s="37">
        <f>+C19+D19-E19</f>
        <v>0</v>
      </c>
    </row>
    <row r="20" spans="1:6" ht="31.5" customHeight="1">
      <c r="A20" s="21" t="s">
        <v>255</v>
      </c>
      <c r="B20" s="27">
        <v>188</v>
      </c>
      <c r="C20" s="36">
        <f>SUM(C8:C19)</f>
        <v>80612402</v>
      </c>
      <c r="D20" s="36">
        <f>SUM(D8:D19)</f>
        <v>86860607</v>
      </c>
      <c r="E20" s="36">
        <f>SUM(E8:E19)</f>
        <v>91452127</v>
      </c>
      <c r="F20" s="36">
        <f>SUM(F8:F19)</f>
        <v>76020882</v>
      </c>
    </row>
    <row r="21" spans="1:6" ht="24" customHeight="1">
      <c r="A21" s="24" t="s">
        <v>60</v>
      </c>
      <c r="B21" s="20">
        <v>189</v>
      </c>
      <c r="C21" s="37">
        <v>0</v>
      </c>
      <c r="D21" s="37">
        <v>0</v>
      </c>
      <c r="E21" s="37">
        <v>0</v>
      </c>
      <c r="F21" s="37">
        <f>+C21+D21-E21</f>
        <v>0</v>
      </c>
    </row>
    <row r="22" spans="1:6" ht="24" customHeight="1">
      <c r="A22" s="24" t="s">
        <v>61</v>
      </c>
      <c r="B22" s="20">
        <v>190</v>
      </c>
      <c r="C22" s="37">
        <v>0</v>
      </c>
      <c r="D22" s="37">
        <v>0</v>
      </c>
      <c r="E22" s="37">
        <v>0</v>
      </c>
      <c r="F22" s="37">
        <f>+C22+D22-E22</f>
        <v>0</v>
      </c>
    </row>
    <row r="23" spans="1:6" ht="31.5" customHeight="1">
      <c r="A23" s="21" t="s">
        <v>256</v>
      </c>
      <c r="B23" s="20">
        <v>191</v>
      </c>
      <c r="C23" s="37">
        <v>0</v>
      </c>
      <c r="D23" s="37">
        <v>0</v>
      </c>
      <c r="E23" s="37">
        <v>0</v>
      </c>
      <c r="F23" s="37">
        <f>+F21+F22</f>
        <v>0</v>
      </c>
    </row>
    <row r="24" spans="1:6" ht="31.5" customHeight="1">
      <c r="A24" s="21" t="s">
        <v>257</v>
      </c>
      <c r="B24" s="20">
        <v>192</v>
      </c>
      <c r="C24" s="36">
        <f>C20+C23</f>
        <v>80612402</v>
      </c>
      <c r="D24" s="36">
        <f>D20+D23</f>
        <v>86860607</v>
      </c>
      <c r="E24" s="36">
        <f>E20+E23</f>
        <v>91452127</v>
      </c>
      <c r="F24" s="36">
        <f>F20+F23</f>
        <v>76020882</v>
      </c>
    </row>
    <row r="25" spans="1:6" ht="24.75" customHeight="1">
      <c r="A25" s="31"/>
      <c r="B25" s="30"/>
      <c r="C25" s="31"/>
      <c r="D25" s="31"/>
      <c r="E25" s="31"/>
      <c r="F25" s="31"/>
    </row>
    <row r="26" spans="1:6" ht="24.75" customHeight="1">
      <c r="A26" s="31"/>
      <c r="B26" s="30"/>
      <c r="C26" s="31"/>
      <c r="D26" s="31"/>
      <c r="E26" s="31"/>
      <c r="F26" s="131"/>
    </row>
    <row r="28" ht="14.25">
      <c r="F28" s="18"/>
    </row>
    <row r="30" ht="14.25">
      <c r="F30" s="18"/>
    </row>
    <row r="32" ht="14.25">
      <c r="F32" s="18"/>
    </row>
    <row r="33" ht="14.25">
      <c r="F33" s="18"/>
    </row>
    <row r="34" ht="14.25">
      <c r="F34" s="18"/>
    </row>
    <row r="35" ht="14.25">
      <c r="F35" s="18"/>
    </row>
    <row r="36" ht="14.25">
      <c r="F36" s="18"/>
    </row>
    <row r="37" ht="14.25">
      <c r="F37" s="18"/>
    </row>
    <row r="39" ht="14.25">
      <c r="F39" s="18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5511811023622047" bottom="0.5905511811023623" header="0.5118110236220472" footer="0.5118110236220472"/>
  <pageSetup fitToWidth="0" fitToHeight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1">
      <selection activeCell="A37" sqref="A37:D37"/>
    </sheetView>
  </sheetViews>
  <sheetFormatPr defaultColWidth="9.140625" defaultRowHeight="12.75"/>
  <cols>
    <col min="1" max="1" width="51.7109375" style="40" customWidth="1"/>
    <col min="2" max="6" width="14.7109375" style="40" customWidth="1"/>
    <col min="7" max="16384" width="9.140625" style="40" customWidth="1"/>
  </cols>
  <sheetData>
    <row r="1" spans="1:7" s="39" customFormat="1" ht="15">
      <c r="A1" s="209" t="s">
        <v>62</v>
      </c>
      <c r="B1" s="209"/>
      <c r="C1" s="209"/>
      <c r="D1" s="209"/>
      <c r="E1" s="209"/>
      <c r="F1" s="209"/>
      <c r="G1" s="38"/>
    </row>
    <row r="2" spans="1:6" ht="15">
      <c r="A2" s="208" t="s">
        <v>63</v>
      </c>
      <c r="B2" s="208"/>
      <c r="C2" s="208"/>
      <c r="D2" s="208"/>
      <c r="E2" s="208"/>
      <c r="F2" s="208"/>
    </row>
    <row r="3" spans="1:6" ht="14.25">
      <c r="A3" s="198"/>
      <c r="B3" s="198"/>
      <c r="C3" s="198"/>
      <c r="D3" s="198"/>
      <c r="E3" s="198"/>
      <c r="F3" s="198"/>
    </row>
    <row r="4" spans="1:6" ht="15">
      <c r="A4" s="208" t="s">
        <v>278</v>
      </c>
      <c r="B4" s="208"/>
      <c r="C4" s="208"/>
      <c r="D4" s="208"/>
      <c r="E4" s="208"/>
      <c r="F4" s="208"/>
    </row>
    <row r="5" spans="1:6" ht="15">
      <c r="A5" s="208" t="s">
        <v>248</v>
      </c>
      <c r="B5" s="208"/>
      <c r="C5" s="208"/>
      <c r="D5" s="208"/>
      <c r="E5" s="208"/>
      <c r="F5" s="208"/>
    </row>
    <row r="6" spans="1:6" ht="15">
      <c r="A6" s="208" t="s">
        <v>283</v>
      </c>
      <c r="B6" s="208"/>
      <c r="C6" s="208"/>
      <c r="D6" s="208"/>
      <c r="E6" s="208"/>
      <c r="F6" s="208"/>
    </row>
    <row r="7" spans="1:6" ht="14.25">
      <c r="A7" s="198"/>
      <c r="B7" s="198"/>
      <c r="C7" s="198"/>
      <c r="D7" s="198"/>
      <c r="E7" s="198"/>
      <c r="F7" s="198"/>
    </row>
    <row r="8" spans="1:6" ht="14.25">
      <c r="A8" s="198"/>
      <c r="B8" s="198"/>
      <c r="C8" s="198"/>
      <c r="D8" s="198"/>
      <c r="E8" s="198"/>
      <c r="F8" s="198"/>
    </row>
    <row r="9" spans="1:6" ht="69" customHeight="1">
      <c r="A9" s="199" t="s">
        <v>246</v>
      </c>
      <c r="B9" s="200"/>
      <c r="C9" s="200"/>
      <c r="D9" s="200"/>
      <c r="E9" s="200"/>
      <c r="F9" s="201"/>
    </row>
    <row r="10" spans="1:6" ht="69" customHeight="1">
      <c r="A10" s="202" t="s">
        <v>285</v>
      </c>
      <c r="B10" s="203"/>
      <c r="C10" s="203"/>
      <c r="D10" s="203"/>
      <c r="E10" s="203"/>
      <c r="F10" s="204"/>
    </row>
    <row r="11" spans="1:6" ht="69" customHeight="1">
      <c r="A11" s="205"/>
      <c r="B11" s="206"/>
      <c r="C11" s="206"/>
      <c r="D11" s="206"/>
      <c r="E11" s="206"/>
      <c r="F11" s="207"/>
    </row>
    <row r="12" spans="1:6" ht="69" customHeight="1">
      <c r="A12" s="205"/>
      <c r="B12" s="206"/>
      <c r="C12" s="206"/>
      <c r="D12" s="206"/>
      <c r="E12" s="206"/>
      <c r="F12" s="207"/>
    </row>
    <row r="13" spans="1:6" ht="14.25">
      <c r="A13" s="41"/>
      <c r="B13" s="41"/>
      <c r="C13" s="41"/>
      <c r="D13" s="41"/>
      <c r="E13" s="41"/>
      <c r="F13" s="41"/>
    </row>
    <row r="14" spans="1:6" ht="14.25">
      <c r="A14" s="41"/>
      <c r="B14" s="41"/>
      <c r="C14" s="41"/>
      <c r="D14" s="41"/>
      <c r="E14" s="41"/>
      <c r="F14" s="41"/>
    </row>
    <row r="15" spans="1:6" ht="14.25">
      <c r="A15" s="41"/>
      <c r="B15" s="41"/>
      <c r="C15" s="41"/>
      <c r="D15" s="41"/>
      <c r="E15" s="41"/>
      <c r="F15" s="41"/>
    </row>
    <row r="16" spans="1:6" ht="14.25">
      <c r="A16" s="41"/>
      <c r="B16" s="41"/>
      <c r="C16" s="41"/>
      <c r="D16" s="41"/>
      <c r="E16" s="41"/>
      <c r="F16" s="41"/>
    </row>
    <row r="17" spans="1:6" ht="14.25">
      <c r="A17" s="41" t="s">
        <v>284</v>
      </c>
      <c r="B17" s="41"/>
      <c r="C17" s="41"/>
      <c r="D17" s="41" t="s">
        <v>64</v>
      </c>
      <c r="E17" s="41"/>
      <c r="F17" s="41"/>
    </row>
    <row r="18" spans="1:6" ht="14.25">
      <c r="A18" s="41" t="s">
        <v>276</v>
      </c>
      <c r="B18" s="41"/>
      <c r="C18" s="41"/>
      <c r="D18" s="41"/>
      <c r="E18" s="41"/>
      <c r="F18" s="41"/>
    </row>
    <row r="19" spans="1:6" ht="14.25">
      <c r="A19" s="41" t="s">
        <v>277</v>
      </c>
      <c r="B19" s="41"/>
      <c r="C19" s="41"/>
      <c r="D19" s="41" t="s">
        <v>275</v>
      </c>
      <c r="E19" s="41"/>
      <c r="F19" s="41"/>
    </row>
    <row r="20" spans="1:6" ht="14.25">
      <c r="A20" s="41"/>
      <c r="B20" s="41"/>
      <c r="C20" s="41"/>
      <c r="D20" s="41"/>
      <c r="E20" s="41"/>
      <c r="F20" s="41"/>
    </row>
  </sheetData>
  <sheetProtection/>
  <mergeCells count="12">
    <mergeCell ref="A2:F2"/>
    <mergeCell ref="A4:F4"/>
    <mergeCell ref="A3:F3"/>
    <mergeCell ref="A1:F1"/>
    <mergeCell ref="A6:F6"/>
    <mergeCell ref="A5:F5"/>
    <mergeCell ref="A7:F7"/>
    <mergeCell ref="A8:F8"/>
    <mergeCell ref="A9:F9"/>
    <mergeCell ref="A10:F10"/>
    <mergeCell ref="A11:F11"/>
    <mergeCell ref="A12:F12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TFI-ZIFN</dc:title>
  <dc:subject/>
  <dc:creator>Mijo Jozić</dc:creator>
  <cp:keywords/>
  <dc:description/>
  <cp:lastModifiedBy>Snjezana Milovanovic</cp:lastModifiedBy>
  <cp:lastPrinted>2018-07-31T09:31:07Z</cp:lastPrinted>
  <dcterms:created xsi:type="dcterms:W3CDTF">2003-11-19T18:37:16Z</dcterms:created>
  <dcterms:modified xsi:type="dcterms:W3CDTF">2018-07-31T09:31:48Z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