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9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'IB'!$A$1:$D$20</definedName>
    <definedName name="_xlnm.Print_Area" localSheetId="2">'IFP'!$A$1:$E$74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<sst xmlns="http://schemas.openxmlformats.org/spreadsheetml/2006/main" count="331" uniqueCount="283">
  <si>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</si>
  <si>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</si>
  <si>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</si>
  <si>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</si>
  <si>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</si>
  <si>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</si>
  <si>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</si>
  <si>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</si>
  <si>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</si>
  <si>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</si>
  <si>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</si>
  <si>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</si>
  <si>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</si>
  <si>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</si>
  <si>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</si>
  <si>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</si>
  <si>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</si>
  <si>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</si>
  <si>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</si>
  <si>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</si>
  <si>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</si>
  <si>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</si>
  <si>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</si>
  <si>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</si>
  <si>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</si>
  <si>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</si>
  <si>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</si>
  <si>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</si>
  <si>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</si>
  <si>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</si>
  <si>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</si>
  <si>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</si>
  <si>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</si>
  <si>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</si>
  <si>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</si>
  <si>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</si>
  <si>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</si>
  <si>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</si>
  <si>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</si>
  <si>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</si>
  <si>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</si>
  <si>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</si>
  <si>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</si>
  <si>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</si>
  <si>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</si>
  <si>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</si>
  <si>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</si>
  <si>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</si>
  <si>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</si>
  <si>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</si>
  <si>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</si>
  <si>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</si>
  <si>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</si>
  <si>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</si>
  <si>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</si>
  <si>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</si>
  <si>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</si>
  <si>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</si>
  <si>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</si>
  <si>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</si>
  <si>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</si>
  <si>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</si>
  <si>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</si>
  <si>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</si>
  <si>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</si>
  <si>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</si>
  <si>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</si>
  <si>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</si>
  <si>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</si>
  <si>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</si>
  <si>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</si>
  <si>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</si>
  <si>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</si>
  <si>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</si>
  <si>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</si>
  <si>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</si>
  <si>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</si>
  <si>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</si>
  <si>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</si>
  <si>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</si>
  <si>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</si>
  <si>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</si>
  <si>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</si>
  <si>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</si>
  <si>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</si>
  <si>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</si>
  <si>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</si>
  <si>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</si>
  <si>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</si>
  <si>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</si>
  <si>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</si>
  <si>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</si>
  <si>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</si>
  <si>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</si>
  <si>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</si>
  <si>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</si>
  <si>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</si>
  <si>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</si>
  <si>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</si>
  <si>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</si>
  <si>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</si>
  <si>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</si>
  <si>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</si>
  <si>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</si>
  <si>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</si>
  <si>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</si>
  <si>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</si>
  <si>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</si>
  <si>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</si>
  <si>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</si>
  <si>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</si>
  <si>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</si>
  <si>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</si>
  <si>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</si>
  <si>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</si>
  <si>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</si>
  <si>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</si>
  <si>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</si>
  <si>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</si>
  <si>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</si>
  <si>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</si>
  <si>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</si>
  <si>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</si>
  <si>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</si>
  <si>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</si>
  <si>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</si>
  <si>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</si>
  <si>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</si>
  <si>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</si>
  <si>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</si>
  <si>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</si>
  <si>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</si>
  <si>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</si>
  <si>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</si>
  <si>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</si>
  <si>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</si>
  <si>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</si>
  <si>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</si>
  <si>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</si>
  <si>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</si>
  <si>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</si>
  <si>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</si>
  <si>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</si>
  <si>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</si>
  <si>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</si>
  <si>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</si>
  <si>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</si>
  <si>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</si>
  <si>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</si>
  <si>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</si>
  <si>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</si>
  <si>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</si>
  <si>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</si>
  <si>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</si>
  <si>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</si>
  <si>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</si>
  <si>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</si>
  <si>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</si>
  <si>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</si>
  <si>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</si>
  <si>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</si>
  <si>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</si>
  <si>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</si>
  <si>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</si>
  <si>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</si>
  <si>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</si>
  <si>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</si>
  <si>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</si>
  <si>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</si>
  <si>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</si>
  <si>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</si>
  <si>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</si>
  <si>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</si>
  <si>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</si>
  <si>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</si>
  <si>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</si>
  <si>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</si>
  <si>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</si>
  <si>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</si>
  <si>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</si>
  <si>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</si>
  <si>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</si>
  <si>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</si>
  <si>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</si>
  <si>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</si>
  <si>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</si>
  <si>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</si>
  <si>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</si>
  <si>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</si>
  <si>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</si>
  <si>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</si>
  <si>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</si>
  <si>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</si>
  <si>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</si>
  <si>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</si>
  <si>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</si>
  <si>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</si>
  <si>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</si>
  <si>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</si>
  <si>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</si>
  <si>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</si>
  <si>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</si>
  <si>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</si>
  <si>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</si>
  <si>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</si>
  <si>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</si>
  <si>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</si>
  <si>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</si>
  <si>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</si>
  <si>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</si>
  <si>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</si>
  <si>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</si>
  <si>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</si>
  <si>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</si>
  <si>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</si>
  <si>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</si>
  <si>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</si>
  <si>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</si>
  <si>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</si>
  <si>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</si>
  <si>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</si>
  <si>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</si>
  <si>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</si>
  <si>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</si>
  <si>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</si>
  <si>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</si>
  <si>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</si>
  <si>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</si>
  <si>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</si>
  <si>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</si>
  <si>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</si>
  <si>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</si>
  <si>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</si>
  <si>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</si>
  <si>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</si>
  <si>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</si>
  <si>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</si>
  <si>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</si>
  <si>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</si>
  <si>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</si>
  <si>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</si>
  <si>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</si>
  <si>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</si>
  <si>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</si>
  <si>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</si>
  <si>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</si>
  <si>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</si>
  <si>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</si>
  <si>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</si>
  <si>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</si>
  <si>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</si>
  <si>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</si>
  <si>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NE</t>
  </si>
  <si>
    <t>Nije bilo promjena računovodsvenih politika.</t>
  </si>
  <si>
    <t>OIB fonda: 56903349567</t>
  </si>
  <si>
    <t>OIB: 56903349567</t>
  </si>
  <si>
    <t>6430</t>
  </si>
  <si>
    <t>Vrijednosna usklađenja (amortizacija)</t>
  </si>
  <si>
    <t>Prihodi od fer vrednovanja ulaganja u nekretnine</t>
  </si>
  <si>
    <t>ZAIF PROPRIUS</t>
  </si>
  <si>
    <t>Naziv fonda:   ZAIF Proprius d.d.</t>
  </si>
  <si>
    <t>Naziv fonda:   ZAIF  Proprius d.d.</t>
  </si>
  <si>
    <t>Naziv fonda:  ZAIF  Proprius d.d.</t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</si>
  <si>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</si>
  <si>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AOP136)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</si>
  <si>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(AOP107+ AOP133)</t>
    </r>
  </si>
  <si>
    <t>Ukupno povećanje (smanjenje) kapitala 
(Σ od AOP140 do AOP151)</t>
  </si>
  <si>
    <t>Ukupno povećanje (smanjenje) zadržane dobiti
( AOP153+ AOP154)</t>
  </si>
  <si>
    <t>Ukupno kapital i rezerve
( AOP152+ AOP155)</t>
  </si>
  <si>
    <t>ZAGREB</t>
  </si>
  <si>
    <t>RADIĆEVA 14</t>
  </si>
  <si>
    <t>GRAD ZAGREB</t>
  </si>
  <si>
    <t>www.globalinvest.hr</t>
  </si>
  <si>
    <t xml:space="preserve">Naziv fonda:   ZAIF Proprius d.d.    </t>
  </si>
  <si>
    <t>Izvještajno razdoblje: 01.01.2017.-31.12.2017.</t>
  </si>
  <si>
    <t xml:space="preserve">Za razdoblje:  01.01.2017.-31.12.2017.       </t>
  </si>
  <si>
    <t>Datum izvješća: 31.12.2017.</t>
  </si>
  <si>
    <t>Vrijednost po dionici iznosi  40,24 kuna.</t>
  </si>
  <si>
    <t>Ranko Matić</t>
  </si>
  <si>
    <t>Sastavio: Ranko Matić</t>
  </si>
  <si>
    <t>099/2186-311</t>
  </si>
  <si>
    <t>ranko.matic@adria-trade.hr</t>
  </si>
  <si>
    <t>Telefon:   099/2186-311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</si>
</sst>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9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/>
      <protection hidden="1"/>
    </xf>
    <xf numFmtId="0" fontId="7" fillId="0" borderId="0" xfId="59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18" fillId="0" borderId="0" xfId="54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horizontal="center" vertical="center" wrapText="1"/>
      <protection/>
    </xf>
    <xf numFmtId="0" fontId="18" fillId="0" borderId="0" xfId="54" applyFont="1" applyFill="1" applyAlignment="1">
      <alignment horizontal="center" vertical="center" wrapText="1"/>
      <protection/>
    </xf>
    <xf numFmtId="4" fontId="18" fillId="0" borderId="0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 wrapText="1"/>
      <protection/>
    </xf>
    <xf numFmtId="4" fontId="19" fillId="0" borderId="0" xfId="54" applyNumberFormat="1" applyFont="1" applyFill="1" applyBorder="1" applyAlignment="1">
      <alignment vertical="center" wrapText="1"/>
      <protection/>
    </xf>
    <xf numFmtId="4" fontId="19" fillId="0" borderId="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3" fontId="58" fillId="0" borderId="10" xfId="54" applyNumberFormat="1" applyFont="1" applyFill="1" applyBorder="1" applyAlignment="1">
      <alignment horizontal="right" vertical="center" wrapText="1"/>
      <protection/>
    </xf>
    <xf numFmtId="3" fontId="19" fillId="0" borderId="10" xfId="54" applyNumberFormat="1" applyFont="1" applyFill="1" applyBorder="1" applyAlignment="1">
      <alignment vertical="center" wrapText="1"/>
      <protection/>
    </xf>
    <xf numFmtId="3" fontId="18" fillId="0" borderId="10" xfId="54" applyNumberFormat="1" applyFont="1" applyFill="1" applyBorder="1" applyAlignment="1">
      <alignment vertical="center" wrapText="1"/>
      <protection/>
    </xf>
    <xf numFmtId="1" fontId="18" fillId="0" borderId="10" xfId="54" applyNumberFormat="1" applyFont="1" applyFill="1" applyBorder="1" applyAlignment="1">
      <alignment vertical="center" wrapText="1"/>
      <protection/>
    </xf>
    <xf numFmtId="4" fontId="19" fillId="0" borderId="10" xfId="54" applyNumberFormat="1" applyFont="1" applyFill="1" applyBorder="1" applyAlignment="1">
      <alignment vertical="center" wrapText="1"/>
      <protection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0" xfId="59" applyFont="1" applyFill="1" applyBorder="1" applyAlignment="1" applyProtection="1">
      <alignment horizontal="left"/>
      <protection hidden="1"/>
    </xf>
    <xf numFmtId="0" fontId="7" fillId="0" borderId="0" xfId="59" applyFill="1" applyBorder="1" applyAlignment="1">
      <alignment/>
      <protection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Obično 2" xfId="54"/>
    <cellStyle name="Percent" xfId="55"/>
    <cellStyle name="Povezana ćelija" xfId="56"/>
    <cellStyle name="Followed Hyperlink" xfId="57"/>
    <cellStyle name="Provjera ćelije" xfId="58"/>
    <cellStyle name="Stil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invest.hr/" TargetMode="External" /><Relationship Id="rId2" Type="http://schemas.openxmlformats.org/officeDocument/2006/relationships/hyperlink" Target="mailto:ranko.matic@adria-trade.hr" TargetMode="External" /><Relationship Id="rId3" Type="http://schemas.openxmlformats.org/officeDocument/2006/relationships/hyperlink" Target="mailto:ranko.matic@adria-trade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0.57421875" style="4" customWidth="1"/>
    <col min="8" max="8" width="10.421875" style="4" customWidth="1"/>
    <col min="9" max="9" width="9.140625" style="4" customWidth="1"/>
    <col min="10" max="10" width="10.7109375" style="4" customWidth="1"/>
    <col min="11" max="16384" width="9.140625" style="4" customWidth="1"/>
  </cols>
  <sheetData>
    <row r="1" spans="1:10" ht="15.75">
      <c r="A1" s="175" t="s">
        <v>241</v>
      </c>
      <c r="B1" s="176"/>
      <c r="C1" s="70"/>
      <c r="D1" s="70"/>
      <c r="E1" s="70"/>
      <c r="F1" s="70"/>
      <c r="G1" s="70"/>
      <c r="H1" s="70"/>
      <c r="I1" s="70"/>
      <c r="J1" s="71"/>
    </row>
    <row r="2" spans="1:10" ht="12.75">
      <c r="A2" s="177" t="s">
        <v>190</v>
      </c>
      <c r="B2" s="178"/>
      <c r="C2" s="178"/>
      <c r="D2" s="179"/>
      <c r="E2" s="45">
        <v>42736</v>
      </c>
      <c r="F2" s="5"/>
      <c r="G2" s="6" t="s">
        <v>191</v>
      </c>
      <c r="H2" s="45">
        <v>43100</v>
      </c>
      <c r="I2" s="7"/>
      <c r="J2" s="72"/>
    </row>
    <row r="3" spans="1:10" ht="12.75">
      <c r="A3" s="73"/>
      <c r="B3" s="8"/>
      <c r="C3" s="8"/>
      <c r="D3" s="8"/>
      <c r="E3" s="9"/>
      <c r="F3" s="9"/>
      <c r="G3" s="8"/>
      <c r="H3" s="8"/>
      <c r="I3" s="46"/>
      <c r="J3" s="72"/>
    </row>
    <row r="4" spans="1:10" ht="15.75">
      <c r="A4" s="180" t="s">
        <v>242</v>
      </c>
      <c r="B4" s="181"/>
      <c r="C4" s="181"/>
      <c r="D4" s="181"/>
      <c r="E4" s="181"/>
      <c r="F4" s="181"/>
      <c r="G4" s="181"/>
      <c r="H4" s="181"/>
      <c r="I4" s="181"/>
      <c r="J4" s="72"/>
    </row>
    <row r="5" spans="1:10" ht="12.75">
      <c r="A5" s="184" t="s">
        <v>192</v>
      </c>
      <c r="B5" s="185"/>
      <c r="C5" s="185"/>
      <c r="D5" s="185"/>
      <c r="E5" s="185"/>
      <c r="F5" s="185"/>
      <c r="G5" s="185"/>
      <c r="H5" s="185"/>
      <c r="I5" s="185"/>
      <c r="J5" s="186"/>
    </row>
    <row r="6" spans="1:10" ht="12.75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12.75">
      <c r="A7" s="143" t="s">
        <v>193</v>
      </c>
      <c r="B7" s="144"/>
      <c r="C7" s="152" t="s">
        <v>249</v>
      </c>
      <c r="D7" s="153"/>
      <c r="E7" s="159"/>
      <c r="F7" s="159"/>
      <c r="G7" s="159"/>
      <c r="H7" s="159"/>
      <c r="I7" s="58"/>
      <c r="J7" s="72"/>
    </row>
    <row r="8" spans="1:10" ht="12.75">
      <c r="A8" s="77"/>
      <c r="B8" s="56"/>
      <c r="C8" s="10"/>
      <c r="D8" s="10"/>
      <c r="E8" s="159"/>
      <c r="F8" s="159"/>
      <c r="G8" s="159"/>
      <c r="H8" s="159"/>
      <c r="I8" s="58"/>
      <c r="J8" s="72"/>
    </row>
    <row r="9" spans="1:10" ht="12.75">
      <c r="A9" s="182" t="s">
        <v>194</v>
      </c>
      <c r="B9" s="183"/>
      <c r="C9" s="152" t="s">
        <v>250</v>
      </c>
      <c r="D9" s="153"/>
      <c r="E9" s="159"/>
      <c r="F9" s="159"/>
      <c r="G9" s="159"/>
      <c r="H9" s="159"/>
      <c r="I9" s="10"/>
      <c r="J9" s="72"/>
    </row>
    <row r="10" spans="1:10" ht="12.75">
      <c r="A10" s="78"/>
      <c r="B10" s="79"/>
      <c r="C10" s="47"/>
      <c r="D10" s="10"/>
      <c r="E10" s="10"/>
      <c r="F10" s="10"/>
      <c r="G10" s="10"/>
      <c r="H10" s="10"/>
      <c r="I10" s="10"/>
      <c r="J10" s="72"/>
    </row>
    <row r="11" spans="1:10" ht="12.75">
      <c r="A11" s="138" t="s">
        <v>195</v>
      </c>
      <c r="B11" s="187"/>
      <c r="C11" s="152" t="s">
        <v>251</v>
      </c>
      <c r="D11" s="153"/>
      <c r="E11" s="10"/>
      <c r="F11" s="10"/>
      <c r="G11" s="10"/>
      <c r="H11" s="10"/>
      <c r="I11" s="10"/>
      <c r="J11" s="72"/>
    </row>
    <row r="12" spans="1:10" ht="12.75">
      <c r="A12" s="188"/>
      <c r="B12" s="187"/>
      <c r="C12" s="10"/>
      <c r="D12" s="10"/>
      <c r="E12" s="10"/>
      <c r="F12" s="10"/>
      <c r="G12" s="10"/>
      <c r="H12" s="10"/>
      <c r="I12" s="10"/>
      <c r="J12" s="72"/>
    </row>
    <row r="13" spans="1:10" ht="12.75">
      <c r="A13" s="143" t="s">
        <v>196</v>
      </c>
      <c r="B13" s="144"/>
      <c r="C13" s="145" t="s">
        <v>259</v>
      </c>
      <c r="D13" s="173"/>
      <c r="E13" s="173"/>
      <c r="F13" s="173"/>
      <c r="G13" s="173"/>
      <c r="H13" s="173"/>
      <c r="I13" s="174"/>
      <c r="J13" s="72"/>
    </row>
    <row r="14" spans="1:10" ht="12.75">
      <c r="A14" s="77"/>
      <c r="B14" s="56"/>
      <c r="C14" s="48"/>
      <c r="D14" s="10"/>
      <c r="E14" s="10"/>
      <c r="F14" s="10"/>
      <c r="G14" s="10"/>
      <c r="H14" s="10"/>
      <c r="I14" s="10"/>
      <c r="J14" s="72"/>
    </row>
    <row r="15" spans="1:10" ht="12.75">
      <c r="A15" s="143" t="s">
        <v>197</v>
      </c>
      <c r="B15" s="144"/>
      <c r="C15" s="171">
        <v>10000</v>
      </c>
      <c r="D15" s="172"/>
      <c r="E15" s="10"/>
      <c r="F15" s="145" t="s">
        <v>269</v>
      </c>
      <c r="G15" s="173"/>
      <c r="H15" s="173"/>
      <c r="I15" s="174"/>
      <c r="J15" s="72"/>
    </row>
    <row r="16" spans="1:10" ht="12.75">
      <c r="A16" s="77"/>
      <c r="B16" s="56"/>
      <c r="C16" s="10"/>
      <c r="D16" s="10"/>
      <c r="E16" s="10"/>
      <c r="F16" s="10"/>
      <c r="G16" s="10"/>
      <c r="H16" s="10"/>
      <c r="I16" s="10"/>
      <c r="J16" s="72"/>
    </row>
    <row r="17" spans="1:10" ht="12.75">
      <c r="A17" s="143" t="s">
        <v>198</v>
      </c>
      <c r="B17" s="144"/>
      <c r="C17" s="145" t="s">
        <v>270</v>
      </c>
      <c r="D17" s="173"/>
      <c r="E17" s="173"/>
      <c r="F17" s="173"/>
      <c r="G17" s="173"/>
      <c r="H17" s="173"/>
      <c r="I17" s="174"/>
      <c r="J17" s="72"/>
    </row>
    <row r="18" spans="1:10" ht="12.75">
      <c r="A18" s="77"/>
      <c r="B18" s="56"/>
      <c r="C18" s="10"/>
      <c r="D18" s="10"/>
      <c r="E18" s="10"/>
      <c r="F18" s="10"/>
      <c r="G18" s="10"/>
      <c r="H18" s="10"/>
      <c r="I18" s="10"/>
      <c r="J18" s="72"/>
    </row>
    <row r="19" spans="1:10" ht="12.75">
      <c r="A19" s="143" t="s">
        <v>199</v>
      </c>
      <c r="B19" s="144"/>
      <c r="C19" s="140" t="s">
        <v>281</v>
      </c>
      <c r="D19" s="141"/>
      <c r="E19" s="141"/>
      <c r="F19" s="141"/>
      <c r="G19" s="141"/>
      <c r="H19" s="141"/>
      <c r="I19" s="142"/>
      <c r="J19" s="72"/>
    </row>
    <row r="20" spans="1:10" ht="12.75">
      <c r="A20" s="77"/>
      <c r="B20" s="56"/>
      <c r="C20" s="48"/>
      <c r="D20" s="10"/>
      <c r="E20" s="10"/>
      <c r="F20" s="10"/>
      <c r="G20" s="10"/>
      <c r="H20" s="10"/>
      <c r="I20" s="10"/>
      <c r="J20" s="72"/>
    </row>
    <row r="21" spans="1:10" ht="12.75">
      <c r="A21" s="143" t="s">
        <v>200</v>
      </c>
      <c r="B21" s="144"/>
      <c r="C21" s="168" t="s">
        <v>272</v>
      </c>
      <c r="D21" s="169"/>
      <c r="E21" s="169"/>
      <c r="F21" s="169"/>
      <c r="G21" s="169"/>
      <c r="H21" s="169"/>
      <c r="I21" s="170"/>
      <c r="J21" s="72"/>
    </row>
    <row r="22" spans="1:10" ht="12.75">
      <c r="A22" s="77"/>
      <c r="B22" s="56"/>
      <c r="C22" s="48"/>
      <c r="D22" s="10"/>
      <c r="E22" s="10"/>
      <c r="F22" s="10"/>
      <c r="G22" s="10"/>
      <c r="H22" s="10"/>
      <c r="I22" s="10"/>
      <c r="J22" s="72"/>
    </row>
    <row r="23" spans="1:10" ht="12.75">
      <c r="A23" s="143" t="s">
        <v>201</v>
      </c>
      <c r="B23" s="144"/>
      <c r="C23" s="49">
        <v>133</v>
      </c>
      <c r="D23" s="145" t="s">
        <v>269</v>
      </c>
      <c r="E23" s="165"/>
      <c r="F23" s="166"/>
      <c r="G23" s="143"/>
      <c r="H23" s="144"/>
      <c r="I23" s="80"/>
      <c r="J23" s="72"/>
    </row>
    <row r="24" spans="1:10" ht="12.75">
      <c r="A24" s="77"/>
      <c r="B24" s="56"/>
      <c r="C24" s="10"/>
      <c r="D24" s="10"/>
      <c r="E24" s="10"/>
      <c r="F24" s="10"/>
      <c r="G24" s="10"/>
      <c r="H24" s="167" t="s">
        <v>202</v>
      </c>
      <c r="I24" s="10"/>
      <c r="J24" s="72"/>
    </row>
    <row r="25" spans="1:10" ht="12.75">
      <c r="A25" s="143" t="s">
        <v>203</v>
      </c>
      <c r="B25" s="144"/>
      <c r="C25" s="49">
        <v>21</v>
      </c>
      <c r="D25" s="145" t="s">
        <v>271</v>
      </c>
      <c r="E25" s="165"/>
      <c r="F25" s="165"/>
      <c r="G25" s="166"/>
      <c r="H25" s="167"/>
      <c r="I25" s="50">
        <v>0</v>
      </c>
      <c r="J25" s="72"/>
    </row>
    <row r="26" spans="1:10" ht="12.75">
      <c r="A26" s="77"/>
      <c r="B26" s="56"/>
      <c r="C26" s="10"/>
      <c r="D26" s="10"/>
      <c r="E26" s="10"/>
      <c r="F26" s="10"/>
      <c r="G26" s="56"/>
      <c r="H26" s="81" t="s">
        <v>247</v>
      </c>
      <c r="I26" s="48"/>
      <c r="J26" s="72"/>
    </row>
    <row r="27" spans="1:10" ht="12.75">
      <c r="A27" s="143" t="s">
        <v>204</v>
      </c>
      <c r="B27" s="144"/>
      <c r="C27" s="51" t="s">
        <v>252</v>
      </c>
      <c r="D27" s="52"/>
      <c r="E27" s="82"/>
      <c r="F27" s="83"/>
      <c r="G27" s="160" t="s">
        <v>205</v>
      </c>
      <c r="H27" s="144"/>
      <c r="I27" s="53" t="s">
        <v>256</v>
      </c>
      <c r="J27" s="72"/>
    </row>
    <row r="28" spans="1:10" ht="12.75">
      <c r="A28" s="77"/>
      <c r="B28" s="56"/>
      <c r="C28" s="10"/>
      <c r="D28" s="83"/>
      <c r="E28" s="83"/>
      <c r="F28" s="83"/>
      <c r="G28" s="83"/>
      <c r="H28" s="10"/>
      <c r="I28" s="54"/>
      <c r="J28" s="72"/>
    </row>
    <row r="29" spans="1:10" ht="12.75">
      <c r="A29" s="161" t="s">
        <v>206</v>
      </c>
      <c r="B29" s="162"/>
      <c r="C29" s="163"/>
      <c r="D29" s="163"/>
      <c r="E29" s="162" t="s">
        <v>207</v>
      </c>
      <c r="F29" s="164"/>
      <c r="G29" s="164"/>
      <c r="H29" s="163" t="s">
        <v>208</v>
      </c>
      <c r="I29" s="163"/>
      <c r="J29" s="72"/>
    </row>
    <row r="30" spans="1:10" ht="12.75">
      <c r="A30" s="84"/>
      <c r="B30" s="82"/>
      <c r="C30" s="82"/>
      <c r="D30" s="10"/>
      <c r="E30" s="10"/>
      <c r="F30" s="10"/>
      <c r="G30" s="10"/>
      <c r="H30" s="55"/>
      <c r="I30" s="54"/>
      <c r="J30" s="72"/>
    </row>
    <row r="31" spans="1:10" ht="12.75">
      <c r="A31" s="157"/>
      <c r="B31" s="154"/>
      <c r="C31" s="154"/>
      <c r="D31" s="155"/>
      <c r="E31" s="157"/>
      <c r="F31" s="154"/>
      <c r="G31" s="154"/>
      <c r="H31" s="152"/>
      <c r="I31" s="153"/>
      <c r="J31" s="72"/>
    </row>
    <row r="32" spans="1:10" ht="12.75">
      <c r="A32" s="77"/>
      <c r="B32" s="56"/>
      <c r="C32" s="48"/>
      <c r="D32" s="158"/>
      <c r="E32" s="158"/>
      <c r="F32" s="158"/>
      <c r="G32" s="159"/>
      <c r="H32" s="10"/>
      <c r="I32" s="85"/>
      <c r="J32" s="72"/>
    </row>
    <row r="33" spans="1:10" ht="12.75">
      <c r="A33" s="157"/>
      <c r="B33" s="154"/>
      <c r="C33" s="154"/>
      <c r="D33" s="155"/>
      <c r="E33" s="157"/>
      <c r="F33" s="154"/>
      <c r="G33" s="154"/>
      <c r="H33" s="152"/>
      <c r="I33" s="153"/>
      <c r="J33" s="72"/>
    </row>
    <row r="34" spans="1:10" ht="12.75">
      <c r="A34" s="77"/>
      <c r="B34" s="56"/>
      <c r="C34" s="48"/>
      <c r="D34" s="57"/>
      <c r="E34" s="57"/>
      <c r="F34" s="57"/>
      <c r="G34" s="58"/>
      <c r="H34" s="10"/>
      <c r="I34" s="86"/>
      <c r="J34" s="72"/>
    </row>
    <row r="35" spans="1:10" ht="12.75">
      <c r="A35" s="157"/>
      <c r="B35" s="154"/>
      <c r="C35" s="154"/>
      <c r="D35" s="155"/>
      <c r="E35" s="157"/>
      <c r="F35" s="154"/>
      <c r="G35" s="154"/>
      <c r="H35" s="152"/>
      <c r="I35" s="153"/>
      <c r="J35" s="72"/>
    </row>
    <row r="36" spans="1:10" ht="12.75">
      <c r="A36" s="77"/>
      <c r="B36" s="56"/>
      <c r="C36" s="48"/>
      <c r="D36" s="57"/>
      <c r="E36" s="57"/>
      <c r="F36" s="57"/>
      <c r="G36" s="58"/>
      <c r="H36" s="10"/>
      <c r="I36" s="86"/>
      <c r="J36" s="72"/>
    </row>
    <row r="37" spans="1:10" ht="12.75">
      <c r="A37" s="157"/>
      <c r="B37" s="154"/>
      <c r="C37" s="154"/>
      <c r="D37" s="155"/>
      <c r="E37" s="157"/>
      <c r="F37" s="154"/>
      <c r="G37" s="154"/>
      <c r="H37" s="152"/>
      <c r="I37" s="153"/>
      <c r="J37" s="72"/>
    </row>
    <row r="38" spans="1:10" ht="12.75">
      <c r="A38" s="87"/>
      <c r="B38" s="59"/>
      <c r="C38" s="136"/>
      <c r="D38" s="137"/>
      <c r="E38" s="10"/>
      <c r="F38" s="136"/>
      <c r="G38" s="137"/>
      <c r="H38" s="10"/>
      <c r="I38" s="10"/>
      <c r="J38" s="72"/>
    </row>
    <row r="39" spans="1:10" ht="12.75">
      <c r="A39" s="157"/>
      <c r="B39" s="154"/>
      <c r="C39" s="154"/>
      <c r="D39" s="155"/>
      <c r="E39" s="157"/>
      <c r="F39" s="154"/>
      <c r="G39" s="154"/>
      <c r="H39" s="152"/>
      <c r="I39" s="153"/>
      <c r="J39" s="72"/>
    </row>
    <row r="40" spans="1:10" ht="12.75">
      <c r="A40" s="87"/>
      <c r="B40" s="59"/>
      <c r="C40" s="43"/>
      <c r="D40" s="44"/>
      <c r="E40" s="10"/>
      <c r="F40" s="43"/>
      <c r="G40" s="44"/>
      <c r="H40" s="10"/>
      <c r="I40" s="10"/>
      <c r="J40" s="72"/>
    </row>
    <row r="41" spans="1:10" ht="12.75">
      <c r="A41" s="157"/>
      <c r="B41" s="154"/>
      <c r="C41" s="154"/>
      <c r="D41" s="155"/>
      <c r="E41" s="157"/>
      <c r="F41" s="154"/>
      <c r="G41" s="154"/>
      <c r="H41" s="152"/>
      <c r="I41" s="153"/>
      <c r="J41" s="72"/>
    </row>
    <row r="42" spans="1:10" ht="12.75">
      <c r="A42" s="87"/>
      <c r="B42" s="59"/>
      <c r="C42" s="43"/>
      <c r="D42" s="44"/>
      <c r="E42" s="10"/>
      <c r="F42" s="43"/>
      <c r="G42" s="44"/>
      <c r="H42" s="10"/>
      <c r="I42" s="10"/>
      <c r="J42" s="72"/>
    </row>
    <row r="43" spans="1:10" ht="12.75">
      <c r="A43" s="88"/>
      <c r="B43" s="60"/>
      <c r="C43" s="61"/>
      <c r="D43" s="47"/>
      <c r="E43" s="47"/>
      <c r="F43" s="61"/>
      <c r="G43" s="47"/>
      <c r="H43" s="47"/>
      <c r="I43" s="47"/>
      <c r="J43" s="72"/>
    </row>
    <row r="44" spans="1:10" ht="12.75">
      <c r="A44" s="150" t="s">
        <v>209</v>
      </c>
      <c r="B44" s="151"/>
      <c r="C44" s="152"/>
      <c r="D44" s="153"/>
      <c r="E44" s="10"/>
      <c r="F44" s="145"/>
      <c r="G44" s="154"/>
      <c r="H44" s="154"/>
      <c r="I44" s="155"/>
      <c r="J44" s="72"/>
    </row>
    <row r="45" spans="1:10" ht="12.75">
      <c r="A45" s="87"/>
      <c r="B45" s="59"/>
      <c r="C45" s="136"/>
      <c r="D45" s="137"/>
      <c r="E45" s="10"/>
      <c r="F45" s="136"/>
      <c r="G45" s="156"/>
      <c r="H45" s="62"/>
      <c r="I45" s="62"/>
      <c r="J45" s="72"/>
    </row>
    <row r="46" spans="1:10" ht="12.75">
      <c r="A46" s="138" t="s">
        <v>210</v>
      </c>
      <c r="B46" s="139"/>
      <c r="C46" s="145" t="s">
        <v>278</v>
      </c>
      <c r="D46" s="146"/>
      <c r="E46" s="146"/>
      <c r="F46" s="146"/>
      <c r="G46" s="146"/>
      <c r="H46" s="146"/>
      <c r="I46" s="146"/>
      <c r="J46" s="72"/>
    </row>
    <row r="47" spans="1:10" ht="12.75">
      <c r="A47" s="77"/>
      <c r="B47" s="56"/>
      <c r="C47" s="48" t="s">
        <v>211</v>
      </c>
      <c r="D47" s="10"/>
      <c r="E47" s="10"/>
      <c r="F47" s="10"/>
      <c r="G47" s="10"/>
      <c r="H47" s="10"/>
      <c r="I47" s="10"/>
      <c r="J47" s="72"/>
    </row>
    <row r="48" spans="1:10" ht="12.75">
      <c r="A48" s="138" t="s">
        <v>212</v>
      </c>
      <c r="B48" s="139"/>
      <c r="C48" s="149" t="s">
        <v>280</v>
      </c>
      <c r="D48" s="141"/>
      <c r="E48" s="142"/>
      <c r="F48" s="10"/>
      <c r="G48" s="89" t="s">
        <v>213</v>
      </c>
      <c r="H48" s="149"/>
      <c r="I48" s="142"/>
      <c r="J48" s="72"/>
    </row>
    <row r="49" spans="1:10" ht="12.75">
      <c r="A49" s="77"/>
      <c r="B49" s="56"/>
      <c r="C49" s="48"/>
      <c r="D49" s="10"/>
      <c r="E49" s="10"/>
      <c r="F49" s="10"/>
      <c r="G49" s="10"/>
      <c r="H49" s="10"/>
      <c r="I49" s="10"/>
      <c r="J49" s="72"/>
    </row>
    <row r="50" spans="1:10" ht="12.75">
      <c r="A50" s="138" t="s">
        <v>199</v>
      </c>
      <c r="B50" s="139"/>
      <c r="C50" s="140" t="s">
        <v>281</v>
      </c>
      <c r="D50" s="141"/>
      <c r="E50" s="141"/>
      <c r="F50" s="141"/>
      <c r="G50" s="141"/>
      <c r="H50" s="141"/>
      <c r="I50" s="142"/>
      <c r="J50" s="72"/>
    </row>
    <row r="51" spans="1:10" ht="12.75">
      <c r="A51" s="77"/>
      <c r="B51" s="56"/>
      <c r="C51" s="10"/>
      <c r="D51" s="10"/>
      <c r="E51" s="10"/>
      <c r="F51" s="10"/>
      <c r="G51" s="10"/>
      <c r="H51" s="10"/>
      <c r="I51" s="10"/>
      <c r="J51" s="72"/>
    </row>
    <row r="52" spans="1:10" ht="12.75">
      <c r="A52" s="143" t="s">
        <v>214</v>
      </c>
      <c r="B52" s="144"/>
      <c r="C52" s="145" t="s">
        <v>278</v>
      </c>
      <c r="D52" s="146"/>
      <c r="E52" s="146"/>
      <c r="F52" s="146"/>
      <c r="G52" s="146"/>
      <c r="H52" s="146"/>
      <c r="I52" s="146"/>
      <c r="J52" s="72"/>
    </row>
    <row r="53" spans="1:10" ht="12.75">
      <c r="A53" s="90"/>
      <c r="B53" s="47"/>
      <c r="C53" s="131" t="s">
        <v>215</v>
      </c>
      <c r="D53" s="132"/>
      <c r="E53" s="132"/>
      <c r="F53" s="132"/>
      <c r="G53" s="132"/>
      <c r="H53" s="132"/>
      <c r="I53" s="8"/>
      <c r="J53" s="72"/>
    </row>
    <row r="54" spans="1:10" ht="12.75">
      <c r="A54" s="90"/>
      <c r="B54" s="47"/>
      <c r="C54" s="8"/>
      <c r="D54" s="63"/>
      <c r="E54" s="63"/>
      <c r="F54" s="63"/>
      <c r="G54" s="63"/>
      <c r="H54" s="63"/>
      <c r="I54" s="8"/>
      <c r="J54" s="72"/>
    </row>
    <row r="55" spans="1:10" ht="12.75">
      <c r="A55" s="90"/>
      <c r="B55" s="47"/>
      <c r="C55" s="8"/>
      <c r="D55" s="63"/>
      <c r="E55" s="63"/>
      <c r="F55" s="63"/>
      <c r="G55" s="63"/>
      <c r="H55" s="63"/>
      <c r="I55" s="8"/>
      <c r="J55" s="72"/>
    </row>
    <row r="56" spans="1:10" ht="12.75">
      <c r="A56" s="91"/>
      <c r="B56" s="147" t="s">
        <v>216</v>
      </c>
      <c r="C56" s="147"/>
      <c r="D56" s="147"/>
      <c r="E56" s="147"/>
      <c r="F56" s="42"/>
      <c r="G56" s="42"/>
      <c r="H56" s="42"/>
      <c r="I56" s="42"/>
      <c r="J56" s="72"/>
    </row>
    <row r="57" spans="1:10" ht="12.75">
      <c r="A57" s="91"/>
      <c r="B57" s="64" t="s">
        <v>243</v>
      </c>
      <c r="C57" s="65"/>
      <c r="D57" s="65"/>
      <c r="E57" s="65"/>
      <c r="F57" s="65"/>
      <c r="G57" s="65"/>
      <c r="H57" s="65"/>
      <c r="I57" s="65"/>
      <c r="J57" s="72"/>
    </row>
    <row r="58" spans="1:10" ht="12.75">
      <c r="A58" s="91"/>
      <c r="B58" s="147" t="s">
        <v>244</v>
      </c>
      <c r="C58" s="148"/>
      <c r="D58" s="148"/>
      <c r="E58" s="148"/>
      <c r="F58" s="148"/>
      <c r="G58" s="148"/>
      <c r="H58" s="148"/>
      <c r="I58" s="42"/>
      <c r="J58" s="72"/>
    </row>
    <row r="59" spans="1:10" ht="12.75">
      <c r="A59" s="92"/>
      <c r="B59" s="147" t="s">
        <v>245</v>
      </c>
      <c r="C59" s="148"/>
      <c r="D59" s="148"/>
      <c r="E59" s="148"/>
      <c r="F59" s="148"/>
      <c r="G59" s="148"/>
      <c r="H59" s="148"/>
      <c r="I59" s="148"/>
      <c r="J59" s="72"/>
    </row>
    <row r="60" spans="1:10" ht="12.75">
      <c r="A60" s="92"/>
      <c r="B60" s="147" t="s">
        <v>246</v>
      </c>
      <c r="C60" s="148"/>
      <c r="D60" s="148"/>
      <c r="E60" s="148"/>
      <c r="F60" s="148"/>
      <c r="G60" s="148"/>
      <c r="H60" s="148"/>
      <c r="I60" s="148"/>
      <c r="J60" s="72"/>
    </row>
    <row r="61" spans="1:10" ht="12.75">
      <c r="A61" s="92"/>
      <c r="B61" s="66"/>
      <c r="C61" s="66"/>
      <c r="D61" s="66"/>
      <c r="E61" s="66"/>
      <c r="F61" s="66"/>
      <c r="G61" s="66"/>
      <c r="H61" s="67"/>
      <c r="I61" s="67"/>
      <c r="J61" s="72"/>
    </row>
    <row r="62" spans="1:10" ht="12.75">
      <c r="A62" s="93"/>
      <c r="B62" s="94"/>
      <c r="C62" s="80"/>
      <c r="D62" s="80"/>
      <c r="E62" s="80"/>
      <c r="F62" s="80"/>
      <c r="G62" s="80"/>
      <c r="H62" s="63"/>
      <c r="I62" s="8"/>
      <c r="J62" s="72"/>
    </row>
    <row r="63" spans="1:10" ht="12.75">
      <c r="A63" s="93"/>
      <c r="B63" s="94"/>
      <c r="C63" s="80"/>
      <c r="D63" s="80"/>
      <c r="E63" s="80"/>
      <c r="F63" s="80"/>
      <c r="G63" s="80"/>
      <c r="H63" s="63"/>
      <c r="I63" s="8"/>
      <c r="J63" s="72"/>
    </row>
    <row r="64" spans="1:10" ht="12.75">
      <c r="A64" s="90"/>
      <c r="B64" s="47"/>
      <c r="C64" s="8"/>
      <c r="D64" s="63"/>
      <c r="E64" s="63"/>
      <c r="F64" s="63"/>
      <c r="G64" s="63"/>
      <c r="H64" s="63"/>
      <c r="I64" s="8"/>
      <c r="J64" s="72"/>
    </row>
    <row r="65" spans="1:10" ht="13.5" thickBot="1">
      <c r="A65" s="95" t="s">
        <v>217</v>
      </c>
      <c r="B65" s="10"/>
      <c r="C65" s="10"/>
      <c r="D65" s="10"/>
      <c r="E65" s="10"/>
      <c r="F65" s="10"/>
      <c r="G65" s="68"/>
      <c r="H65" s="69"/>
      <c r="I65" s="68"/>
      <c r="J65" s="72"/>
    </row>
    <row r="66" spans="1:10" ht="12.75">
      <c r="A66" s="96"/>
      <c r="B66" s="97"/>
      <c r="C66" s="97"/>
      <c r="D66" s="97"/>
      <c r="E66" s="98" t="s">
        <v>218</v>
      </c>
      <c r="F66" s="99"/>
      <c r="G66" s="133" t="s">
        <v>219</v>
      </c>
      <c r="H66" s="134"/>
      <c r="I66" s="135"/>
      <c r="J66" s="100"/>
    </row>
    <row r="67" spans="1:10" ht="12.75">
      <c r="A67" s="11"/>
      <c r="B67" s="11"/>
      <c r="C67" s="10"/>
      <c r="D67" s="10"/>
      <c r="E67" s="10"/>
      <c r="F67" s="10"/>
      <c r="G67" s="136"/>
      <c r="H67" s="137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www.globalinvest.hr"/>
    <hyperlink ref="C50" r:id="rId2" display="ranko.matic@adria-trade.hr"/>
    <hyperlink ref="C19" r:id="rId3" display="ranko.matic@adria-trade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85" workbookViewId="0" topLeftCell="A1">
      <selection activeCell="H9" sqref="H9"/>
    </sheetView>
  </sheetViews>
  <sheetFormatPr defaultColWidth="9.140625" defaultRowHeight="12.75"/>
  <cols>
    <col min="1" max="1" width="15.7109375" style="19" customWidth="1"/>
    <col min="2" max="2" width="58.7109375" style="19" customWidth="1"/>
    <col min="3" max="3" width="5.7109375" style="15" customWidth="1"/>
    <col min="4" max="5" width="18.7109375" style="19" customWidth="1"/>
    <col min="6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90" t="s">
        <v>38</v>
      </c>
      <c r="B2" s="190"/>
      <c r="C2" s="190"/>
      <c r="D2" s="190"/>
      <c r="E2" s="190"/>
    </row>
    <row r="3" spans="1:5" s="15" customFormat="1" ht="22.5" customHeight="1">
      <c r="A3" s="189" t="s">
        <v>262</v>
      </c>
      <c r="B3" s="189"/>
      <c r="C3" s="189"/>
      <c r="D3" s="189"/>
      <c r="E3" s="12"/>
    </row>
    <row r="4" spans="1:4" s="15" customFormat="1" ht="22.5" customHeight="1">
      <c r="A4" s="189" t="s">
        <v>254</v>
      </c>
      <c r="B4" s="189"/>
      <c r="C4" s="189"/>
      <c r="D4" s="189"/>
    </row>
    <row r="5" spans="1:5" s="15" customFormat="1" ht="22.5" customHeight="1">
      <c r="A5" s="189" t="s">
        <v>274</v>
      </c>
      <c r="B5" s="189"/>
      <c r="C5" s="189"/>
      <c r="D5" s="189"/>
      <c r="E5" s="189"/>
    </row>
    <row r="6" spans="1:5" s="15" customFormat="1" ht="24" customHeight="1">
      <c r="A6" s="12"/>
      <c r="B6" s="12"/>
      <c r="C6" s="13"/>
      <c r="D6" s="12"/>
      <c r="E6" s="16" t="s">
        <v>220</v>
      </c>
    </row>
    <row r="7" spans="1:5" ht="51" customHeight="1">
      <c r="A7" s="17" t="s">
        <v>72</v>
      </c>
      <c r="B7" s="17" t="s">
        <v>5</v>
      </c>
      <c r="C7" s="17" t="s">
        <v>43</v>
      </c>
      <c r="D7" s="17" t="s">
        <v>248</v>
      </c>
      <c r="E7" s="17" t="s">
        <v>49</v>
      </c>
    </row>
    <row r="8" spans="1:5" ht="33" customHeight="1">
      <c r="A8" s="20"/>
      <c r="B8" s="21" t="s">
        <v>221</v>
      </c>
      <c r="C8" s="20">
        <v>1</v>
      </c>
      <c r="D8" s="22">
        <f>+D9+D13+D17</f>
        <v>65367790</v>
      </c>
      <c r="E8" s="22">
        <f>+E9+E13+E17</f>
        <v>77380039</v>
      </c>
    </row>
    <row r="9" spans="1:5" ht="45.75" customHeight="1">
      <c r="A9" s="20"/>
      <c r="B9" s="21" t="s">
        <v>222</v>
      </c>
      <c r="C9" s="20">
        <v>2</v>
      </c>
      <c r="D9" s="23">
        <f>+D10+D11+D12</f>
        <v>6941827</v>
      </c>
      <c r="E9" s="23">
        <f>+E10+E11+E12</f>
        <v>6963962</v>
      </c>
    </row>
    <row r="10" spans="1:5" ht="24" customHeight="1">
      <c r="A10" s="20" t="s">
        <v>100</v>
      </c>
      <c r="B10" s="24" t="s">
        <v>101</v>
      </c>
      <c r="C10" s="20">
        <v>3</v>
      </c>
      <c r="D10" s="25">
        <v>0</v>
      </c>
      <c r="E10" s="25">
        <v>0</v>
      </c>
    </row>
    <row r="11" spans="1:5" ht="24" customHeight="1">
      <c r="A11" s="20" t="s">
        <v>102</v>
      </c>
      <c r="B11" s="24" t="s">
        <v>103</v>
      </c>
      <c r="C11" s="20">
        <v>4</v>
      </c>
      <c r="D11" s="25">
        <v>6941827</v>
      </c>
      <c r="E11" s="25">
        <v>6963962</v>
      </c>
    </row>
    <row r="12" spans="1:5" ht="24" customHeight="1">
      <c r="A12" s="20" t="s">
        <v>104</v>
      </c>
      <c r="B12" s="24" t="s">
        <v>105</v>
      </c>
      <c r="C12" s="20">
        <v>5</v>
      </c>
      <c r="D12" s="25">
        <v>0</v>
      </c>
      <c r="E12" s="25">
        <v>0</v>
      </c>
    </row>
    <row r="13" spans="1:5" ht="50.25" customHeight="1">
      <c r="A13" s="20"/>
      <c r="B13" s="21" t="s">
        <v>223</v>
      </c>
      <c r="C13" s="20">
        <v>6</v>
      </c>
      <c r="D13" s="23">
        <f>+D14+D15+D16</f>
        <v>31799111</v>
      </c>
      <c r="E13" s="23">
        <f>+E14+E15+E16</f>
        <v>43931517</v>
      </c>
    </row>
    <row r="14" spans="1:5" ht="24" customHeight="1">
      <c r="A14" s="20" t="s">
        <v>106</v>
      </c>
      <c r="B14" s="24" t="s">
        <v>101</v>
      </c>
      <c r="C14" s="20">
        <v>7</v>
      </c>
      <c r="D14" s="25">
        <v>31799111</v>
      </c>
      <c r="E14" s="25">
        <v>43931517</v>
      </c>
    </row>
    <row r="15" spans="1:5" ht="24" customHeight="1">
      <c r="A15" s="20" t="s">
        <v>107</v>
      </c>
      <c r="B15" s="24" t="s">
        <v>103</v>
      </c>
      <c r="C15" s="20">
        <v>8</v>
      </c>
      <c r="D15" s="25">
        <v>0</v>
      </c>
      <c r="E15" s="25">
        <v>0</v>
      </c>
    </row>
    <row r="16" spans="1:5" ht="24" customHeight="1">
      <c r="A16" s="20" t="s">
        <v>108</v>
      </c>
      <c r="B16" s="24" t="s">
        <v>105</v>
      </c>
      <c r="C16" s="20">
        <v>9</v>
      </c>
      <c r="D16" s="25">
        <v>0</v>
      </c>
      <c r="E16" s="25">
        <v>0</v>
      </c>
    </row>
    <row r="17" spans="1:5" ht="33" customHeight="1">
      <c r="A17" s="20"/>
      <c r="B17" s="21" t="s">
        <v>224</v>
      </c>
      <c r="C17" s="20">
        <v>10</v>
      </c>
      <c r="D17" s="23">
        <f>+D18+D19</f>
        <v>26626852</v>
      </c>
      <c r="E17" s="23">
        <f>+E18+E19</f>
        <v>26484560</v>
      </c>
    </row>
    <row r="18" spans="1:5" ht="24" customHeight="1">
      <c r="A18" s="20" t="s">
        <v>109</v>
      </c>
      <c r="B18" s="24" t="s">
        <v>110</v>
      </c>
      <c r="C18" s="20">
        <v>11</v>
      </c>
      <c r="D18" s="25">
        <v>26626852</v>
      </c>
      <c r="E18" s="25">
        <v>26484560</v>
      </c>
    </row>
    <row r="19" spans="1:5" ht="24" customHeight="1">
      <c r="A19" s="20" t="s">
        <v>134</v>
      </c>
      <c r="B19" s="24" t="s">
        <v>105</v>
      </c>
      <c r="C19" s="20">
        <v>12</v>
      </c>
      <c r="D19" s="25">
        <v>0</v>
      </c>
      <c r="E19" s="25">
        <v>0</v>
      </c>
    </row>
    <row r="20" spans="1:5" ht="31.5" customHeight="1">
      <c r="A20" s="20"/>
      <c r="B20" s="21" t="s">
        <v>225</v>
      </c>
      <c r="C20" s="20">
        <v>13</v>
      </c>
      <c r="D20" s="23">
        <f>+D21+D22+D23+D24+D25</f>
        <v>6264775</v>
      </c>
      <c r="E20" s="23">
        <f>+E21+E22+E23+E24+E25</f>
        <v>4165013</v>
      </c>
    </row>
    <row r="21" spans="1:5" ht="24" customHeight="1">
      <c r="A21" s="20">
        <v>10</v>
      </c>
      <c r="B21" s="24" t="s">
        <v>111</v>
      </c>
      <c r="C21" s="20">
        <v>14</v>
      </c>
      <c r="D21" s="25">
        <v>1988059</v>
      </c>
      <c r="E21" s="25">
        <v>854408</v>
      </c>
    </row>
    <row r="22" spans="1:5" ht="24" customHeight="1">
      <c r="A22" s="20" t="s">
        <v>112</v>
      </c>
      <c r="B22" s="24" t="s">
        <v>84</v>
      </c>
      <c r="C22" s="20">
        <v>15</v>
      </c>
      <c r="D22" s="25">
        <v>0</v>
      </c>
      <c r="E22" s="25">
        <v>0</v>
      </c>
    </row>
    <row r="23" spans="1:5" ht="24" customHeight="1">
      <c r="A23" s="20" t="s">
        <v>40</v>
      </c>
      <c r="B23" s="24" t="s">
        <v>73</v>
      </c>
      <c r="C23" s="20">
        <v>16</v>
      </c>
      <c r="D23" s="25">
        <v>3876716</v>
      </c>
      <c r="E23" s="25">
        <v>1460605</v>
      </c>
    </row>
    <row r="24" spans="1:5" ht="24" customHeight="1">
      <c r="A24" s="20" t="s">
        <v>41</v>
      </c>
      <c r="B24" s="24" t="s">
        <v>74</v>
      </c>
      <c r="C24" s="20">
        <v>17</v>
      </c>
      <c r="D24" s="25">
        <v>400000</v>
      </c>
      <c r="E24" s="25">
        <v>1850000</v>
      </c>
    </row>
    <row r="25" spans="1:5" ht="24" customHeight="1">
      <c r="A25" s="20" t="s">
        <v>42</v>
      </c>
      <c r="B25" s="24" t="s">
        <v>75</v>
      </c>
      <c r="C25" s="20">
        <v>18</v>
      </c>
      <c r="D25" s="25">
        <v>0</v>
      </c>
      <c r="E25" s="25">
        <v>0</v>
      </c>
    </row>
    <row r="26" spans="1:5" ht="33" customHeight="1">
      <c r="A26" s="20"/>
      <c r="B26" s="21" t="s">
        <v>226</v>
      </c>
      <c r="C26" s="20">
        <v>19</v>
      </c>
      <c r="D26" s="23">
        <f>+D27+D28+D29+D30+D31+D32+D33+D34+D35+D36</f>
        <v>90167</v>
      </c>
      <c r="E26" s="23">
        <f>+E27+E28+E29+E30+E31+E32+E33+E34+E35+E36</f>
        <v>119648</v>
      </c>
    </row>
    <row r="27" spans="1:5" ht="33" customHeight="1">
      <c r="A27" s="20" t="s">
        <v>113</v>
      </c>
      <c r="B27" s="24" t="s">
        <v>114</v>
      </c>
      <c r="C27" s="20">
        <v>20</v>
      </c>
      <c r="D27" s="25">
        <v>0</v>
      </c>
      <c r="E27" s="25">
        <v>0</v>
      </c>
    </row>
    <row r="28" spans="1:5" ht="24" customHeight="1">
      <c r="A28" s="20" t="s">
        <v>115</v>
      </c>
      <c r="B28" s="24" t="s">
        <v>116</v>
      </c>
      <c r="C28" s="20">
        <v>21</v>
      </c>
      <c r="D28" s="25">
        <v>0</v>
      </c>
      <c r="E28" s="25">
        <v>0</v>
      </c>
    </row>
    <row r="29" spans="1:5" ht="30.75" customHeight="1">
      <c r="A29" s="20" t="s">
        <v>135</v>
      </c>
      <c r="B29" s="24" t="s">
        <v>117</v>
      </c>
      <c r="C29" s="20">
        <v>22</v>
      </c>
      <c r="D29" s="25">
        <v>0</v>
      </c>
      <c r="E29" s="25">
        <v>0</v>
      </c>
    </row>
    <row r="30" spans="1:5" ht="28.5" customHeight="1">
      <c r="A30" s="20">
        <v>13</v>
      </c>
      <c r="B30" s="24" t="s">
        <v>118</v>
      </c>
      <c r="C30" s="20">
        <v>23</v>
      </c>
      <c r="D30" s="25">
        <v>0</v>
      </c>
      <c r="E30" s="25">
        <v>0</v>
      </c>
    </row>
    <row r="31" spans="1:5" ht="24" customHeight="1">
      <c r="A31" s="20">
        <v>14</v>
      </c>
      <c r="B31" s="24" t="s">
        <v>29</v>
      </c>
      <c r="C31" s="20">
        <v>24</v>
      </c>
      <c r="D31" s="25">
        <v>0</v>
      </c>
      <c r="E31" s="25">
        <v>0</v>
      </c>
    </row>
    <row r="32" spans="1:5" ht="24" customHeight="1">
      <c r="A32" s="20">
        <v>15</v>
      </c>
      <c r="B32" s="24" t="s">
        <v>31</v>
      </c>
      <c r="C32" s="20">
        <v>25</v>
      </c>
      <c r="D32" s="25">
        <v>0</v>
      </c>
      <c r="E32" s="25">
        <v>0</v>
      </c>
    </row>
    <row r="33" spans="1:5" ht="24" customHeight="1">
      <c r="A33" s="20">
        <v>16</v>
      </c>
      <c r="B33" s="24" t="s">
        <v>32</v>
      </c>
      <c r="C33" s="20">
        <v>26</v>
      </c>
      <c r="D33" s="25">
        <v>0</v>
      </c>
      <c r="E33" s="25">
        <v>0</v>
      </c>
    </row>
    <row r="34" spans="1:5" ht="24" customHeight="1">
      <c r="A34" s="20">
        <v>18</v>
      </c>
      <c r="B34" s="24" t="s">
        <v>26</v>
      </c>
      <c r="C34" s="20">
        <v>27</v>
      </c>
      <c r="D34" s="25">
        <v>2087</v>
      </c>
      <c r="E34" s="25">
        <v>7560</v>
      </c>
    </row>
    <row r="35" spans="1:5" ht="24" customHeight="1">
      <c r="A35" s="20">
        <v>17</v>
      </c>
      <c r="B35" s="24" t="s">
        <v>119</v>
      </c>
      <c r="C35" s="20">
        <v>28</v>
      </c>
      <c r="D35" s="25">
        <v>88080</v>
      </c>
      <c r="E35" s="25">
        <v>112088</v>
      </c>
    </row>
    <row r="36" spans="1:5" ht="24" customHeight="1">
      <c r="A36" s="20">
        <v>19</v>
      </c>
      <c r="B36" s="24" t="s">
        <v>69</v>
      </c>
      <c r="C36" s="20">
        <v>29</v>
      </c>
      <c r="D36" s="25">
        <v>0</v>
      </c>
      <c r="E36" s="25">
        <v>0</v>
      </c>
    </row>
    <row r="37" spans="1:5" ht="33" customHeight="1">
      <c r="A37" s="27"/>
      <c r="B37" s="21" t="s">
        <v>227</v>
      </c>
      <c r="C37" s="20">
        <v>30</v>
      </c>
      <c r="D37" s="23">
        <f>+D8+D20+D26</f>
        <v>71722732</v>
      </c>
      <c r="E37" s="23">
        <f>+E8+E20+E26</f>
        <v>81664700</v>
      </c>
    </row>
    <row r="38" spans="1:5" ht="27" customHeight="1">
      <c r="A38" s="20" t="s">
        <v>120</v>
      </c>
      <c r="B38" s="21" t="s">
        <v>25</v>
      </c>
      <c r="C38" s="20">
        <v>31</v>
      </c>
      <c r="D38" s="25"/>
      <c r="E38" s="25"/>
    </row>
    <row r="39" spans="1:5" ht="9.75" customHeight="1">
      <c r="A39" s="28"/>
      <c r="B39" s="21"/>
      <c r="C39" s="27"/>
      <c r="D39" s="23"/>
      <c r="E39" s="23"/>
    </row>
    <row r="40" spans="1:5" ht="27" customHeight="1">
      <c r="A40" s="20"/>
      <c r="B40" s="21" t="s">
        <v>121</v>
      </c>
      <c r="C40" s="20">
        <v>32</v>
      </c>
      <c r="D40" s="25"/>
      <c r="E40" s="25"/>
    </row>
    <row r="41" spans="1:5" ht="29.25" customHeight="1">
      <c r="A41" s="20" t="s">
        <v>122</v>
      </c>
      <c r="B41" s="24" t="s">
        <v>123</v>
      </c>
      <c r="C41" s="20">
        <v>33</v>
      </c>
      <c r="D41" s="25">
        <v>0</v>
      </c>
      <c r="E41" s="25">
        <v>0</v>
      </c>
    </row>
    <row r="42" spans="1:5" ht="34.5" customHeight="1">
      <c r="A42" s="20" t="s">
        <v>133</v>
      </c>
      <c r="B42" s="24" t="s">
        <v>124</v>
      </c>
      <c r="C42" s="20">
        <v>34</v>
      </c>
      <c r="D42" s="25">
        <v>0</v>
      </c>
      <c r="E42" s="25">
        <v>0</v>
      </c>
    </row>
    <row r="43" spans="1:5" ht="24" customHeight="1">
      <c r="A43" s="20">
        <v>23</v>
      </c>
      <c r="B43" s="24" t="s">
        <v>1</v>
      </c>
      <c r="C43" s="20">
        <v>35</v>
      </c>
      <c r="D43" s="25">
        <v>115278</v>
      </c>
      <c r="E43" s="25">
        <v>47863</v>
      </c>
    </row>
    <row r="44" spans="1:5" ht="24" customHeight="1">
      <c r="A44" s="20">
        <v>24</v>
      </c>
      <c r="B44" s="24" t="s">
        <v>33</v>
      </c>
      <c r="C44" s="20">
        <v>36</v>
      </c>
      <c r="D44" s="25">
        <v>8026</v>
      </c>
      <c r="E44" s="25">
        <v>9016</v>
      </c>
    </row>
    <row r="45" spans="1:5" ht="24" customHeight="1">
      <c r="A45" s="20">
        <v>25</v>
      </c>
      <c r="B45" s="24" t="s">
        <v>125</v>
      </c>
      <c r="C45" s="20">
        <v>37</v>
      </c>
      <c r="D45" s="25">
        <v>7075</v>
      </c>
      <c r="E45" s="25">
        <v>9023</v>
      </c>
    </row>
    <row r="46" spans="1:5" ht="24" customHeight="1">
      <c r="A46" s="20">
        <v>26</v>
      </c>
      <c r="B46" s="24" t="s">
        <v>76</v>
      </c>
      <c r="C46" s="20">
        <v>38</v>
      </c>
      <c r="D46" s="101">
        <v>0</v>
      </c>
      <c r="E46" s="25">
        <v>0</v>
      </c>
    </row>
    <row r="47" spans="1:5" ht="24" customHeight="1">
      <c r="A47" s="20">
        <v>28</v>
      </c>
      <c r="B47" s="24" t="s">
        <v>35</v>
      </c>
      <c r="C47" s="20">
        <v>39</v>
      </c>
      <c r="D47" s="101">
        <v>0</v>
      </c>
      <c r="E47" s="25">
        <v>0</v>
      </c>
    </row>
    <row r="48" spans="1:5" ht="24" customHeight="1">
      <c r="A48" s="20">
        <v>27</v>
      </c>
      <c r="B48" s="24" t="s">
        <v>34</v>
      </c>
      <c r="C48" s="20">
        <v>40</v>
      </c>
      <c r="D48" s="101">
        <v>898162</v>
      </c>
      <c r="E48" s="25">
        <v>986396</v>
      </c>
    </row>
    <row r="49" spans="1:5" ht="24" customHeight="1">
      <c r="A49" s="20">
        <v>29</v>
      </c>
      <c r="B49" s="24" t="s">
        <v>70</v>
      </c>
      <c r="C49" s="20">
        <v>41</v>
      </c>
      <c r="D49" s="25">
        <v>0</v>
      </c>
      <c r="E49" s="25">
        <v>0</v>
      </c>
    </row>
    <row r="50" spans="1:5" ht="33" customHeight="1">
      <c r="A50" s="27"/>
      <c r="B50" s="21" t="s">
        <v>228</v>
      </c>
      <c r="C50" s="20">
        <v>42</v>
      </c>
      <c r="D50" s="23">
        <f>+D41+D42+D43+D44+D45+D46+D47+D48+D49</f>
        <v>1028541</v>
      </c>
      <c r="E50" s="23">
        <f>+E41+E42+E43+E44+E45+E46+E47+E48+E49</f>
        <v>1052298</v>
      </c>
    </row>
    <row r="51" spans="1:5" ht="19.5" customHeight="1">
      <c r="A51" s="20"/>
      <c r="B51" s="24"/>
      <c r="C51" s="20"/>
      <c r="D51" s="25"/>
      <c r="E51" s="25"/>
    </row>
    <row r="52" spans="1:5" ht="33" customHeight="1">
      <c r="A52" s="27"/>
      <c r="B52" s="21" t="s">
        <v>229</v>
      </c>
      <c r="C52" s="20">
        <v>43</v>
      </c>
      <c r="D52" s="22">
        <f>+D37-D50</f>
        <v>70694191</v>
      </c>
      <c r="E52" s="22">
        <f>+E37-E50</f>
        <v>80612402</v>
      </c>
    </row>
    <row r="53" spans="1:5" ht="9" customHeight="1">
      <c r="A53" s="20"/>
      <c r="B53" s="24"/>
      <c r="C53" s="20"/>
      <c r="D53" s="25"/>
      <c r="E53" s="25"/>
    </row>
    <row r="54" spans="1:5" ht="27" customHeight="1">
      <c r="A54" s="27"/>
      <c r="B54" s="21" t="s">
        <v>77</v>
      </c>
      <c r="C54" s="20">
        <v>44</v>
      </c>
      <c r="D54" s="23">
        <v>2003172</v>
      </c>
      <c r="E54" s="23">
        <v>2003172</v>
      </c>
    </row>
    <row r="55" spans="1:5" ht="7.5" customHeight="1">
      <c r="A55" s="20"/>
      <c r="B55" s="24"/>
      <c r="C55" s="20"/>
      <c r="D55" s="25"/>
      <c r="E55" s="25"/>
    </row>
    <row r="56" spans="1:5" ht="33" customHeight="1">
      <c r="A56" s="27"/>
      <c r="B56" s="21" t="s">
        <v>230</v>
      </c>
      <c r="C56" s="20">
        <v>45</v>
      </c>
      <c r="D56" s="130">
        <f>+D52/D54</f>
        <v>35.29112377768858</v>
      </c>
      <c r="E56" s="130">
        <f>+E52/E54</f>
        <v>40.242376590727105</v>
      </c>
    </row>
    <row r="57" spans="1:5" ht="7.5" customHeight="1">
      <c r="A57" s="24"/>
      <c r="B57" s="24"/>
      <c r="C57" s="20"/>
      <c r="D57" s="25"/>
      <c r="E57" s="25"/>
    </row>
    <row r="58" spans="1:5" ht="27" customHeight="1">
      <c r="A58" s="24"/>
      <c r="B58" s="21" t="s">
        <v>78</v>
      </c>
      <c r="C58" s="20">
        <v>46</v>
      </c>
      <c r="D58" s="25"/>
      <c r="E58" s="25"/>
    </row>
    <row r="59" spans="1:5" ht="24" customHeight="1">
      <c r="A59" s="20">
        <v>90</v>
      </c>
      <c r="B59" s="24" t="s">
        <v>79</v>
      </c>
      <c r="C59" s="20">
        <v>47</v>
      </c>
      <c r="D59" s="25">
        <v>120190320</v>
      </c>
      <c r="E59" s="101">
        <v>120190320</v>
      </c>
    </row>
    <row r="60" spans="1:5" ht="24" customHeight="1">
      <c r="A60" s="20">
        <v>91</v>
      </c>
      <c r="B60" s="24" t="s">
        <v>80</v>
      </c>
      <c r="C60" s="20">
        <v>48</v>
      </c>
      <c r="D60" s="25">
        <v>0</v>
      </c>
      <c r="E60" s="25">
        <v>0</v>
      </c>
    </row>
    <row r="61" spans="1:5" ht="24" customHeight="1">
      <c r="A61" s="20">
        <v>92</v>
      </c>
      <c r="B61" s="24" t="s">
        <v>81</v>
      </c>
      <c r="C61" s="20">
        <v>49</v>
      </c>
      <c r="D61" s="25">
        <v>0</v>
      </c>
      <c r="E61" s="25">
        <v>0</v>
      </c>
    </row>
    <row r="62" spans="1:5" ht="24" customHeight="1">
      <c r="A62" s="20">
        <v>93</v>
      </c>
      <c r="B62" s="24" t="s">
        <v>82</v>
      </c>
      <c r="C62" s="20">
        <v>50</v>
      </c>
      <c r="D62" s="25">
        <v>16702264</v>
      </c>
      <c r="E62" s="25">
        <v>16702264</v>
      </c>
    </row>
    <row r="63" spans="1:5" ht="28.5" customHeight="1">
      <c r="A63" s="20">
        <v>96</v>
      </c>
      <c r="B63" s="24" t="s">
        <v>63</v>
      </c>
      <c r="C63" s="20">
        <v>51</v>
      </c>
      <c r="D63" s="25">
        <v>13797</v>
      </c>
      <c r="E63" s="25">
        <v>18745</v>
      </c>
    </row>
    <row r="64" spans="1:5" ht="24" customHeight="1">
      <c r="A64" s="20">
        <v>97</v>
      </c>
      <c r="B64" s="24" t="s">
        <v>27</v>
      </c>
      <c r="C64" s="20">
        <v>52</v>
      </c>
      <c r="D64" s="25">
        <v>0</v>
      </c>
      <c r="E64" s="25">
        <v>0</v>
      </c>
    </row>
    <row r="65" spans="1:5" ht="24" customHeight="1">
      <c r="A65" s="20" t="s">
        <v>126</v>
      </c>
      <c r="B65" s="24" t="s">
        <v>127</v>
      </c>
      <c r="C65" s="20">
        <v>53</v>
      </c>
      <c r="D65" s="25">
        <v>-7275148</v>
      </c>
      <c r="E65" s="25">
        <v>-7417440</v>
      </c>
    </row>
    <row r="66" spans="1:5" ht="24" customHeight="1">
      <c r="A66" s="20" t="s">
        <v>128</v>
      </c>
      <c r="B66" s="24" t="s">
        <v>129</v>
      </c>
      <c r="C66" s="20">
        <v>54</v>
      </c>
      <c r="D66" s="25">
        <v>0</v>
      </c>
      <c r="E66" s="25">
        <v>0</v>
      </c>
    </row>
    <row r="67" spans="1:5" ht="24" customHeight="1">
      <c r="A67" s="20">
        <v>95</v>
      </c>
      <c r="B67" s="24" t="s">
        <v>24</v>
      </c>
      <c r="C67" s="20">
        <v>55</v>
      </c>
      <c r="D67" s="25">
        <v>-54897979</v>
      </c>
      <c r="E67" s="25">
        <v>-54897979</v>
      </c>
    </row>
    <row r="68" spans="1:5" ht="24" customHeight="1">
      <c r="A68" s="20">
        <v>94</v>
      </c>
      <c r="B68" s="24" t="s">
        <v>83</v>
      </c>
      <c r="C68" s="20">
        <v>56</v>
      </c>
      <c r="D68" s="25">
        <v>-4039063</v>
      </c>
      <c r="E68" s="25">
        <v>6016492</v>
      </c>
    </row>
    <row r="69" spans="1:5" ht="31.5" customHeight="1">
      <c r="A69" s="27"/>
      <c r="B69" s="21" t="s">
        <v>231</v>
      </c>
      <c r="C69" s="20">
        <v>57</v>
      </c>
      <c r="D69" s="23">
        <f>+SUM(D59:D68)</f>
        <v>70694191</v>
      </c>
      <c r="E69" s="23">
        <f>+SUM(E59:E68)</f>
        <v>80612402</v>
      </c>
    </row>
    <row r="70" spans="1:5" ht="13.5" customHeight="1">
      <c r="A70" s="20"/>
      <c r="B70" s="24"/>
      <c r="C70" s="20"/>
      <c r="D70" s="25"/>
      <c r="E70" s="25"/>
    </row>
    <row r="71" spans="1:5" ht="27" customHeight="1">
      <c r="A71" s="20" t="s">
        <v>44</v>
      </c>
      <c r="B71" s="21" t="s">
        <v>30</v>
      </c>
      <c r="C71" s="20">
        <v>58</v>
      </c>
      <c r="D71" s="25"/>
      <c r="E71" s="25"/>
    </row>
    <row r="72" spans="1:5" ht="27" customHeight="1">
      <c r="A72" s="20"/>
      <c r="B72" s="21" t="s">
        <v>130</v>
      </c>
      <c r="C72" s="20">
        <v>59</v>
      </c>
      <c r="D72" s="25"/>
      <c r="E72" s="25"/>
    </row>
    <row r="73" spans="1:5" ht="27" customHeight="1">
      <c r="A73" s="20"/>
      <c r="B73" s="24" t="s">
        <v>131</v>
      </c>
      <c r="C73" s="20">
        <v>60</v>
      </c>
      <c r="D73" s="25"/>
      <c r="E73" s="25"/>
    </row>
    <row r="74" spans="1:5" ht="27" customHeight="1">
      <c r="A74" s="20"/>
      <c r="B74" s="24" t="s">
        <v>132</v>
      </c>
      <c r="C74" s="20">
        <v>61</v>
      </c>
      <c r="D74" s="25"/>
      <c r="E74" s="25"/>
    </row>
    <row r="75" spans="1:3" ht="27" customHeight="1">
      <c r="A75" s="29"/>
      <c r="C75" s="19"/>
    </row>
    <row r="76" spans="1:5" ht="21" customHeight="1">
      <c r="A76" s="30"/>
      <c r="B76" s="26"/>
      <c r="C76" s="30"/>
      <c r="D76" s="31"/>
      <c r="E76" s="31"/>
    </row>
    <row r="77" spans="4:5" ht="14.25">
      <c r="D77" s="18"/>
      <c r="E77" s="18"/>
    </row>
    <row r="78" spans="4:5" ht="14.25">
      <c r="D78" s="102"/>
      <c r="E78" s="102"/>
    </row>
    <row r="80" spans="4:5" ht="14.25">
      <c r="D80" s="102"/>
      <c r="E80" s="102"/>
    </row>
    <row r="82" ht="14.25">
      <c r="D82" s="102"/>
    </row>
    <row r="83" ht="14.25">
      <c r="D83" s="102"/>
    </row>
    <row r="84" ht="14.25">
      <c r="D84" s="102"/>
    </row>
    <row r="86" ht="14.25">
      <c r="D86" s="102"/>
    </row>
  </sheetData>
  <sheetProtection/>
  <protectedRanges>
    <protectedRange sqref="D49:E49 A5:E5 E10 E15:E16 E19 E27 D38:E38 D41:E42 D71:E71 D73:E74 E12 E36 A3:D4" name="Range1"/>
    <protectedRange sqref="D46:D48" name="Range1_6"/>
    <protectedRange sqref="E24:E25" name="Range1_12"/>
    <protectedRange sqref="E46:E48" name="Range1_14"/>
    <protectedRange sqref="D43:D45" name="Range1_21"/>
    <protectedRange sqref="D59:D68" name="Range1_22"/>
    <protectedRange sqref="D10 D15:D16 D19 D27 D12 D36" name="Range1_1"/>
    <protectedRange sqref="D11" name="Range1_2"/>
    <protectedRange sqref="D14" name="Range1_8_1"/>
    <protectedRange sqref="D18" name="Range1_9_1"/>
    <protectedRange sqref="D21:D25" name="Range1_10_1"/>
    <protectedRange sqref="D28:D35" name="Range1_11_1"/>
    <protectedRange sqref="E11" name="Range1_9_2"/>
    <protectedRange sqref="E18" name="Range1_11_2"/>
    <protectedRange sqref="E22" name="Range1_12_1"/>
    <protectedRange sqref="E21" name="Range1_12_1_1"/>
    <protectedRange sqref="E23" name="Range1_12_2"/>
    <protectedRange sqref="E28:E35" name="Range1_13_1"/>
    <protectedRange sqref="E43:E45" name="Range1_14_1"/>
    <protectedRange sqref="E59" name="Range1_3"/>
    <protectedRange sqref="E63:E66" name="Range1_8_2"/>
    <protectedRange sqref="E68" name="Range1_8_2_1"/>
    <protectedRange sqref="E67" name="Range1_8_2_2"/>
    <protectedRange sqref="D54:E54" name="Range1_4"/>
  </protectedRanges>
  <mergeCells count="4">
    <mergeCell ref="A5:E5"/>
    <mergeCell ref="A2:E2"/>
    <mergeCell ref="A3:D3"/>
    <mergeCell ref="A4:D4"/>
  </mergeCells>
  <printOptions horizontalCentered="1" verticalCentered="1"/>
  <pageMargins left="0" right="0" top="0.5511811023622047" bottom="0.7480314960629921" header="0.5118110236220472" footer="0.5118110236220472"/>
  <pageSetup horizontalDpi="600" verticalDpi="600" orientation="portrait" paperSize="9" scale="72" r:id="rId1"/>
  <rowBreaks count="1" manualBreakCount="1">
    <brk id="3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85" zoomScalePageLayoutView="0" workbookViewId="0" topLeftCell="A1">
      <selection activeCell="C46" sqref="C46:I46"/>
    </sheetView>
  </sheetViews>
  <sheetFormatPr defaultColWidth="9.140625" defaultRowHeight="12.75"/>
  <cols>
    <col min="1" max="1" width="21.00390625" style="103" customWidth="1"/>
    <col min="2" max="2" width="53.7109375" style="103" customWidth="1"/>
    <col min="3" max="3" width="5.7109375" style="106" customWidth="1"/>
    <col min="4" max="5" width="15.7109375" style="105" customWidth="1"/>
    <col min="6" max="7" width="15.7109375" style="104" customWidth="1"/>
    <col min="8" max="16384" width="9.140625" style="103" customWidth="1"/>
  </cols>
  <sheetData>
    <row r="1" spans="1:7" s="106" customFormat="1" ht="15.75" customHeight="1">
      <c r="A1" s="109"/>
      <c r="B1" s="109"/>
      <c r="C1" s="121"/>
      <c r="D1" s="120"/>
      <c r="E1" s="120"/>
      <c r="F1" s="119"/>
      <c r="G1" s="122" t="s">
        <v>45</v>
      </c>
    </row>
    <row r="2" spans="1:7" s="106" customFormat="1" ht="24" customHeight="1">
      <c r="A2" s="191" t="s">
        <v>46</v>
      </c>
      <c r="B2" s="191"/>
      <c r="C2" s="191"/>
      <c r="D2" s="191"/>
      <c r="E2" s="191"/>
      <c r="F2" s="191"/>
      <c r="G2" s="191"/>
    </row>
    <row r="3" spans="1:7" s="106" customFormat="1" ht="21" customHeight="1">
      <c r="A3" s="192" t="s">
        <v>261</v>
      </c>
      <c r="B3" s="192"/>
      <c r="C3" s="192"/>
      <c r="D3" s="192"/>
      <c r="E3" s="192"/>
      <c r="F3" s="192"/>
      <c r="G3" s="192"/>
    </row>
    <row r="4" spans="1:7" s="106" customFormat="1" ht="21" customHeight="1">
      <c r="A4" s="192" t="s">
        <v>254</v>
      </c>
      <c r="B4" s="192"/>
      <c r="C4" s="192"/>
      <c r="D4" s="192"/>
      <c r="E4" s="192"/>
      <c r="F4" s="192"/>
      <c r="G4" s="192"/>
    </row>
    <row r="5" spans="1:7" s="106" customFormat="1" ht="21" customHeight="1">
      <c r="A5" s="192" t="s">
        <v>274</v>
      </c>
      <c r="B5" s="192"/>
      <c r="C5" s="192"/>
      <c r="D5" s="192"/>
      <c r="E5" s="192"/>
      <c r="F5" s="192"/>
      <c r="G5" s="192"/>
    </row>
    <row r="6" spans="1:7" s="106" customFormat="1" ht="19.5" customHeight="1">
      <c r="A6" s="109"/>
      <c r="B6" s="109"/>
      <c r="C6" s="121"/>
      <c r="D6" s="120"/>
      <c r="E6" s="120"/>
      <c r="F6" s="119"/>
      <c r="G6" s="118" t="s">
        <v>220</v>
      </c>
    </row>
    <row r="7" spans="1:7" ht="37.5" customHeight="1">
      <c r="A7" s="193" t="s">
        <v>0</v>
      </c>
      <c r="B7" s="193" t="s">
        <v>21</v>
      </c>
      <c r="C7" s="193" t="s">
        <v>43</v>
      </c>
      <c r="D7" s="194" t="s">
        <v>248</v>
      </c>
      <c r="E7" s="194"/>
      <c r="F7" s="194" t="s">
        <v>49</v>
      </c>
      <c r="G7" s="194"/>
    </row>
    <row r="8" spans="1:7" ht="42.75" customHeight="1">
      <c r="A8" s="193"/>
      <c r="B8" s="193"/>
      <c r="C8" s="193"/>
      <c r="D8" s="117" t="s">
        <v>85</v>
      </c>
      <c r="E8" s="117" t="s">
        <v>86</v>
      </c>
      <c r="F8" s="117" t="s">
        <v>85</v>
      </c>
      <c r="G8" s="117" t="s">
        <v>86</v>
      </c>
    </row>
    <row r="9" spans="1:7" ht="32.25" customHeight="1">
      <c r="A9" s="110"/>
      <c r="B9" s="111" t="s">
        <v>2</v>
      </c>
      <c r="C9" s="110">
        <v>62</v>
      </c>
      <c r="D9" s="113"/>
      <c r="E9" s="113"/>
      <c r="F9" s="114"/>
      <c r="G9" s="114"/>
    </row>
    <row r="10" spans="1:7" ht="30.75" customHeight="1">
      <c r="A10" s="110" t="s">
        <v>136</v>
      </c>
      <c r="B10" s="115" t="s">
        <v>137</v>
      </c>
      <c r="C10" s="110">
        <v>63</v>
      </c>
      <c r="D10" s="113">
        <v>50087</v>
      </c>
      <c r="E10" s="113">
        <v>0</v>
      </c>
      <c r="F10" s="113">
        <v>45119</v>
      </c>
      <c r="G10" s="113">
        <v>0</v>
      </c>
    </row>
    <row r="11" spans="1:7" ht="24" customHeight="1">
      <c r="A11" s="110">
        <v>76</v>
      </c>
      <c r="B11" s="115" t="s">
        <v>138</v>
      </c>
      <c r="C11" s="110">
        <v>64</v>
      </c>
      <c r="D11" s="113">
        <v>666517</v>
      </c>
      <c r="E11" s="113">
        <v>166212</v>
      </c>
      <c r="F11" s="113">
        <v>671330</v>
      </c>
      <c r="G11" s="113">
        <v>169516</v>
      </c>
    </row>
    <row r="12" spans="1:7" ht="24" customHeight="1">
      <c r="A12" s="110" t="s">
        <v>139</v>
      </c>
      <c r="B12" s="115" t="s">
        <v>140</v>
      </c>
      <c r="C12" s="110">
        <v>65</v>
      </c>
      <c r="D12" s="113">
        <v>26779</v>
      </c>
      <c r="E12" s="113">
        <v>25359</v>
      </c>
      <c r="F12" s="113">
        <v>9475</v>
      </c>
      <c r="G12" s="113">
        <v>936</v>
      </c>
    </row>
    <row r="13" spans="1:7" ht="24" customHeight="1">
      <c r="A13" s="110">
        <v>70</v>
      </c>
      <c r="B13" s="115" t="s">
        <v>47</v>
      </c>
      <c r="C13" s="110">
        <v>66</v>
      </c>
      <c r="D13" s="113">
        <v>36906</v>
      </c>
      <c r="E13" s="113">
        <v>12728</v>
      </c>
      <c r="F13" s="113">
        <v>86666</v>
      </c>
      <c r="G13" s="113">
        <v>23768</v>
      </c>
    </row>
    <row r="14" spans="1:7" ht="24" customHeight="1">
      <c r="A14" s="110" t="s">
        <v>165</v>
      </c>
      <c r="B14" s="115" t="s">
        <v>141</v>
      </c>
      <c r="C14" s="110">
        <v>67</v>
      </c>
      <c r="D14" s="123">
        <v>515</v>
      </c>
      <c r="E14" s="123">
        <v>20</v>
      </c>
      <c r="F14" s="123">
        <v>238</v>
      </c>
      <c r="G14" s="123">
        <v>238</v>
      </c>
    </row>
    <row r="15" spans="1:7" ht="24" customHeight="1">
      <c r="A15" s="110" t="s">
        <v>166</v>
      </c>
      <c r="B15" s="115" t="s">
        <v>142</v>
      </c>
      <c r="C15" s="110">
        <v>68</v>
      </c>
      <c r="D15" s="123">
        <v>0</v>
      </c>
      <c r="E15" s="123">
        <v>0</v>
      </c>
      <c r="F15" s="123">
        <v>0</v>
      </c>
      <c r="G15" s="123">
        <v>0</v>
      </c>
    </row>
    <row r="16" spans="1:7" ht="24" customHeight="1">
      <c r="A16" s="110" t="s">
        <v>143</v>
      </c>
      <c r="B16" s="115" t="s">
        <v>258</v>
      </c>
      <c r="C16" s="110">
        <v>69</v>
      </c>
      <c r="D16" s="123">
        <v>0</v>
      </c>
      <c r="E16" s="123">
        <v>0</v>
      </c>
      <c r="F16" s="123">
        <v>0</v>
      </c>
      <c r="G16" s="123">
        <v>0</v>
      </c>
    </row>
    <row r="17" spans="1:7" ht="24" customHeight="1">
      <c r="A17" s="110" t="s">
        <v>144</v>
      </c>
      <c r="B17" s="115" t="s">
        <v>3</v>
      </c>
      <c r="C17" s="110">
        <v>70</v>
      </c>
      <c r="D17" s="113">
        <v>35533</v>
      </c>
      <c r="E17" s="113">
        <v>18</v>
      </c>
      <c r="F17" s="113">
        <v>7145</v>
      </c>
      <c r="G17" s="113">
        <v>90</v>
      </c>
    </row>
    <row r="18" spans="1:7" ht="31.5" customHeight="1">
      <c r="A18" s="112"/>
      <c r="B18" s="111" t="s">
        <v>232</v>
      </c>
      <c r="C18" s="110">
        <v>71</v>
      </c>
      <c r="D18" s="116">
        <f>SUM(D10:D17)</f>
        <v>816337</v>
      </c>
      <c r="E18" s="116">
        <f>SUM(E10:E17)</f>
        <v>204337</v>
      </c>
      <c r="F18" s="116">
        <f>SUM(F10:F17)</f>
        <v>819973</v>
      </c>
      <c r="G18" s="116">
        <f>SUM(G10:G17)</f>
        <v>194548</v>
      </c>
    </row>
    <row r="19" spans="1:7" ht="24" customHeight="1">
      <c r="A19" s="110"/>
      <c r="B19" s="111" t="s">
        <v>4</v>
      </c>
      <c r="C19" s="110">
        <v>72</v>
      </c>
      <c r="D19" s="113"/>
      <c r="E19" s="113"/>
      <c r="F19" s="113"/>
      <c r="G19" s="113"/>
    </row>
    <row r="20" spans="1:7" ht="31.5" customHeight="1">
      <c r="A20" s="110" t="s">
        <v>145</v>
      </c>
      <c r="B20" s="115" t="s">
        <v>146</v>
      </c>
      <c r="C20" s="110">
        <v>73</v>
      </c>
      <c r="D20" s="113">
        <v>1198155</v>
      </c>
      <c r="E20" s="113">
        <v>0</v>
      </c>
      <c r="F20" s="113">
        <v>0</v>
      </c>
      <c r="G20" s="113">
        <v>0</v>
      </c>
    </row>
    <row r="21" spans="1:7" ht="24" customHeight="1">
      <c r="A21" s="110" t="s">
        <v>147</v>
      </c>
      <c r="B21" s="115" t="s">
        <v>148</v>
      </c>
      <c r="C21" s="110">
        <v>74</v>
      </c>
      <c r="D21" s="113">
        <v>0</v>
      </c>
      <c r="E21" s="113">
        <v>0</v>
      </c>
      <c r="F21" s="113">
        <v>0</v>
      </c>
      <c r="G21" s="113">
        <v>0</v>
      </c>
    </row>
    <row r="22" spans="1:7" ht="24" customHeight="1">
      <c r="A22" s="110" t="s">
        <v>167</v>
      </c>
      <c r="B22" s="115" t="s">
        <v>149</v>
      </c>
      <c r="C22" s="110">
        <v>75</v>
      </c>
      <c r="D22" s="113">
        <v>0</v>
      </c>
      <c r="E22" s="113">
        <v>0</v>
      </c>
      <c r="F22" s="113">
        <v>120</v>
      </c>
      <c r="G22" s="113">
        <v>120</v>
      </c>
    </row>
    <row r="23" spans="1:7" ht="24" customHeight="1">
      <c r="A23" s="110">
        <v>61</v>
      </c>
      <c r="B23" s="115" t="s">
        <v>71</v>
      </c>
      <c r="C23" s="110">
        <v>76</v>
      </c>
      <c r="D23" s="113">
        <v>1399448</v>
      </c>
      <c r="E23" s="113">
        <v>339248</v>
      </c>
      <c r="F23" s="113">
        <v>1343740</v>
      </c>
      <c r="G23" s="113">
        <v>289076</v>
      </c>
    </row>
    <row r="24" spans="1:7" ht="24" customHeight="1">
      <c r="A24" s="110">
        <v>67</v>
      </c>
      <c r="B24" s="115" t="s">
        <v>36</v>
      </c>
      <c r="C24" s="110">
        <v>77</v>
      </c>
      <c r="D24" s="113">
        <v>2</v>
      </c>
      <c r="E24" s="113">
        <v>0</v>
      </c>
      <c r="F24" s="113">
        <v>4</v>
      </c>
      <c r="G24" s="113">
        <v>0</v>
      </c>
    </row>
    <row r="25" spans="1:7" ht="24" customHeight="1">
      <c r="A25" s="110">
        <v>65</v>
      </c>
      <c r="B25" s="115" t="s">
        <v>37</v>
      </c>
      <c r="C25" s="110">
        <v>78</v>
      </c>
      <c r="D25" s="113">
        <v>96760</v>
      </c>
      <c r="E25" s="113">
        <v>23339</v>
      </c>
      <c r="F25" s="113">
        <v>99065</v>
      </c>
      <c r="G25" s="113">
        <v>25919</v>
      </c>
    </row>
    <row r="26" spans="1:7" ht="24" customHeight="1">
      <c r="A26" s="110">
        <v>66</v>
      </c>
      <c r="B26" s="115" t="s">
        <v>20</v>
      </c>
      <c r="C26" s="110">
        <v>79</v>
      </c>
      <c r="D26" s="113">
        <v>0</v>
      </c>
      <c r="E26" s="113">
        <v>0</v>
      </c>
      <c r="F26" s="113">
        <v>0</v>
      </c>
      <c r="G26" s="113">
        <v>0</v>
      </c>
    </row>
    <row r="27" spans="1:7" ht="24" customHeight="1">
      <c r="A27" s="110">
        <v>68</v>
      </c>
      <c r="B27" s="115" t="s">
        <v>257</v>
      </c>
      <c r="C27" s="110">
        <v>80</v>
      </c>
      <c r="D27" s="113">
        <v>0</v>
      </c>
      <c r="E27" s="113">
        <v>0</v>
      </c>
      <c r="F27" s="113">
        <v>0</v>
      </c>
      <c r="G27" s="113">
        <v>0</v>
      </c>
    </row>
    <row r="28" spans="1:7" ht="24" customHeight="1">
      <c r="A28" s="110" t="s">
        <v>168</v>
      </c>
      <c r="B28" s="115" t="s">
        <v>28</v>
      </c>
      <c r="C28" s="110">
        <v>81</v>
      </c>
      <c r="D28" s="113">
        <v>0</v>
      </c>
      <c r="E28" s="113">
        <v>0</v>
      </c>
      <c r="F28" s="113">
        <v>0</v>
      </c>
      <c r="G28" s="113">
        <v>0</v>
      </c>
    </row>
    <row r="29" spans="1:7" ht="24" customHeight="1">
      <c r="A29" s="110" t="s">
        <v>150</v>
      </c>
      <c r="B29" s="115" t="s">
        <v>151</v>
      </c>
      <c r="C29" s="110">
        <v>82</v>
      </c>
      <c r="D29" s="113">
        <v>0</v>
      </c>
      <c r="E29" s="113">
        <v>0</v>
      </c>
      <c r="F29" s="113">
        <v>0</v>
      </c>
      <c r="G29" s="113">
        <v>0</v>
      </c>
    </row>
    <row r="30" spans="1:7" ht="24" customHeight="1">
      <c r="A30" s="110">
        <v>69</v>
      </c>
      <c r="B30" s="115" t="s">
        <v>87</v>
      </c>
      <c r="C30" s="110">
        <v>83</v>
      </c>
      <c r="D30" s="113">
        <v>1349668</v>
      </c>
      <c r="E30" s="113">
        <v>929677</v>
      </c>
      <c r="F30" s="113">
        <v>523745</v>
      </c>
      <c r="G30" s="113">
        <v>145109</v>
      </c>
    </row>
    <row r="31" spans="1:7" ht="24" customHeight="1">
      <c r="A31" s="110" t="s">
        <v>152</v>
      </c>
      <c r="B31" s="115" t="s">
        <v>153</v>
      </c>
      <c r="C31" s="110">
        <v>84</v>
      </c>
      <c r="D31" s="113">
        <v>0</v>
      </c>
      <c r="E31" s="113">
        <v>0</v>
      </c>
      <c r="F31" s="113">
        <v>0</v>
      </c>
      <c r="G31" s="113">
        <v>0</v>
      </c>
    </row>
    <row r="32" spans="1:7" ht="33.75" customHeight="1">
      <c r="A32" s="112"/>
      <c r="B32" s="111" t="s">
        <v>233</v>
      </c>
      <c r="C32" s="110">
        <v>85</v>
      </c>
      <c r="D32" s="116">
        <f>SUM(D20:D31)</f>
        <v>4044033</v>
      </c>
      <c r="E32" s="116">
        <f>SUM(E20:E31)</f>
        <v>1292264</v>
      </c>
      <c r="F32" s="116">
        <f>SUM(F20:F31)</f>
        <v>1966674</v>
      </c>
      <c r="G32" s="116">
        <f>SUM(G20:G31)</f>
        <v>460224</v>
      </c>
    </row>
    <row r="33" spans="1:7" ht="24.75" customHeight="1">
      <c r="A33" s="110"/>
      <c r="B33" s="115"/>
      <c r="C33" s="110"/>
      <c r="D33" s="113"/>
      <c r="E33" s="113"/>
      <c r="F33" s="113"/>
      <c r="G33" s="113"/>
    </row>
    <row r="34" spans="1:7" ht="31.5" customHeight="1">
      <c r="A34" s="112"/>
      <c r="B34" s="111" t="s">
        <v>234</v>
      </c>
      <c r="C34" s="110">
        <v>86</v>
      </c>
      <c r="D34" s="116">
        <f>D18-D32</f>
        <v>-3227696</v>
      </c>
      <c r="E34" s="116">
        <f>E18-E32</f>
        <v>-1087927</v>
      </c>
      <c r="F34" s="116">
        <f>F18-F32</f>
        <v>-1146701</v>
      </c>
      <c r="G34" s="116">
        <f>G18-G32</f>
        <v>-265676</v>
      </c>
    </row>
    <row r="35" spans="1:7" ht="9" customHeight="1">
      <c r="A35" s="110"/>
      <c r="B35" s="115"/>
      <c r="C35" s="115"/>
      <c r="D35" s="113"/>
      <c r="E35" s="113"/>
      <c r="F35" s="113"/>
      <c r="G35" s="113"/>
    </row>
    <row r="36" spans="1:7" ht="24" customHeight="1">
      <c r="A36" s="115"/>
      <c r="B36" s="111" t="s">
        <v>154</v>
      </c>
      <c r="C36" s="110">
        <v>87</v>
      </c>
      <c r="D36" s="113"/>
      <c r="E36" s="113"/>
      <c r="F36" s="113"/>
      <c r="G36" s="113"/>
    </row>
    <row r="37" spans="1:7" ht="28.5" customHeight="1">
      <c r="A37" s="110" t="s">
        <v>155</v>
      </c>
      <c r="B37" s="115" t="s">
        <v>156</v>
      </c>
      <c r="C37" s="110">
        <v>88</v>
      </c>
      <c r="D37" s="113">
        <v>-807239</v>
      </c>
      <c r="E37" s="113">
        <v>401130</v>
      </c>
      <c r="F37" s="113">
        <v>11205484</v>
      </c>
      <c r="G37" s="113">
        <v>2868352</v>
      </c>
    </row>
    <row r="38" spans="1:7" ht="30.75" customHeight="1">
      <c r="A38" s="110" t="s">
        <v>88</v>
      </c>
      <c r="B38" s="115" t="s">
        <v>157</v>
      </c>
      <c r="C38" s="110">
        <v>89</v>
      </c>
      <c r="D38" s="113">
        <v>0</v>
      </c>
      <c r="E38" s="113">
        <v>0</v>
      </c>
      <c r="F38" s="113">
        <v>0</v>
      </c>
      <c r="G38" s="113">
        <v>0</v>
      </c>
    </row>
    <row r="39" spans="1:7" ht="24" customHeight="1">
      <c r="A39" s="110" t="s">
        <v>158</v>
      </c>
      <c r="B39" s="115" t="s">
        <v>48</v>
      </c>
      <c r="C39" s="110">
        <v>90</v>
      </c>
      <c r="D39" s="113">
        <v>0</v>
      </c>
      <c r="E39" s="113">
        <v>0</v>
      </c>
      <c r="F39" s="113">
        <v>0</v>
      </c>
      <c r="G39" s="113">
        <v>0</v>
      </c>
    </row>
    <row r="40" spans="1:7" ht="24" customHeight="1">
      <c r="A40" s="110" t="s">
        <v>159</v>
      </c>
      <c r="B40" s="115" t="s">
        <v>160</v>
      </c>
      <c r="C40" s="110">
        <v>91</v>
      </c>
      <c r="D40" s="113">
        <v>-4128</v>
      </c>
      <c r="E40" s="113">
        <v>2573</v>
      </c>
      <c r="F40" s="113">
        <v>-3228</v>
      </c>
      <c r="G40" s="113">
        <v>-117</v>
      </c>
    </row>
    <row r="41" spans="1:7" ht="32.25" customHeight="1">
      <c r="A41" s="112"/>
      <c r="B41" s="111" t="s">
        <v>235</v>
      </c>
      <c r="C41" s="110">
        <v>92</v>
      </c>
      <c r="D41" s="116">
        <f>SUM(D37:D40)</f>
        <v>-811367</v>
      </c>
      <c r="E41" s="116">
        <f>SUM(E37:E40)</f>
        <v>403703</v>
      </c>
      <c r="F41" s="116">
        <f>SUM(F37:F40)</f>
        <v>11202256</v>
      </c>
      <c r="G41" s="116">
        <f>SUM(G37:G40)</f>
        <v>2868235</v>
      </c>
    </row>
    <row r="42" spans="1:7" ht="31.5" customHeight="1">
      <c r="A42" s="112"/>
      <c r="B42" s="111" t="s">
        <v>236</v>
      </c>
      <c r="C42" s="110">
        <v>93</v>
      </c>
      <c r="D42" s="116">
        <f>D34+D41</f>
        <v>-4039063</v>
      </c>
      <c r="E42" s="116">
        <f>E34+E41</f>
        <v>-684224</v>
      </c>
      <c r="F42" s="116">
        <f>F34+F41</f>
        <v>10055555</v>
      </c>
      <c r="G42" s="116">
        <f>G34+G41</f>
        <v>2602559</v>
      </c>
    </row>
    <row r="43" spans="1:7" ht="24" customHeight="1">
      <c r="A43" s="112"/>
      <c r="B43" s="111" t="s">
        <v>89</v>
      </c>
      <c r="C43" s="110">
        <v>94</v>
      </c>
      <c r="D43" s="113">
        <v>0</v>
      </c>
      <c r="E43" s="113">
        <v>0</v>
      </c>
      <c r="F43" s="113">
        <v>0</v>
      </c>
      <c r="G43" s="113">
        <v>0</v>
      </c>
    </row>
    <row r="44" spans="1:7" ht="32.25" customHeight="1">
      <c r="A44" s="112"/>
      <c r="B44" s="111" t="s">
        <v>237</v>
      </c>
      <c r="C44" s="110">
        <v>95</v>
      </c>
      <c r="D44" s="116">
        <f>D42-D43</f>
        <v>-4039063</v>
      </c>
      <c r="E44" s="116">
        <f>E42-E43</f>
        <v>-684224</v>
      </c>
      <c r="F44" s="116">
        <f>F42-F43</f>
        <v>10055555</v>
      </c>
      <c r="G44" s="116">
        <f>G42-G43</f>
        <v>2602559</v>
      </c>
    </row>
    <row r="45" spans="1:7" ht="34.5" customHeight="1">
      <c r="A45" s="112"/>
      <c r="B45" s="111" t="s">
        <v>238</v>
      </c>
      <c r="C45" s="110">
        <v>96</v>
      </c>
      <c r="D45" s="124">
        <f>SUM(D46:D50)</f>
        <v>-1701309</v>
      </c>
      <c r="E45" s="124">
        <f>SUM(E46:E50)</f>
        <v>-173953</v>
      </c>
      <c r="F45" s="124">
        <f>SUM(F46:F50)</f>
        <v>-137344</v>
      </c>
      <c r="G45" s="124">
        <f>SUM(G46:G50)</f>
        <v>1884808</v>
      </c>
    </row>
    <row r="46" spans="1:7" ht="33" customHeight="1">
      <c r="A46" s="110"/>
      <c r="B46" s="115" t="s">
        <v>161</v>
      </c>
      <c r="C46" s="110">
        <v>97</v>
      </c>
      <c r="D46" s="125">
        <v>-1693057</v>
      </c>
      <c r="E46" s="125">
        <v>-150742</v>
      </c>
      <c r="F46" s="125">
        <v>-142292</v>
      </c>
      <c r="G46" s="125">
        <v>1881753</v>
      </c>
    </row>
    <row r="47" spans="1:7" ht="33" customHeight="1">
      <c r="A47" s="110"/>
      <c r="B47" s="115" t="s">
        <v>162</v>
      </c>
      <c r="C47" s="110">
        <v>98</v>
      </c>
      <c r="D47" s="125">
        <v>0</v>
      </c>
      <c r="E47" s="125">
        <v>0</v>
      </c>
      <c r="F47" s="126">
        <v>0</v>
      </c>
      <c r="G47" s="126">
        <v>0</v>
      </c>
    </row>
    <row r="48" spans="1:7" ht="33" customHeight="1">
      <c r="A48" s="110"/>
      <c r="B48" s="115" t="s">
        <v>50</v>
      </c>
      <c r="C48" s="110">
        <v>99</v>
      </c>
      <c r="D48" s="125">
        <v>-8252</v>
      </c>
      <c r="E48" s="125">
        <v>-23211</v>
      </c>
      <c r="F48" s="125">
        <v>4948</v>
      </c>
      <c r="G48" s="125">
        <v>3055</v>
      </c>
    </row>
    <row r="49" spans="1:7" ht="33" customHeight="1">
      <c r="A49" s="110"/>
      <c r="B49" s="115" t="s">
        <v>163</v>
      </c>
      <c r="C49" s="110">
        <v>100</v>
      </c>
      <c r="D49" s="125">
        <v>0</v>
      </c>
      <c r="E49" s="125">
        <v>0</v>
      </c>
      <c r="F49" s="126">
        <v>0</v>
      </c>
      <c r="G49" s="126">
        <v>0</v>
      </c>
    </row>
    <row r="50" spans="1:7" ht="35.25" customHeight="1">
      <c r="A50" s="110"/>
      <c r="B50" s="115" t="s">
        <v>164</v>
      </c>
      <c r="C50" s="110">
        <v>101</v>
      </c>
      <c r="D50" s="125">
        <v>0</v>
      </c>
      <c r="E50" s="125">
        <v>0</v>
      </c>
      <c r="F50" s="126">
        <v>0</v>
      </c>
      <c r="G50" s="126">
        <v>0</v>
      </c>
    </row>
    <row r="51" spans="1:7" ht="32.25" customHeight="1">
      <c r="A51" s="112"/>
      <c r="B51" s="111" t="s">
        <v>239</v>
      </c>
      <c r="C51" s="110">
        <v>102</v>
      </c>
      <c r="D51" s="124">
        <f>D44+D45</f>
        <v>-5740372</v>
      </c>
      <c r="E51" s="124">
        <f>E44+E45</f>
        <v>-858177</v>
      </c>
      <c r="F51" s="124">
        <f>F44+F45</f>
        <v>9918211</v>
      </c>
      <c r="G51" s="124">
        <f>G44+G45</f>
        <v>4487367</v>
      </c>
    </row>
    <row r="52" spans="1:7" ht="24" customHeight="1">
      <c r="A52" s="112"/>
      <c r="B52" s="111" t="s">
        <v>51</v>
      </c>
      <c r="C52" s="110">
        <v>103</v>
      </c>
      <c r="D52" s="127"/>
      <c r="E52" s="127"/>
      <c r="F52" s="124"/>
      <c r="G52" s="124"/>
    </row>
    <row r="53" spans="1:7" ht="11.25" customHeight="1">
      <c r="A53" s="110"/>
      <c r="B53" s="111"/>
      <c r="C53" s="110"/>
      <c r="D53" s="114"/>
      <c r="E53" s="114"/>
      <c r="F53" s="113"/>
      <c r="G53" s="113"/>
    </row>
    <row r="54" spans="1:7" ht="30.75" customHeight="1">
      <c r="A54" s="110"/>
      <c r="B54" s="111" t="s">
        <v>130</v>
      </c>
      <c r="C54" s="110">
        <v>104</v>
      </c>
      <c r="D54" s="114"/>
      <c r="E54" s="114"/>
      <c r="F54" s="113"/>
      <c r="G54" s="113"/>
    </row>
    <row r="55" spans="1:7" ht="30.75" customHeight="1">
      <c r="A55" s="112"/>
      <c r="B55" s="111" t="s">
        <v>131</v>
      </c>
      <c r="C55" s="110">
        <v>105</v>
      </c>
      <c r="D55" s="124"/>
      <c r="E55" s="124"/>
      <c r="F55" s="124"/>
      <c r="G55" s="124"/>
    </row>
    <row r="56" spans="1:7" ht="30.75" customHeight="1">
      <c r="A56" s="112"/>
      <c r="B56" s="111" t="s">
        <v>132</v>
      </c>
      <c r="C56" s="110">
        <v>106</v>
      </c>
      <c r="D56" s="127"/>
      <c r="E56" s="127"/>
      <c r="F56" s="124"/>
      <c r="G56" s="124"/>
    </row>
    <row r="57" spans="1:7" ht="30.75" customHeight="1">
      <c r="A57" s="108"/>
      <c r="B57" s="109"/>
      <c r="C57" s="108"/>
      <c r="D57" s="107"/>
      <c r="E57" s="107"/>
      <c r="F57" s="107"/>
      <c r="G57" s="107"/>
    </row>
    <row r="58" spans="1:7" ht="30.75" customHeight="1">
      <c r="A58" s="108"/>
      <c r="B58" s="109"/>
      <c r="C58" s="108"/>
      <c r="D58" s="107"/>
      <c r="E58" s="107"/>
      <c r="F58" s="107"/>
      <c r="G58" s="107"/>
    </row>
    <row r="59" spans="1:7" ht="30.75" customHeight="1">
      <c r="A59" s="108"/>
      <c r="B59" s="109"/>
      <c r="C59" s="108"/>
      <c r="D59" s="107"/>
      <c r="E59" s="107"/>
      <c r="F59" s="107"/>
      <c r="G59" s="107"/>
    </row>
    <row r="60" spans="1:7" ht="30.75" customHeight="1">
      <c r="A60" s="108"/>
      <c r="B60" s="109"/>
      <c r="C60" s="108"/>
      <c r="D60" s="107"/>
      <c r="E60" s="107"/>
      <c r="F60" s="107"/>
      <c r="G60" s="107"/>
    </row>
    <row r="61" spans="1:7" ht="30.75" customHeight="1">
      <c r="A61" s="108"/>
      <c r="B61" s="109"/>
      <c r="C61" s="108"/>
      <c r="D61" s="107"/>
      <c r="E61" s="107"/>
      <c r="F61" s="107"/>
      <c r="G61" s="107"/>
    </row>
    <row r="62" spans="1:7" ht="30.75" customHeight="1">
      <c r="A62" s="108"/>
      <c r="B62" s="109"/>
      <c r="C62" s="108"/>
      <c r="D62" s="107"/>
      <c r="E62" s="107"/>
      <c r="F62" s="107"/>
      <c r="G62" s="107"/>
    </row>
    <row r="63" spans="1:7" ht="30.75" customHeight="1">
      <c r="A63" s="108"/>
      <c r="B63" s="109"/>
      <c r="C63" s="108"/>
      <c r="D63" s="107"/>
      <c r="E63" s="107"/>
      <c r="F63" s="107"/>
      <c r="G63" s="107"/>
    </row>
    <row r="64" spans="1:7" ht="30.75" customHeight="1">
      <c r="A64" s="108"/>
      <c r="B64" s="109"/>
      <c r="C64" s="108"/>
      <c r="D64" s="107"/>
      <c r="E64" s="107"/>
      <c r="F64" s="107"/>
      <c r="G64" s="107"/>
    </row>
  </sheetData>
  <sheetProtection/>
  <protectedRanges>
    <protectedRange sqref="D10:G10" name="Range1_1"/>
    <protectedRange sqref="D31:E31 D21:G22" name="Range1_2"/>
    <protectedRange sqref="D11:G17" name="Range1_1_1_1"/>
    <protectedRange sqref="F31" name="Range1_2_1"/>
    <protectedRange sqref="F23:F30 D23:D30" name="Range1_2_1_1"/>
    <protectedRange sqref="G31" name="Range1_2_2"/>
    <protectedRange sqref="G23:G30 E23:E30" name="Range1_2_1_1_1"/>
    <protectedRange sqref="G40 E40" name="Range1_5"/>
    <protectedRange sqref="F40 D40" name="Range1_7"/>
    <protectedRange sqref="F46:F48 G48 D46:D47 D48:E48" name="Range1_8"/>
    <protectedRange sqref="G46:G47 E46:E47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480314960629921" bottom="0.7480314960629921" header="0.5118110236220472" footer="0.5118110236220472"/>
  <pageSetup fitToHeight="0" horizontalDpi="600" verticalDpi="600" orientation="portrait" paperSize="9" scale="66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85" zoomScalePageLayoutView="0" workbookViewId="0" topLeftCell="A1">
      <selection activeCell="C46" sqref="C46:I46"/>
    </sheetView>
  </sheetViews>
  <sheetFormatPr defaultColWidth="9.140625" defaultRowHeight="12.75"/>
  <cols>
    <col min="1" max="1" width="65.140625" style="19" customWidth="1"/>
    <col min="2" max="2" width="5.7109375" style="15" customWidth="1"/>
    <col min="3" max="3" width="17.7109375" style="15" customWidth="1"/>
    <col min="4" max="4" width="17.7109375" style="19" customWidth="1"/>
    <col min="5" max="16384" width="9.140625" style="19" customWidth="1"/>
  </cols>
  <sheetData>
    <row r="1" spans="1:4" s="15" customFormat="1" ht="19.5" customHeight="1">
      <c r="A1" s="31"/>
      <c r="B1" s="32"/>
      <c r="C1" s="32"/>
      <c r="D1" s="35" t="s">
        <v>52</v>
      </c>
    </row>
    <row r="2" spans="1:4" s="15" customFormat="1" ht="24" customHeight="1">
      <c r="A2" s="195" t="s">
        <v>55</v>
      </c>
      <c r="B2" s="195"/>
      <c r="C2" s="195"/>
      <c r="D2" s="195"/>
    </row>
    <row r="3" spans="1:4" s="15" customFormat="1" ht="24" customHeight="1">
      <c r="A3" s="196" t="s">
        <v>261</v>
      </c>
      <c r="B3" s="196"/>
      <c r="C3" s="196"/>
      <c r="D3" s="196"/>
    </row>
    <row r="4" spans="1:4" s="15" customFormat="1" ht="24" customHeight="1">
      <c r="A4" s="196" t="s">
        <v>254</v>
      </c>
      <c r="B4" s="196"/>
      <c r="C4" s="196"/>
      <c r="D4" s="196"/>
    </row>
    <row r="5" spans="1:4" s="15" customFormat="1" ht="24" customHeight="1">
      <c r="A5" s="196" t="s">
        <v>274</v>
      </c>
      <c r="B5" s="196"/>
      <c r="C5" s="196"/>
      <c r="D5" s="196"/>
    </row>
    <row r="6" spans="1:4" s="15" customFormat="1" ht="24" customHeight="1">
      <c r="A6" s="31"/>
      <c r="B6" s="32"/>
      <c r="C6" s="32"/>
      <c r="D6" s="33" t="s">
        <v>220</v>
      </c>
    </row>
    <row r="7" spans="1:4" ht="52.5" customHeight="1">
      <c r="A7" s="17" t="s">
        <v>21</v>
      </c>
      <c r="B7" s="17" t="s">
        <v>43</v>
      </c>
      <c r="C7" s="17" t="s">
        <v>248</v>
      </c>
      <c r="D7" s="17" t="s">
        <v>49</v>
      </c>
    </row>
    <row r="8" spans="1:4" ht="38.25" customHeight="1">
      <c r="A8" s="21" t="s">
        <v>263</v>
      </c>
      <c r="B8" s="20">
        <v>107</v>
      </c>
      <c r="C8" s="36">
        <f>SUM(C9:C33)</f>
        <v>3532186</v>
      </c>
      <c r="D8" s="36">
        <f>SUM(D9:D33)</f>
        <v>-5035370</v>
      </c>
    </row>
    <row r="9" spans="1:4" ht="30" customHeight="1">
      <c r="A9" s="34" t="s">
        <v>91</v>
      </c>
      <c r="B9" s="20">
        <v>108</v>
      </c>
      <c r="C9" s="25">
        <v>-4039063</v>
      </c>
      <c r="D9" s="25">
        <v>6016492</v>
      </c>
    </row>
    <row r="10" spans="1:4" ht="30" customHeight="1">
      <c r="A10" s="24" t="s">
        <v>170</v>
      </c>
      <c r="B10" s="20">
        <v>109</v>
      </c>
      <c r="C10" s="37">
        <v>0</v>
      </c>
      <c r="D10" s="37">
        <v>0</v>
      </c>
    </row>
    <row r="11" spans="1:4" ht="30" customHeight="1">
      <c r="A11" s="24" t="s">
        <v>171</v>
      </c>
      <c r="B11" s="20">
        <v>110</v>
      </c>
      <c r="C11" s="37">
        <v>0</v>
      </c>
      <c r="D11" s="37">
        <v>0</v>
      </c>
    </row>
    <row r="12" spans="1:4" ht="30" customHeight="1">
      <c r="A12" s="24" t="s">
        <v>172</v>
      </c>
      <c r="B12" s="20">
        <v>111</v>
      </c>
      <c r="C12" s="37">
        <v>0</v>
      </c>
      <c r="D12" s="37">
        <v>0</v>
      </c>
    </row>
    <row r="13" spans="1:4" ht="30" customHeight="1">
      <c r="A13" s="24" t="s">
        <v>173</v>
      </c>
      <c r="B13" s="20">
        <v>112</v>
      </c>
      <c r="C13" s="37">
        <v>1148068</v>
      </c>
      <c r="D13" s="129">
        <v>-45119</v>
      </c>
    </row>
    <row r="14" spans="1:4" ht="30" customHeight="1">
      <c r="A14" s="24" t="s">
        <v>174</v>
      </c>
      <c r="B14" s="20">
        <v>113</v>
      </c>
      <c r="C14" s="37">
        <v>-36906</v>
      </c>
      <c r="D14" s="129">
        <v>-86666</v>
      </c>
    </row>
    <row r="15" spans="1:4" ht="30" customHeight="1">
      <c r="A15" s="24" t="s">
        <v>175</v>
      </c>
      <c r="B15" s="20">
        <v>114</v>
      </c>
      <c r="C15" s="37">
        <v>2</v>
      </c>
      <c r="D15" s="129">
        <v>4</v>
      </c>
    </row>
    <row r="16" spans="1:4" ht="30" customHeight="1">
      <c r="A16" s="34" t="s">
        <v>240</v>
      </c>
      <c r="B16" s="20">
        <v>115</v>
      </c>
      <c r="C16" s="37">
        <v>-4128</v>
      </c>
      <c r="D16" s="129">
        <v>-3228</v>
      </c>
    </row>
    <row r="17" spans="1:4" ht="30" customHeight="1">
      <c r="A17" s="24" t="s">
        <v>176</v>
      </c>
      <c r="B17" s="20">
        <v>116</v>
      </c>
      <c r="C17" s="37">
        <v>1032806</v>
      </c>
      <c r="D17" s="37">
        <v>-12109422</v>
      </c>
    </row>
    <row r="18" spans="1:4" ht="30" customHeight="1">
      <c r="A18" s="24" t="s">
        <v>177</v>
      </c>
      <c r="B18" s="20">
        <v>117</v>
      </c>
      <c r="C18" s="37">
        <v>1693057</v>
      </c>
      <c r="D18" s="37">
        <v>142292</v>
      </c>
    </row>
    <row r="19" spans="1:4" ht="30" customHeight="1">
      <c r="A19" s="24" t="s">
        <v>178</v>
      </c>
      <c r="B19" s="20">
        <v>118</v>
      </c>
      <c r="C19" s="37">
        <v>0</v>
      </c>
      <c r="D19" s="37">
        <v>0</v>
      </c>
    </row>
    <row r="20" spans="1:4" ht="30" customHeight="1">
      <c r="A20" s="24" t="s">
        <v>179</v>
      </c>
      <c r="B20" s="20">
        <v>119</v>
      </c>
      <c r="C20" s="37">
        <v>-2257060</v>
      </c>
      <c r="D20" s="37">
        <v>969339</v>
      </c>
    </row>
    <row r="21" spans="1:4" ht="34.5" customHeight="1">
      <c r="A21" s="24" t="s">
        <v>180</v>
      </c>
      <c r="B21" s="20">
        <v>120</v>
      </c>
      <c r="C21" s="37">
        <v>4347165</v>
      </c>
      <c r="D21" s="37">
        <v>0</v>
      </c>
    </row>
    <row r="22" spans="1:4" ht="30" customHeight="1">
      <c r="A22" s="24" t="s">
        <v>181</v>
      </c>
      <c r="B22" s="20">
        <v>121</v>
      </c>
      <c r="C22" s="37">
        <v>0</v>
      </c>
      <c r="D22" s="37">
        <v>0</v>
      </c>
    </row>
    <row r="23" spans="1:4" ht="30" customHeight="1">
      <c r="A23" s="24" t="s">
        <v>182</v>
      </c>
      <c r="B23" s="20">
        <v>122</v>
      </c>
      <c r="C23" s="37">
        <v>0</v>
      </c>
      <c r="D23" s="37">
        <v>0</v>
      </c>
    </row>
    <row r="24" spans="1:4" ht="30" customHeight="1">
      <c r="A24" s="24" t="s">
        <v>53</v>
      </c>
      <c r="B24" s="20">
        <v>123</v>
      </c>
      <c r="C24" s="37">
        <v>179267</v>
      </c>
      <c r="D24" s="129">
        <v>82573</v>
      </c>
    </row>
    <row r="25" spans="1:4" ht="30" customHeight="1">
      <c r="A25" s="24" t="s">
        <v>56</v>
      </c>
      <c r="B25" s="20">
        <v>124</v>
      </c>
      <c r="C25" s="37">
        <v>-2</v>
      </c>
      <c r="D25" s="129">
        <v>-4</v>
      </c>
    </row>
    <row r="26" spans="1:4" ht="30" customHeight="1">
      <c r="A26" s="24" t="s">
        <v>183</v>
      </c>
      <c r="B26" s="20">
        <v>125</v>
      </c>
      <c r="C26" s="37">
        <v>0</v>
      </c>
      <c r="D26" s="37">
        <v>0</v>
      </c>
    </row>
    <row r="27" spans="1:4" ht="30" customHeight="1">
      <c r="A27" s="24" t="s">
        <v>57</v>
      </c>
      <c r="B27" s="20">
        <v>126</v>
      </c>
      <c r="C27" s="37">
        <v>551846</v>
      </c>
      <c r="D27" s="37">
        <v>0</v>
      </c>
    </row>
    <row r="28" spans="1:4" ht="30" customHeight="1">
      <c r="A28" s="24" t="s">
        <v>184</v>
      </c>
      <c r="B28" s="20">
        <v>127</v>
      </c>
      <c r="C28" s="37">
        <v>141802</v>
      </c>
      <c r="D28" s="37">
        <v>-25388</v>
      </c>
    </row>
    <row r="29" spans="1:4" ht="33.75" customHeight="1">
      <c r="A29" s="24" t="s">
        <v>185</v>
      </c>
      <c r="B29" s="20">
        <v>128</v>
      </c>
      <c r="C29" s="37">
        <v>0</v>
      </c>
      <c r="D29" s="37">
        <v>0</v>
      </c>
    </row>
    <row r="30" spans="1:4" ht="30" customHeight="1">
      <c r="A30" s="24" t="s">
        <v>186</v>
      </c>
      <c r="B30" s="20">
        <v>129</v>
      </c>
      <c r="C30" s="37">
        <v>0</v>
      </c>
      <c r="D30" s="37">
        <v>0</v>
      </c>
    </row>
    <row r="31" spans="1:4" ht="30" customHeight="1">
      <c r="A31" s="24" t="s">
        <v>92</v>
      </c>
      <c r="B31" s="20">
        <v>130</v>
      </c>
      <c r="C31" s="37">
        <v>-7069</v>
      </c>
      <c r="D31" s="37">
        <v>-66425</v>
      </c>
    </row>
    <row r="32" spans="1:4" ht="30" customHeight="1">
      <c r="A32" s="24" t="s">
        <v>58</v>
      </c>
      <c r="B32" s="20">
        <v>131</v>
      </c>
      <c r="C32" s="37">
        <v>782401</v>
      </c>
      <c r="D32" s="37">
        <v>90182</v>
      </c>
    </row>
    <row r="33" spans="1:4" ht="30" customHeight="1">
      <c r="A33" s="24" t="s">
        <v>93</v>
      </c>
      <c r="B33" s="20">
        <v>132</v>
      </c>
      <c r="C33" s="37">
        <v>0</v>
      </c>
      <c r="D33" s="37">
        <v>0</v>
      </c>
    </row>
    <row r="34" spans="1:4" ht="36" customHeight="1">
      <c r="A34" s="21" t="s">
        <v>264</v>
      </c>
      <c r="B34" s="20">
        <v>133</v>
      </c>
      <c r="C34" s="36">
        <f>SUM(C37:C37)</f>
        <v>-1701309</v>
      </c>
      <c r="D34" s="36">
        <f>SUM(D37:D37)</f>
        <v>3901719</v>
      </c>
    </row>
    <row r="35" spans="1:4" ht="30" customHeight="1">
      <c r="A35" s="24" t="s">
        <v>187</v>
      </c>
      <c r="B35" s="20">
        <v>134</v>
      </c>
      <c r="C35" s="37">
        <v>0</v>
      </c>
      <c r="D35" s="37">
        <v>0</v>
      </c>
    </row>
    <row r="36" spans="1:4" ht="30" customHeight="1">
      <c r="A36" s="24" t="s">
        <v>90</v>
      </c>
      <c r="B36" s="20">
        <v>135</v>
      </c>
      <c r="C36" s="37">
        <v>0</v>
      </c>
      <c r="D36" s="37">
        <v>0</v>
      </c>
    </row>
    <row r="37" spans="1:4" ht="30" customHeight="1">
      <c r="A37" s="24" t="s">
        <v>59</v>
      </c>
      <c r="B37" s="20">
        <v>136</v>
      </c>
      <c r="C37" s="37">
        <v>-1701309</v>
      </c>
      <c r="D37" s="37">
        <v>3901719</v>
      </c>
    </row>
    <row r="38" spans="1:4" ht="36" customHeight="1">
      <c r="A38" s="21" t="s">
        <v>265</v>
      </c>
      <c r="B38" s="20">
        <v>137</v>
      </c>
      <c r="C38" s="36">
        <f>C8+C34</f>
        <v>1830877</v>
      </c>
      <c r="D38" s="36">
        <f>D8+D34</f>
        <v>-1133651</v>
      </c>
    </row>
    <row r="39" spans="1:4" ht="36" customHeight="1">
      <c r="A39" s="21" t="s">
        <v>54</v>
      </c>
      <c r="B39" s="20">
        <v>138</v>
      </c>
      <c r="C39" s="101">
        <v>157182</v>
      </c>
      <c r="D39" s="128">
        <v>1988059</v>
      </c>
    </row>
    <row r="40" spans="1:4" ht="36" customHeight="1">
      <c r="A40" s="21" t="s">
        <v>169</v>
      </c>
      <c r="B40" s="20">
        <v>139</v>
      </c>
      <c r="C40" s="36">
        <f>SUM(C38:C39)</f>
        <v>1988059</v>
      </c>
      <c r="D40" s="36">
        <f>SUM(D38:D39)</f>
        <v>854408</v>
      </c>
    </row>
    <row r="41" spans="2:4" ht="37.5" customHeight="1">
      <c r="B41" s="19"/>
      <c r="C41" s="102"/>
      <c r="D41" s="102"/>
    </row>
    <row r="42" ht="14.25">
      <c r="D42" s="18"/>
    </row>
    <row r="43" ht="14.25">
      <c r="D43" s="18"/>
    </row>
    <row r="44" ht="14.25">
      <c r="D44" s="18"/>
    </row>
    <row r="45" ht="14.25">
      <c r="D45" s="18"/>
    </row>
    <row r="46" ht="14.25">
      <c r="D46" s="18"/>
    </row>
    <row r="47" ht="14.25">
      <c r="D47" s="18"/>
    </row>
    <row r="49" ht="14.25">
      <c r="D49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480314960629921" right="0.7480314960629921" top="0.4724409448818898" bottom="0.4724409448818898" header="0.5118110236220472" footer="0.5118110236220472"/>
  <pageSetup fitToHeight="0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75" zoomScalePageLayoutView="0" workbookViewId="0" topLeftCell="A1">
      <selection activeCell="C46" sqref="C46:I46"/>
    </sheetView>
  </sheetViews>
  <sheetFormatPr defaultColWidth="9.140625" defaultRowHeight="12.75"/>
  <cols>
    <col min="1" max="1" width="55.140625" style="19" customWidth="1"/>
    <col min="2" max="2" width="5.7109375" style="15" customWidth="1"/>
    <col min="3" max="5" width="19.28125" style="15" customWidth="1"/>
    <col min="6" max="6" width="19.28125" style="19" customWidth="1"/>
    <col min="7" max="16384" width="9.140625" style="19" customWidth="1"/>
  </cols>
  <sheetData>
    <row r="1" spans="1:6" s="15" customFormat="1" ht="19.5" customHeight="1">
      <c r="A1" s="31"/>
      <c r="B1" s="32"/>
      <c r="C1" s="32"/>
      <c r="D1" s="32"/>
      <c r="E1" s="32"/>
      <c r="F1" s="35" t="s">
        <v>99</v>
      </c>
    </row>
    <row r="2" spans="1:6" s="15" customFormat="1" ht="24" customHeight="1">
      <c r="A2" s="195" t="s">
        <v>94</v>
      </c>
      <c r="B2" s="195"/>
      <c r="C2" s="195"/>
      <c r="D2" s="195"/>
      <c r="E2" s="195"/>
      <c r="F2" s="195"/>
    </row>
    <row r="3" spans="1:6" s="15" customFormat="1" ht="24" customHeight="1">
      <c r="A3" s="196" t="s">
        <v>260</v>
      </c>
      <c r="B3" s="196"/>
      <c r="C3" s="196"/>
      <c r="D3" s="196"/>
      <c r="E3" s="196"/>
      <c r="F3" s="196"/>
    </row>
    <row r="4" spans="1:6" s="15" customFormat="1" ht="24" customHeight="1">
      <c r="A4" s="196" t="s">
        <v>254</v>
      </c>
      <c r="B4" s="196"/>
      <c r="C4" s="196"/>
      <c r="D4" s="196"/>
      <c r="E4" s="196"/>
      <c r="F4" s="196"/>
    </row>
    <row r="5" spans="1:6" s="15" customFormat="1" ht="24" customHeight="1">
      <c r="A5" s="196" t="s">
        <v>274</v>
      </c>
      <c r="B5" s="196"/>
      <c r="C5" s="196"/>
      <c r="D5" s="196"/>
      <c r="E5" s="196"/>
      <c r="F5" s="196"/>
    </row>
    <row r="6" spans="1:6" s="15" customFormat="1" ht="24" customHeight="1">
      <c r="A6" s="31"/>
      <c r="B6" s="32"/>
      <c r="C6" s="32"/>
      <c r="D6" s="32"/>
      <c r="E6" s="32"/>
      <c r="F6" s="33" t="s">
        <v>220</v>
      </c>
    </row>
    <row r="7" spans="1:6" ht="65.25" customHeight="1">
      <c r="A7" s="27" t="s">
        <v>21</v>
      </c>
      <c r="B7" s="27" t="s">
        <v>43</v>
      </c>
      <c r="C7" s="27" t="s">
        <v>248</v>
      </c>
      <c r="D7" s="27" t="s">
        <v>60</v>
      </c>
      <c r="E7" s="27" t="s">
        <v>61</v>
      </c>
      <c r="F7" s="17" t="s">
        <v>62</v>
      </c>
    </row>
    <row r="8" spans="1:6" ht="19.5" customHeight="1">
      <c r="A8" s="24" t="s">
        <v>79</v>
      </c>
      <c r="B8" s="20">
        <v>140</v>
      </c>
      <c r="C8" s="37">
        <v>120190320</v>
      </c>
      <c r="D8" s="37">
        <v>0</v>
      </c>
      <c r="E8" s="37">
        <v>0</v>
      </c>
      <c r="F8" s="37">
        <f>+C8+D8-E8</f>
        <v>120190320</v>
      </c>
    </row>
    <row r="9" spans="1:6" ht="19.5" customHeight="1">
      <c r="A9" s="24" t="s">
        <v>188</v>
      </c>
      <c r="B9" s="20">
        <v>141</v>
      </c>
      <c r="C9" s="37">
        <v>0</v>
      </c>
      <c r="D9" s="37">
        <v>0</v>
      </c>
      <c r="E9" s="37">
        <v>0</v>
      </c>
      <c r="F9" s="37">
        <f aca="true" t="shared" si="0" ref="F9:F16">+C9+D9-E9</f>
        <v>0</v>
      </c>
    </row>
    <row r="10" spans="1:6" ht="19.5" customHeight="1">
      <c r="A10" s="24" t="s">
        <v>95</v>
      </c>
      <c r="B10" s="20">
        <v>142</v>
      </c>
      <c r="C10" s="37">
        <v>0</v>
      </c>
      <c r="D10" s="37">
        <v>0</v>
      </c>
      <c r="E10" s="37">
        <v>0</v>
      </c>
      <c r="F10" s="37">
        <f t="shared" si="0"/>
        <v>0</v>
      </c>
    </row>
    <row r="11" spans="1:6" ht="19.5" customHeight="1">
      <c r="A11" s="24" t="s">
        <v>82</v>
      </c>
      <c r="B11" s="20">
        <v>143</v>
      </c>
      <c r="C11" s="37">
        <v>16702264</v>
      </c>
      <c r="D11" s="37">
        <v>0</v>
      </c>
      <c r="E11" s="37"/>
      <c r="F11" s="37">
        <f t="shared" si="0"/>
        <v>16702264</v>
      </c>
    </row>
    <row r="12" spans="1:6" ht="30.75" customHeight="1">
      <c r="A12" s="24" t="s">
        <v>63</v>
      </c>
      <c r="B12" s="20">
        <v>144</v>
      </c>
      <c r="C12" s="37">
        <v>13797</v>
      </c>
      <c r="D12" s="37">
        <v>4948</v>
      </c>
      <c r="E12" s="37"/>
      <c r="F12" s="37">
        <f>+C12+D12-E12</f>
        <v>18745</v>
      </c>
    </row>
    <row r="13" spans="1:6" ht="19.5" customHeight="1">
      <c r="A13" s="24" t="s">
        <v>27</v>
      </c>
      <c r="B13" s="20">
        <v>145</v>
      </c>
      <c r="C13" s="37">
        <v>0</v>
      </c>
      <c r="D13" s="37">
        <v>0</v>
      </c>
      <c r="E13" s="37">
        <v>0</v>
      </c>
      <c r="F13" s="37">
        <f t="shared" si="0"/>
        <v>0</v>
      </c>
    </row>
    <row r="14" spans="1:6" ht="19.5" customHeight="1">
      <c r="A14" s="24" t="s">
        <v>127</v>
      </c>
      <c r="B14" s="20">
        <v>146</v>
      </c>
      <c r="C14" s="37">
        <v>-7275148</v>
      </c>
      <c r="D14" s="37">
        <v>0</v>
      </c>
      <c r="E14" s="37">
        <v>142292</v>
      </c>
      <c r="F14" s="37">
        <f t="shared" si="0"/>
        <v>-7417440</v>
      </c>
    </row>
    <row r="15" spans="1:6" ht="19.5" customHeight="1">
      <c r="A15" s="24" t="s">
        <v>129</v>
      </c>
      <c r="B15" s="20">
        <v>147</v>
      </c>
      <c r="C15" s="37">
        <v>0</v>
      </c>
      <c r="D15" s="37">
        <v>0</v>
      </c>
      <c r="E15" s="37">
        <v>0</v>
      </c>
      <c r="F15" s="37">
        <f t="shared" si="0"/>
        <v>0</v>
      </c>
    </row>
    <row r="16" spans="1:6" ht="19.5" customHeight="1">
      <c r="A16" s="24" t="s">
        <v>96</v>
      </c>
      <c r="B16" s="20">
        <v>148</v>
      </c>
      <c r="C16" s="37">
        <v>-54897979</v>
      </c>
      <c r="D16" s="37">
        <v>0</v>
      </c>
      <c r="E16" s="37">
        <v>0</v>
      </c>
      <c r="F16" s="37">
        <f t="shared" si="0"/>
        <v>-54897979</v>
      </c>
    </row>
    <row r="17" spans="1:6" ht="19.5" customHeight="1">
      <c r="A17" s="24" t="s">
        <v>97</v>
      </c>
      <c r="B17" s="20">
        <v>149</v>
      </c>
      <c r="C17" s="37">
        <v>-4039063</v>
      </c>
      <c r="D17" s="37">
        <v>10055555</v>
      </c>
      <c r="E17" s="37">
        <v>0</v>
      </c>
      <c r="F17" s="37">
        <f>+C17+D17-E17</f>
        <v>6016492</v>
      </c>
    </row>
    <row r="18" spans="1:6" ht="19.5" customHeight="1">
      <c r="A18" s="24" t="s">
        <v>98</v>
      </c>
      <c r="B18" s="20">
        <v>150</v>
      </c>
      <c r="C18" s="37">
        <v>0</v>
      </c>
      <c r="D18" s="37">
        <v>0</v>
      </c>
      <c r="E18" s="37"/>
      <c r="F18" s="37">
        <f>+C18+D18-E18</f>
        <v>0</v>
      </c>
    </row>
    <row r="19" spans="1:6" ht="28.5" customHeight="1">
      <c r="A19" s="24" t="s">
        <v>189</v>
      </c>
      <c r="B19" s="20">
        <v>151</v>
      </c>
      <c r="C19" s="37">
        <v>0</v>
      </c>
      <c r="D19" s="37">
        <v>0</v>
      </c>
      <c r="E19" s="37">
        <v>0</v>
      </c>
      <c r="F19" s="37">
        <f>+C19+D19-E19</f>
        <v>0</v>
      </c>
    </row>
    <row r="20" spans="1:6" ht="28.5" customHeight="1">
      <c r="A20" s="21" t="s">
        <v>266</v>
      </c>
      <c r="B20" s="27">
        <v>152</v>
      </c>
      <c r="C20" s="36">
        <f>SUM(C8:C19)</f>
        <v>70694191</v>
      </c>
      <c r="D20" s="36">
        <f>SUM(D8:D19)</f>
        <v>10060503</v>
      </c>
      <c r="E20" s="36">
        <f>SUM(E8:E19)</f>
        <v>142292</v>
      </c>
      <c r="F20" s="36">
        <f>SUM(F8:F19)</f>
        <v>80612402</v>
      </c>
    </row>
    <row r="21" spans="1:6" ht="19.5" customHeight="1">
      <c r="A21" s="24" t="s">
        <v>64</v>
      </c>
      <c r="B21" s="20">
        <v>153</v>
      </c>
      <c r="C21" s="37">
        <v>0</v>
      </c>
      <c r="D21" s="37">
        <v>0</v>
      </c>
      <c r="E21" s="37">
        <v>0</v>
      </c>
      <c r="F21" s="37">
        <f>+C21+D21-E21</f>
        <v>0</v>
      </c>
    </row>
    <row r="22" spans="1:6" ht="19.5" customHeight="1">
      <c r="A22" s="24" t="s">
        <v>65</v>
      </c>
      <c r="B22" s="20">
        <v>154</v>
      </c>
      <c r="C22" s="37">
        <v>0</v>
      </c>
      <c r="D22" s="37">
        <v>0</v>
      </c>
      <c r="E22" s="37">
        <v>0</v>
      </c>
      <c r="F22" s="37">
        <f>+C22+D22-E22</f>
        <v>0</v>
      </c>
    </row>
    <row r="23" spans="1:6" ht="33" customHeight="1">
      <c r="A23" s="21" t="s">
        <v>267</v>
      </c>
      <c r="B23" s="20">
        <v>155</v>
      </c>
      <c r="C23" s="37">
        <v>0</v>
      </c>
      <c r="D23" s="37">
        <v>0</v>
      </c>
      <c r="E23" s="37">
        <v>0</v>
      </c>
      <c r="F23" s="37">
        <f>+F21+F22</f>
        <v>0</v>
      </c>
    </row>
    <row r="24" spans="1:6" ht="30.75" customHeight="1">
      <c r="A24" s="21" t="s">
        <v>268</v>
      </c>
      <c r="B24" s="20">
        <v>156</v>
      </c>
      <c r="C24" s="36">
        <f>C20+C23</f>
        <v>70694191</v>
      </c>
      <c r="D24" s="36">
        <f>D20+D23</f>
        <v>10060503</v>
      </c>
      <c r="E24" s="36">
        <f>E20+E23</f>
        <v>142292</v>
      </c>
      <c r="F24" s="36">
        <f>F20+F23</f>
        <v>80612402</v>
      </c>
    </row>
    <row r="25" spans="1:6" ht="46.5" customHeight="1">
      <c r="A25" s="31"/>
      <c r="B25" s="30"/>
      <c r="C25" s="31"/>
      <c r="D25" s="31"/>
      <c r="E25" s="31"/>
      <c r="F25" s="31"/>
    </row>
    <row r="26" spans="1:6" ht="46.5" customHeight="1">
      <c r="A26" s="31"/>
      <c r="B26" s="30"/>
      <c r="C26" s="31"/>
      <c r="D26" s="31"/>
      <c r="E26" s="31"/>
      <c r="F26" s="31"/>
    </row>
    <row r="28" ht="14.25">
      <c r="F28" s="18"/>
    </row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11811023622047" bottom="0.5905511811023623" header="0.5118110236220472" footer="0.5118110236220472"/>
  <pageSetup fitToWidth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51.7109375" style="40" customWidth="1"/>
    <col min="2" max="4" width="14.7109375" style="40" customWidth="1"/>
    <col min="5" max="16384" width="9.140625" style="40" customWidth="1"/>
  </cols>
  <sheetData>
    <row r="1" spans="1:5" s="39" customFormat="1" ht="15">
      <c r="A1" s="199" t="s">
        <v>66</v>
      </c>
      <c r="B1" s="199"/>
      <c r="C1" s="199"/>
      <c r="D1" s="199"/>
      <c r="E1" s="38"/>
    </row>
    <row r="2" spans="1:4" ht="15">
      <c r="A2" s="197" t="s">
        <v>67</v>
      </c>
      <c r="B2" s="197"/>
      <c r="C2" s="197"/>
      <c r="D2" s="197"/>
    </row>
    <row r="3" spans="1:4" ht="14.25">
      <c r="A3" s="198"/>
      <c r="B3" s="198"/>
      <c r="C3" s="198"/>
      <c r="D3" s="198"/>
    </row>
    <row r="4" spans="1:4" ht="15">
      <c r="A4" s="197" t="s">
        <v>273</v>
      </c>
      <c r="B4" s="197"/>
      <c r="C4" s="197"/>
      <c r="D4" s="197"/>
    </row>
    <row r="5" spans="1:4" ht="15">
      <c r="A5" s="197" t="s">
        <v>255</v>
      </c>
      <c r="B5" s="197"/>
      <c r="C5" s="197"/>
      <c r="D5" s="197"/>
    </row>
    <row r="6" spans="1:4" ht="15">
      <c r="A6" s="197" t="s">
        <v>275</v>
      </c>
      <c r="B6" s="197"/>
      <c r="C6" s="197"/>
      <c r="D6" s="197"/>
    </row>
    <row r="7" spans="1:4" ht="14.25">
      <c r="A7" s="198"/>
      <c r="B7" s="198"/>
      <c r="C7" s="198"/>
      <c r="D7" s="198"/>
    </row>
    <row r="8" spans="1:4" ht="14.25">
      <c r="A8" s="198"/>
      <c r="B8" s="198"/>
      <c r="C8" s="198"/>
      <c r="D8" s="198"/>
    </row>
    <row r="9" spans="1:4" ht="69" customHeight="1">
      <c r="A9" s="200" t="s">
        <v>253</v>
      </c>
      <c r="B9" s="201"/>
      <c r="C9" s="201"/>
      <c r="D9" s="202"/>
    </row>
    <row r="10" spans="1:4" ht="69" customHeight="1">
      <c r="A10" s="203" t="s">
        <v>277</v>
      </c>
      <c r="B10" s="204"/>
      <c r="C10" s="204"/>
      <c r="D10" s="205"/>
    </row>
    <row r="11" spans="1:4" ht="69" customHeight="1">
      <c r="A11" s="206"/>
      <c r="B11" s="207"/>
      <c r="C11" s="207"/>
      <c r="D11" s="208"/>
    </row>
    <row r="12" spans="1:4" ht="69" customHeight="1">
      <c r="A12" s="206"/>
      <c r="B12" s="207"/>
      <c r="C12" s="207"/>
      <c r="D12" s="208"/>
    </row>
    <row r="13" spans="1:4" ht="14.25">
      <c r="A13" s="41"/>
      <c r="B13" s="41"/>
      <c r="C13" s="41"/>
      <c r="D13" s="41"/>
    </row>
    <row r="14" spans="1:4" ht="14.25">
      <c r="A14" s="41"/>
      <c r="B14" s="41"/>
      <c r="C14" s="41"/>
      <c r="D14" s="41"/>
    </row>
    <row r="15" spans="1:4" ht="14.25">
      <c r="A15" s="41"/>
      <c r="B15" s="41"/>
      <c r="C15" s="41"/>
      <c r="D15" s="41"/>
    </row>
    <row r="16" spans="1:4" ht="14.25">
      <c r="A16" s="41"/>
      <c r="B16" s="41"/>
      <c r="C16" s="41"/>
      <c r="D16" s="41"/>
    </row>
    <row r="17" spans="1:4" ht="14.25">
      <c r="A17" s="41" t="s">
        <v>276</v>
      </c>
      <c r="B17" s="41" t="s">
        <v>68</v>
      </c>
      <c r="C17" s="41"/>
      <c r="D17" s="41"/>
    </row>
    <row r="18" spans="1:4" ht="14.25">
      <c r="A18" s="41" t="s">
        <v>279</v>
      </c>
      <c r="B18" s="41"/>
      <c r="C18" s="41"/>
      <c r="D18" s="41"/>
    </row>
    <row r="19" spans="1:4" ht="14.25">
      <c r="A19" s="41" t="s">
        <v>282</v>
      </c>
      <c r="B19" s="41" t="s">
        <v>278</v>
      </c>
      <c r="C19" s="41"/>
      <c r="D19" s="41"/>
    </row>
    <row r="20" spans="1:4" ht="14.25">
      <c r="A20" s="41"/>
      <c r="B20" s="41"/>
      <c r="C20" s="41"/>
      <c r="D20" s="41"/>
    </row>
  </sheetData>
  <sheetProtection/>
  <mergeCells count="12">
    <mergeCell ref="A7:D7"/>
    <mergeCell ref="A8:D8"/>
    <mergeCell ref="A9:D9"/>
    <mergeCell ref="A10:D10"/>
    <mergeCell ref="A11:D11"/>
    <mergeCell ref="A12:D12"/>
    <mergeCell ref="A2:D2"/>
    <mergeCell ref="A4:D4"/>
    <mergeCell ref="A3:D3"/>
    <mergeCell ref="A1:D1"/>
    <mergeCell ref="A6:D6"/>
    <mergeCell ref="A5:D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Snjezana Milovanovic</cp:lastModifiedBy>
  <cp:lastPrinted>2018-02-23T08:43:10Z</cp:lastPrinted>
  <dcterms:created xsi:type="dcterms:W3CDTF">2003-11-19T18:37:16Z</dcterms:created>
  <dcterms:modified xsi:type="dcterms:W3CDTF">2018-02-28T08:57:16Z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