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15" windowHeight="582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<sst xmlns="http://schemas.openxmlformats.org/spreadsheetml/2006/main" count="386" uniqueCount="339">
  <si>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</si>
  <si>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</si>
  <si>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</si>
  <si>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</si>
  <si>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</si>
  <si>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</si>
  <si>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</si>
  <si>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</si>
  <si>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</si>
  <si>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</si>
  <si>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</si>
  <si>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</si>
  <si>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</si>
  <si>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</si>
  <si>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</si>
  <si>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</si>
  <si>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</si>
  <si>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</si>
  <si>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</si>
  <si>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</si>
  <si>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</si>
  <si>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</si>
  <si>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</si>
  <si>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</si>
  <si>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</si>
  <si>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</si>
  <si>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</si>
  <si>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</si>
  <si>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</si>
  <si>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</si>
  <si>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</si>
  <si>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</si>
  <si>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</si>
  <si>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</si>
  <si>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</si>
  <si>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</si>
  <si>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</si>
  <si>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</si>
  <si>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</si>
  <si>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</si>
  <si>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</si>
  <si>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</si>
  <si>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</si>
  <si>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</si>
  <si>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</si>
  <si>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</si>
  <si>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</si>
  <si>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</si>
  <si>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</si>
  <si>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</si>
  <si>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</si>
  <si>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</si>
  <si>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</si>
  <si>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</si>
  <si>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</si>
  <si>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</si>
  <si>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</si>
  <si>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</si>
  <si>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</si>
  <si>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</si>
  <si>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</si>
  <si>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</si>
  <si>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</si>
  <si>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</si>
  <si>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</si>
  <si>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</si>
  <si>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</si>
  <si>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</si>
  <si>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</si>
  <si>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</si>
  <si>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</si>
  <si>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</si>
  <si>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</si>
  <si>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</si>
  <si>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</si>
  <si>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</si>
  <si>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</si>
  <si>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</si>
  <si>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</si>
  <si>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</si>
  <si>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</si>
  <si>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</si>
  <si>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</si>
  <si>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</si>
  <si>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</si>
  <si>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</si>
  <si>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</si>
  <si>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</si>
  <si>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</si>
  <si>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</si>
  <si>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</si>
  <si>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</si>
  <si>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</si>
  <si>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</si>
  <si>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</si>
  <si>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</si>
  <si>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</si>
  <si>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</si>
  <si>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</si>
  <si>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</si>
  <si>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</si>
  <si>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</si>
  <si>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</si>
  <si>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</si>
  <si>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</si>
  <si>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</si>
  <si>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</si>
  <si>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</si>
  <si>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</si>
  <si>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</si>
  <si>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</si>
  <si>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</si>
  <si>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</si>
  <si>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</si>
  <si>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</si>
  <si>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</si>
  <si>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</si>
  <si>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</si>
  <si>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</si>
  <si>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</si>
  <si>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</si>
  <si>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</si>
  <si>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</si>
  <si>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</si>
  <si>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</si>
  <si>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</si>
  <si>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</si>
  <si>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</si>
  <si>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</si>
  <si>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</si>
  <si>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</si>
  <si>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</si>
  <si>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</si>
  <si>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</si>
  <si>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</si>
  <si>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</si>
  <si>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</si>
  <si>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</si>
  <si>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</si>
  <si>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</si>
  <si>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</si>
  <si>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</si>
  <si>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</si>
  <si>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</si>
  <si>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</si>
  <si>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</si>
  <si>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</si>
  <si>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</si>
  <si>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</si>
  <si>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</si>
  <si>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</si>
  <si>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</si>
  <si>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</si>
  <si>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</si>
  <si>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</si>
  <si>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</si>
  <si>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</si>
  <si>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</si>
  <si>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</si>
  <si>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</si>
  <si>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</si>
  <si>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</si>
  <si>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</si>
  <si>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</si>
  <si>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</si>
  <si>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</si>
  <si>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</si>
  <si>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</si>
  <si>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</si>
  <si>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</si>
  <si>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</si>
  <si>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</si>
  <si>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</si>
  <si>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</si>
  <si>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</si>
  <si>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</si>
  <si>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</si>
  <si>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</si>
  <si>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</si>
  <si>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</si>
  <si>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</si>
  <si>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</si>
  <si>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</si>
  <si>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</si>
  <si>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</si>
  <si>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</si>
  <si>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</si>
  <si>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</si>
  <si>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</si>
  <si>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</si>
  <si>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</si>
  <si>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</si>
  <si>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</si>
  <si>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</si>
  <si>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</si>
  <si>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</si>
  <si>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</si>
  <si>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</si>
  <si>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</si>
  <si>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</si>
  <si>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</si>
  <si>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</si>
  <si>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</si>
  <si>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</si>
  <si>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</si>
  <si>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</si>
  <si>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</si>
  <si>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</si>
  <si>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</si>
  <si>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</si>
  <si>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</si>
  <si>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</si>
  <si>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</si>
  <si>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</si>
  <si>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</si>
  <si>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</si>
  <si>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</si>
  <si>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</si>
  <si>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</si>
  <si>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</si>
  <si>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</si>
  <si>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</si>
  <si>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</si>
  <si>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</si>
  <si>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</si>
  <si>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</si>
  <si>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</si>
  <si>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</si>
  <si>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</si>
  <si>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</si>
  <si>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</si>
  <si>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</si>
  <si>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</si>
  <si>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</si>
  <si>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</si>
  <si>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</si>
  <si>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</si>
  <si>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</si>
  <si>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</si>
  <si>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</si>
  <si>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</si>
  <si>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</si>
  <si>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</si>
  <si>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</si>
  <si>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</si>
  <si>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</si>
  <si>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</si>
  <si>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</si>
  <si>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</si>
  <si>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</si>
  <si>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</si>
  <si>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</si>
  <si>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</si>
  <si>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</si>
  <si>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</si>
  <si>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</si>
  <si>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</si>
  <si>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</si>
  <si>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</si>
  <si>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</si>
  <si>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</si>
  <si>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</si>
  <si>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</si>
  <si>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</si>
  <si>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</si>
  <si>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</si>
  <si>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</si>
  <si>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</si>
  <si>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</si>
  <si>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</si>
  <si>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</si>
  <si>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</si>
  <si>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</si>
  <si>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</si>
  <si>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</si>
  <si>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</si>
  <si>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</si>
  <si>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</si>
  <si>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</si>
  <si>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</si>
  <si>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</si>
  <si>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</si>
  <si>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</si>
  <si>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</si>
  <si>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</si>
  <si>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</si>
  <si>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</si>
  <si>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</si>
  <si>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</si>
  <si>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</si>
  <si>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</si>
  <si>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</si>
  <si>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</si>
  <si>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</si>
  <si>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</si>
  <si>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</si>
  <si>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</si>
  <si>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</si>
  <si>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</si>
  <si>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</si>
  <si>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</si>
  <si>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</si>
  <si>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</si>
  <si>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</si>
  <si>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</si>
  <si>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</si>
  <si>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</si>
  <si>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</si>
  <si>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</si>
  <si>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</si>
  <si>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</si>
  <si>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</si>
  <si>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</si>
  <si>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</si>
  <si>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</si>
  <si>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</si>
  <si>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</si>
  <si>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</si>
  <si>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</si>
  <si>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</si>
  <si>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</si>
  <si>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</si>
  <si>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</si>
  <si>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</si>
  <si>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</si>
  <si>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</si>
  <si>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</si>
  <si>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</si>
  <si>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</si>
  <si>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as at 31 March 2017</t>
  </si>
  <si>
    <t>for the period 01 January 2017 to 31 March 2017</t>
  </si>
  <si>
    <t>in the period 01 January 2017 to 31 March 2017</t>
  </si>
  <si>
    <t>31.3.2017.</t>
  </si>
  <si>
    <t>31.3.2016.</t>
  </si>
  <si>
    <t>1.1.2017.</t>
  </si>
  <si>
    <t>31.03.2017</t>
  </si>
  <si>
    <t>2630</t>
  </si>
  <si>
    <t>IT &amp; Cloud</t>
  </si>
  <si>
    <t>Media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</si>
</sst>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5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14" fillId="0" borderId="0" xfId="111" applyNumberFormat="1" applyFont="1">
      <alignment vertical="top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50" fillId="0" borderId="16" xfId="0" applyNumberFormat="1" applyFont="1" applyFill="1" applyBorder="1" applyAlignment="1" applyProtection="1">
      <alignment vertical="center"/>
      <protection locked="0"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49" fontId="6" fillId="53" borderId="8" xfId="0" applyNumberFormat="1" applyFont="1" applyFill="1" applyBorder="1" applyAlignment="1">
      <alignment horizontal="center" vertical="center" wrapText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3" fillId="0" borderId="0" xfId="64" applyNumberFormat="1" applyFont="1" applyAlignment="1">
      <alignment horizontal="right"/>
      <protection/>
    </xf>
    <xf numFmtId="3" fontId="3" fillId="0" borderId="0" xfId="64" applyNumberFormat="1" applyFont="1" applyAlignment="1">
      <alignment horizontal="right" wrapText="1"/>
      <protection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Alignment="1">
      <alignment horizontal="right" vertical="top"/>
    </xf>
    <xf numFmtId="3" fontId="1" fillId="0" borderId="25" xfId="0" applyNumberFormat="1" applyFont="1" applyFill="1" applyBorder="1" applyAlignment="1">
      <alignment horizontal="right"/>
    </xf>
    <xf numFmtId="0" fontId="6" fillId="53" borderId="8" xfId="0" applyFont="1" applyFill="1" applyBorder="1" applyAlignment="1">
      <alignment horizontal="center" vertical="center" wrapText="1"/>
    </xf>
    <xf numFmtId="0" fontId="6" fillId="53" borderId="8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3" fillId="0" borderId="35" xfId="65" applyFont="1" applyBorder="1" applyAlignment="1" applyProtection="1">
      <alignment horizontal="center" vertical="top"/>
      <protection hidden="1"/>
    </xf>
    <xf numFmtId="0" fontId="3" fillId="0" borderId="35" xfId="65" applyFont="1" applyBorder="1" applyAlignment="1">
      <alignment horizontal="center"/>
      <protection/>
    </xf>
    <xf numFmtId="0" fontId="3" fillId="0" borderId="36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10" fillId="0" borderId="37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  <xf numFmtId="0" fontId="9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10" fillId="0" borderId="0" xfId="111" applyFont="1" applyAlignment="1">
      <alignment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51" t="s">
        <v>5</v>
      </c>
      <c r="B1" s="252"/>
      <c r="C1" s="252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192" t="s">
        <v>6</v>
      </c>
      <c r="B2" s="193"/>
      <c r="C2" s="193"/>
      <c r="D2" s="194"/>
      <c r="E2" s="202" t="s">
        <v>334</v>
      </c>
      <c r="F2" s="203"/>
      <c r="G2" s="68" t="s">
        <v>31</v>
      </c>
      <c r="H2" s="118" t="s">
        <v>335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195" t="s">
        <v>307</v>
      </c>
      <c r="B4" s="196"/>
      <c r="C4" s="196"/>
      <c r="D4" s="196"/>
      <c r="E4" s="196"/>
      <c r="F4" s="196"/>
      <c r="G4" s="196"/>
      <c r="H4" s="196"/>
      <c r="I4" s="197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198" t="s">
        <v>7</v>
      </c>
      <c r="B6" s="199"/>
      <c r="C6" s="190" t="s">
        <v>190</v>
      </c>
      <c r="D6" s="191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00" t="s">
        <v>8</v>
      </c>
      <c r="B8" s="201"/>
      <c r="C8" s="190" t="s">
        <v>191</v>
      </c>
      <c r="D8" s="191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187" t="s">
        <v>9</v>
      </c>
      <c r="B10" s="188"/>
      <c r="C10" s="190" t="s">
        <v>192</v>
      </c>
      <c r="D10" s="191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198" t="s">
        <v>10</v>
      </c>
      <c r="B12" s="199"/>
      <c r="C12" s="204" t="s">
        <v>193</v>
      </c>
      <c r="D12" s="205"/>
      <c r="E12" s="205"/>
      <c r="F12" s="205"/>
      <c r="G12" s="205"/>
      <c r="H12" s="205"/>
      <c r="I12" s="206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198" t="s">
        <v>11</v>
      </c>
      <c r="B14" s="199"/>
      <c r="C14" s="210">
        <v>10000</v>
      </c>
      <c r="D14" s="211"/>
      <c r="E14" s="16"/>
      <c r="F14" s="204" t="s">
        <v>194</v>
      </c>
      <c r="G14" s="205"/>
      <c r="H14" s="205"/>
      <c r="I14" s="206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198" t="s">
        <v>12</v>
      </c>
      <c r="B16" s="199"/>
      <c r="C16" s="204" t="s">
        <v>195</v>
      </c>
      <c r="D16" s="205"/>
      <c r="E16" s="205"/>
      <c r="F16" s="205"/>
      <c r="G16" s="205"/>
      <c r="H16" s="205"/>
      <c r="I16" s="206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198" t="s">
        <v>13</v>
      </c>
      <c r="B18" s="199"/>
      <c r="C18" s="207" t="s">
        <v>196</v>
      </c>
      <c r="D18" s="208"/>
      <c r="E18" s="208"/>
      <c r="F18" s="208"/>
      <c r="G18" s="208"/>
      <c r="H18" s="208"/>
      <c r="I18" s="209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198" t="s">
        <v>14</v>
      </c>
      <c r="B20" s="199"/>
      <c r="C20" s="207" t="s">
        <v>197</v>
      </c>
      <c r="D20" s="216"/>
      <c r="E20" s="216"/>
      <c r="F20" s="216"/>
      <c r="G20" s="216"/>
      <c r="H20" s="216"/>
      <c r="I20" s="217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198" t="s">
        <v>15</v>
      </c>
      <c r="B22" s="199"/>
      <c r="C22" s="91">
        <v>133</v>
      </c>
      <c r="D22" s="212" t="s">
        <v>194</v>
      </c>
      <c r="E22" s="213"/>
      <c r="F22" s="214"/>
      <c r="G22" s="198"/>
      <c r="H22" s="218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198" t="s">
        <v>16</v>
      </c>
      <c r="B24" s="199"/>
      <c r="C24" s="91">
        <v>21</v>
      </c>
      <c r="D24" s="212" t="s">
        <v>198</v>
      </c>
      <c r="E24" s="213"/>
      <c r="F24" s="213"/>
      <c r="G24" s="214"/>
      <c r="H24" s="93" t="s">
        <v>19</v>
      </c>
      <c r="I24" s="165">
        <v>3003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198" t="s">
        <v>17</v>
      </c>
      <c r="B26" s="199"/>
      <c r="C26" s="95" t="s">
        <v>308</v>
      </c>
      <c r="D26" s="96"/>
      <c r="E26" s="66"/>
      <c r="F26" s="92"/>
      <c r="G26" s="215" t="s">
        <v>21</v>
      </c>
      <c r="H26" s="199"/>
      <c r="I26" s="64" t="s">
        <v>336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19" t="s">
        <v>18</v>
      </c>
      <c r="B28" s="220"/>
      <c r="C28" s="221"/>
      <c r="D28" s="221"/>
      <c r="E28" s="222" t="s">
        <v>22</v>
      </c>
      <c r="F28" s="223"/>
      <c r="G28" s="223"/>
      <c r="H28" s="224" t="s">
        <v>7</v>
      </c>
      <c r="I28" s="225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26" t="s">
        <v>309</v>
      </c>
      <c r="B30" s="227"/>
      <c r="C30" s="227"/>
      <c r="D30" s="228"/>
      <c r="E30" s="226" t="s">
        <v>313</v>
      </c>
      <c r="F30" s="227"/>
      <c r="G30" s="227"/>
      <c r="H30" s="190" t="s">
        <v>314</v>
      </c>
      <c r="I30" s="191"/>
      <c r="J30" s="7"/>
      <c r="K30" s="7"/>
      <c r="L30" s="7"/>
    </row>
    <row r="31" spans="1:12" ht="12.75">
      <c r="A31" s="85"/>
      <c r="B31" s="86"/>
      <c r="C31" s="90"/>
      <c r="D31" s="229"/>
      <c r="E31" s="229"/>
      <c r="F31" s="229"/>
      <c r="G31" s="230"/>
      <c r="H31" s="16"/>
      <c r="I31" s="101"/>
      <c r="J31" s="7"/>
      <c r="K31" s="7"/>
      <c r="L31" s="7"/>
    </row>
    <row r="32" spans="1:12" ht="12.75">
      <c r="A32" s="226" t="s">
        <v>310</v>
      </c>
      <c r="B32" s="227"/>
      <c r="C32" s="227"/>
      <c r="D32" s="228"/>
      <c r="E32" s="226" t="s">
        <v>311</v>
      </c>
      <c r="F32" s="227"/>
      <c r="G32" s="227"/>
      <c r="H32" s="190" t="s">
        <v>312</v>
      </c>
      <c r="I32" s="191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26" t="s">
        <v>320</v>
      </c>
      <c r="B34" s="227"/>
      <c r="C34" s="227"/>
      <c r="D34" s="228"/>
      <c r="E34" s="226" t="s">
        <v>321</v>
      </c>
      <c r="F34" s="227"/>
      <c r="G34" s="227"/>
      <c r="H34" s="190" t="s">
        <v>322</v>
      </c>
      <c r="I34" s="191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26" t="s">
        <v>323</v>
      </c>
      <c r="B36" s="227"/>
      <c r="C36" s="227"/>
      <c r="D36" s="228"/>
      <c r="E36" s="226" t="s">
        <v>324</v>
      </c>
      <c r="F36" s="227"/>
      <c r="G36" s="227"/>
      <c r="H36" s="190" t="s">
        <v>325</v>
      </c>
      <c r="I36" s="191"/>
      <c r="J36" s="7"/>
      <c r="K36" s="7"/>
      <c r="L36" s="7"/>
    </row>
    <row r="37" spans="1:12" ht="12.75">
      <c r="A37" s="103"/>
      <c r="B37" s="104"/>
      <c r="C37" s="231"/>
      <c r="D37" s="232"/>
      <c r="E37" s="16"/>
      <c r="F37" s="231"/>
      <c r="G37" s="232"/>
      <c r="H37" s="16"/>
      <c r="I37" s="49"/>
      <c r="J37" s="7"/>
      <c r="K37" s="7"/>
      <c r="L37" s="7"/>
    </row>
    <row r="38" spans="1:12" ht="12.75">
      <c r="A38" s="226"/>
      <c r="B38" s="227"/>
      <c r="C38" s="227"/>
      <c r="D38" s="228"/>
      <c r="E38" s="226"/>
      <c r="F38" s="227"/>
      <c r="G38" s="227"/>
      <c r="H38" s="190"/>
      <c r="I38" s="191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26"/>
      <c r="B40" s="227"/>
      <c r="C40" s="227"/>
      <c r="D40" s="228"/>
      <c r="E40" s="226"/>
      <c r="F40" s="227"/>
      <c r="G40" s="227"/>
      <c r="H40" s="190"/>
      <c r="I40" s="191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187" t="s">
        <v>23</v>
      </c>
      <c r="B44" s="239"/>
      <c r="C44" s="190"/>
      <c r="D44" s="191"/>
      <c r="E44" s="16"/>
      <c r="F44" s="204"/>
      <c r="G44" s="227"/>
      <c r="H44" s="227"/>
      <c r="I44" s="228"/>
      <c r="J44" s="7"/>
      <c r="K44" s="7"/>
      <c r="L44" s="7"/>
    </row>
    <row r="45" spans="1:12" ht="12.75">
      <c r="A45" s="103"/>
      <c r="B45" s="104"/>
      <c r="C45" s="231"/>
      <c r="D45" s="232"/>
      <c r="E45" s="16"/>
      <c r="F45" s="231"/>
      <c r="G45" s="233"/>
      <c r="H45" s="111"/>
      <c r="I45" s="112"/>
      <c r="J45" s="7"/>
      <c r="K45" s="7"/>
      <c r="L45" s="7"/>
    </row>
    <row r="46" spans="1:12" ht="12.75">
      <c r="A46" s="187" t="s">
        <v>24</v>
      </c>
      <c r="B46" s="239"/>
      <c r="C46" s="204" t="s">
        <v>289</v>
      </c>
      <c r="D46" s="254"/>
      <c r="E46" s="254"/>
      <c r="F46" s="254"/>
      <c r="G46" s="254"/>
      <c r="H46" s="254"/>
      <c r="I46" s="255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187" t="s">
        <v>25</v>
      </c>
      <c r="B48" s="239"/>
      <c r="C48" s="256" t="s">
        <v>290</v>
      </c>
      <c r="D48" s="257"/>
      <c r="E48" s="258"/>
      <c r="F48" s="115"/>
      <c r="G48" s="93" t="s">
        <v>1</v>
      </c>
      <c r="H48" s="259" t="s">
        <v>199</v>
      </c>
      <c r="I48" s="255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187" t="s">
        <v>13</v>
      </c>
      <c r="B50" s="239"/>
      <c r="C50" s="240" t="s">
        <v>291</v>
      </c>
      <c r="D50" s="241"/>
      <c r="E50" s="241"/>
      <c r="F50" s="241"/>
      <c r="G50" s="241"/>
      <c r="H50" s="241"/>
      <c r="I50" s="242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198" t="s">
        <v>26</v>
      </c>
      <c r="B52" s="199"/>
      <c r="C52" s="243" t="s">
        <v>200</v>
      </c>
      <c r="D52" s="244"/>
      <c r="E52" s="244"/>
      <c r="F52" s="244"/>
      <c r="G52" s="244"/>
      <c r="H52" s="244"/>
      <c r="I52" s="245"/>
      <c r="J52" s="7"/>
      <c r="K52" s="7"/>
      <c r="L52" s="7"/>
    </row>
    <row r="53" spans="1:12" ht="12.75">
      <c r="A53" s="113"/>
      <c r="B53" s="89"/>
      <c r="C53" s="253" t="s">
        <v>27</v>
      </c>
      <c r="D53" s="253"/>
      <c r="E53" s="253"/>
      <c r="F53" s="253"/>
      <c r="G53" s="253"/>
      <c r="H53" s="253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46" t="s">
        <v>28</v>
      </c>
      <c r="C55" s="247"/>
      <c r="D55" s="247"/>
      <c r="E55" s="247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48" t="s">
        <v>316</v>
      </c>
      <c r="C56" s="249"/>
      <c r="D56" s="249"/>
      <c r="E56" s="249"/>
      <c r="F56" s="249"/>
      <c r="G56" s="249"/>
      <c r="H56" s="249"/>
      <c r="I56" s="250"/>
      <c r="J56" s="7"/>
      <c r="K56" s="7"/>
      <c r="L56" s="7"/>
    </row>
    <row r="57" spans="1:12" ht="12.75">
      <c r="A57" s="52"/>
      <c r="B57" s="55" t="s">
        <v>282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48" t="s">
        <v>317</v>
      </c>
      <c r="C58" s="249"/>
      <c r="D58" s="249"/>
      <c r="E58" s="249"/>
      <c r="F58" s="249"/>
      <c r="G58" s="249"/>
      <c r="H58" s="249"/>
      <c r="I58" s="250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34" t="s">
        <v>30</v>
      </c>
      <c r="H62" s="235"/>
      <c r="I62" s="236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37"/>
      <c r="H63" s="238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00" zoomScalePageLayoutView="0" workbookViewId="0" topLeftCell="A1">
      <pane xSplit="12" ySplit="6" topLeftCell="M94" activePane="bottomRight" state="frozen"/>
      <selection pane="topLeft" activeCell="A1" sqref="A1"/>
      <selection pane="topRight" activeCell="N1" sqref="N1"/>
      <selection pane="bottomLeft" activeCell="A7" sqref="A7"/>
      <selection pane="bottomRight" activeCell="K115" sqref="K115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53" customWidth="1"/>
    <col min="12" max="12" width="10.140625" style="28" bestFit="1" customWidth="1"/>
    <col min="13" max="16384" width="9.140625" style="28" customWidth="1"/>
  </cols>
  <sheetData>
    <row r="1" spans="1:11" ht="12.75" customHeight="1">
      <c r="A1" s="293" t="s">
        <v>120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329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6" t="s">
        <v>202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4">
      <c r="A4" s="299" t="s">
        <v>116</v>
      </c>
      <c r="B4" s="300"/>
      <c r="C4" s="300"/>
      <c r="D4" s="300"/>
      <c r="E4" s="300"/>
      <c r="F4" s="300"/>
      <c r="G4" s="300"/>
      <c r="H4" s="301"/>
      <c r="I4" s="32" t="s">
        <v>117</v>
      </c>
      <c r="J4" s="33" t="s">
        <v>118</v>
      </c>
      <c r="K4" s="154" t="s">
        <v>119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31">
        <v>2</v>
      </c>
      <c r="J5" s="30">
        <v>3</v>
      </c>
      <c r="K5" s="30">
        <v>4</v>
      </c>
    </row>
    <row r="6" spans="1:11" ht="12.75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1" ht="12.75">
      <c r="A7" s="274" t="s">
        <v>203</v>
      </c>
      <c r="B7" s="275"/>
      <c r="C7" s="275"/>
      <c r="D7" s="275"/>
      <c r="E7" s="275"/>
      <c r="F7" s="275"/>
      <c r="G7" s="275"/>
      <c r="H7" s="292"/>
      <c r="I7" s="3">
        <v>1</v>
      </c>
      <c r="J7" s="72"/>
      <c r="K7" s="72"/>
    </row>
    <row r="8" spans="1:11" ht="12.75">
      <c r="A8" s="281" t="s">
        <v>33</v>
      </c>
      <c r="B8" s="282"/>
      <c r="C8" s="282"/>
      <c r="D8" s="282"/>
      <c r="E8" s="282"/>
      <c r="F8" s="282"/>
      <c r="G8" s="282"/>
      <c r="H8" s="283"/>
      <c r="I8" s="1">
        <v>2</v>
      </c>
      <c r="J8" s="73">
        <v>225631534.99023762</v>
      </c>
      <c r="K8" s="73">
        <v>218955092.09918478</v>
      </c>
    </row>
    <row r="9" spans="1:11" ht="12.75">
      <c r="A9" s="278" t="s">
        <v>34</v>
      </c>
      <c r="B9" s="279"/>
      <c r="C9" s="279"/>
      <c r="D9" s="279"/>
      <c r="E9" s="279"/>
      <c r="F9" s="279"/>
      <c r="G9" s="279"/>
      <c r="H9" s="280"/>
      <c r="I9" s="1">
        <v>3</v>
      </c>
      <c r="J9" s="29">
        <v>7284910.66</v>
      </c>
      <c r="K9" s="29">
        <v>7002306.23</v>
      </c>
    </row>
    <row r="10" spans="1:11" ht="12.75" customHeight="1">
      <c r="A10" s="278" t="s">
        <v>35</v>
      </c>
      <c r="B10" s="279"/>
      <c r="C10" s="279"/>
      <c r="D10" s="279"/>
      <c r="E10" s="279"/>
      <c r="F10" s="279"/>
      <c r="G10" s="279"/>
      <c r="H10" s="280"/>
      <c r="I10" s="1">
        <v>4</v>
      </c>
      <c r="J10" s="5"/>
      <c r="K10" s="5"/>
    </row>
    <row r="11" spans="1:11" ht="12.75" customHeight="1">
      <c r="A11" s="278" t="s">
        <v>36</v>
      </c>
      <c r="B11" s="279"/>
      <c r="C11" s="279"/>
      <c r="D11" s="279"/>
      <c r="E11" s="279"/>
      <c r="F11" s="279"/>
      <c r="G11" s="279"/>
      <c r="H11" s="280"/>
      <c r="I11" s="1">
        <v>5</v>
      </c>
      <c r="J11" s="5">
        <v>3111664.92</v>
      </c>
      <c r="K11" s="5">
        <v>2829060.49</v>
      </c>
    </row>
    <row r="12" spans="1:11" ht="12.75" customHeight="1">
      <c r="A12" s="278" t="s">
        <v>0</v>
      </c>
      <c r="B12" s="279"/>
      <c r="C12" s="279"/>
      <c r="D12" s="279"/>
      <c r="E12" s="279"/>
      <c r="F12" s="279"/>
      <c r="G12" s="279"/>
      <c r="H12" s="280"/>
      <c r="I12" s="1">
        <v>6</v>
      </c>
      <c r="J12" s="5">
        <v>4173245.74</v>
      </c>
      <c r="K12" s="5">
        <v>4173245.74</v>
      </c>
    </row>
    <row r="13" spans="1:11" ht="12.75" customHeight="1">
      <c r="A13" s="278" t="s">
        <v>37</v>
      </c>
      <c r="B13" s="279"/>
      <c r="C13" s="279"/>
      <c r="D13" s="279"/>
      <c r="E13" s="279"/>
      <c r="F13" s="279"/>
      <c r="G13" s="279"/>
      <c r="H13" s="280"/>
      <c r="I13" s="1">
        <v>7</v>
      </c>
      <c r="J13" s="5"/>
      <c r="K13" s="5"/>
    </row>
    <row r="14" spans="1:11" ht="12.75" customHeight="1">
      <c r="A14" s="278" t="s">
        <v>38</v>
      </c>
      <c r="B14" s="279"/>
      <c r="C14" s="279"/>
      <c r="D14" s="279"/>
      <c r="E14" s="279"/>
      <c r="F14" s="279"/>
      <c r="G14" s="279"/>
      <c r="H14" s="280"/>
      <c r="I14" s="1">
        <v>8</v>
      </c>
      <c r="J14" s="5"/>
      <c r="K14" s="5"/>
    </row>
    <row r="15" spans="1:11" ht="12.75" customHeight="1">
      <c r="A15" s="278" t="s">
        <v>39</v>
      </c>
      <c r="B15" s="279"/>
      <c r="C15" s="279"/>
      <c r="D15" s="279"/>
      <c r="E15" s="279"/>
      <c r="F15" s="279"/>
      <c r="G15" s="279"/>
      <c r="H15" s="280"/>
      <c r="I15" s="1">
        <v>9</v>
      </c>
      <c r="J15" s="5"/>
      <c r="K15" s="5"/>
    </row>
    <row r="16" spans="1:11" ht="12.75">
      <c r="A16" s="278" t="s">
        <v>204</v>
      </c>
      <c r="B16" s="279"/>
      <c r="C16" s="279"/>
      <c r="D16" s="279"/>
      <c r="E16" s="279"/>
      <c r="F16" s="279"/>
      <c r="G16" s="279"/>
      <c r="H16" s="280"/>
      <c r="I16" s="1">
        <v>10</v>
      </c>
      <c r="J16" s="29">
        <v>122897057.73023762</v>
      </c>
      <c r="K16" s="29">
        <v>118318487.3791848</v>
      </c>
    </row>
    <row r="17" spans="1:11" ht="12.75">
      <c r="A17" s="278" t="s">
        <v>40</v>
      </c>
      <c r="B17" s="279"/>
      <c r="C17" s="279"/>
      <c r="D17" s="279"/>
      <c r="E17" s="279"/>
      <c r="F17" s="279"/>
      <c r="G17" s="279"/>
      <c r="H17" s="280"/>
      <c r="I17" s="1">
        <v>11</v>
      </c>
      <c r="J17" s="5">
        <v>15605344.05</v>
      </c>
      <c r="K17" s="5">
        <v>15605344.05</v>
      </c>
    </row>
    <row r="18" spans="1:11" ht="12.75">
      <c r="A18" s="278" t="s">
        <v>41</v>
      </c>
      <c r="B18" s="279"/>
      <c r="C18" s="279"/>
      <c r="D18" s="279"/>
      <c r="E18" s="279"/>
      <c r="F18" s="279"/>
      <c r="G18" s="279"/>
      <c r="H18" s="280"/>
      <c r="I18" s="1">
        <v>12</v>
      </c>
      <c r="J18" s="5">
        <v>27637640.93</v>
      </c>
      <c r="K18" s="5">
        <v>28303683.32</v>
      </c>
    </row>
    <row r="19" spans="1:11" ht="12.75">
      <c r="A19" s="278" t="s">
        <v>42</v>
      </c>
      <c r="B19" s="279"/>
      <c r="C19" s="279"/>
      <c r="D19" s="279"/>
      <c r="E19" s="279"/>
      <c r="F19" s="279"/>
      <c r="G19" s="279"/>
      <c r="H19" s="280"/>
      <c r="I19" s="1">
        <v>13</v>
      </c>
      <c r="J19" s="5">
        <v>62902183.5584072</v>
      </c>
      <c r="K19" s="5">
        <v>56210594.9006335</v>
      </c>
    </row>
    <row r="20" spans="1:11" ht="12.75">
      <c r="A20" s="278" t="s">
        <v>43</v>
      </c>
      <c r="B20" s="279"/>
      <c r="C20" s="279"/>
      <c r="D20" s="279"/>
      <c r="E20" s="279"/>
      <c r="F20" s="279"/>
      <c r="G20" s="279"/>
      <c r="H20" s="280"/>
      <c r="I20" s="1">
        <v>14</v>
      </c>
      <c r="J20" s="5">
        <v>16398059.6718304</v>
      </c>
      <c r="K20" s="5">
        <v>17146683.7185513</v>
      </c>
    </row>
    <row r="21" spans="1:11" ht="12.75">
      <c r="A21" s="278" t="s">
        <v>44</v>
      </c>
      <c r="B21" s="279"/>
      <c r="C21" s="279"/>
      <c r="D21" s="279"/>
      <c r="E21" s="279"/>
      <c r="F21" s="279"/>
      <c r="G21" s="279"/>
      <c r="H21" s="280"/>
      <c r="I21" s="1">
        <v>15</v>
      </c>
      <c r="J21" s="5"/>
      <c r="K21" s="5"/>
    </row>
    <row r="22" spans="1:11" ht="12.75">
      <c r="A22" s="278" t="s">
        <v>45</v>
      </c>
      <c r="B22" s="279"/>
      <c r="C22" s="279"/>
      <c r="D22" s="279"/>
      <c r="E22" s="279"/>
      <c r="F22" s="279"/>
      <c r="G22" s="279"/>
      <c r="H22" s="280"/>
      <c r="I22" s="1">
        <v>16</v>
      </c>
      <c r="J22" s="5"/>
      <c r="K22" s="5"/>
    </row>
    <row r="23" spans="1:11" ht="12.75">
      <c r="A23" s="278" t="s">
        <v>46</v>
      </c>
      <c r="B23" s="279"/>
      <c r="C23" s="279"/>
      <c r="D23" s="279"/>
      <c r="E23" s="279"/>
      <c r="F23" s="279"/>
      <c r="G23" s="279"/>
      <c r="H23" s="280"/>
      <c r="I23" s="1">
        <v>17</v>
      </c>
      <c r="J23" s="5">
        <v>270059.23</v>
      </c>
      <c r="K23" s="5">
        <v>970356.51</v>
      </c>
    </row>
    <row r="24" spans="1:11" ht="12.75">
      <c r="A24" s="278" t="s">
        <v>47</v>
      </c>
      <c r="B24" s="279"/>
      <c r="C24" s="279"/>
      <c r="D24" s="279"/>
      <c r="E24" s="279"/>
      <c r="F24" s="279"/>
      <c r="G24" s="279"/>
      <c r="H24" s="280"/>
      <c r="I24" s="1">
        <v>18</v>
      </c>
      <c r="J24" s="5">
        <v>83770.29</v>
      </c>
      <c r="K24" s="5">
        <v>81824.88</v>
      </c>
    </row>
    <row r="25" spans="1:11" ht="12.75">
      <c r="A25" s="278" t="s">
        <v>48</v>
      </c>
      <c r="B25" s="279"/>
      <c r="C25" s="279"/>
      <c r="D25" s="279"/>
      <c r="E25" s="279"/>
      <c r="F25" s="279"/>
      <c r="G25" s="279"/>
      <c r="H25" s="280"/>
      <c r="I25" s="1">
        <v>19</v>
      </c>
      <c r="J25" s="5"/>
      <c r="K25" s="5"/>
    </row>
    <row r="26" spans="1:11" ht="12.75">
      <c r="A26" s="278" t="s">
        <v>205</v>
      </c>
      <c r="B26" s="279"/>
      <c r="C26" s="279"/>
      <c r="D26" s="279"/>
      <c r="E26" s="279"/>
      <c r="F26" s="279"/>
      <c r="G26" s="279"/>
      <c r="H26" s="280"/>
      <c r="I26" s="1">
        <v>20</v>
      </c>
      <c r="J26" s="29">
        <v>28156940.07</v>
      </c>
      <c r="K26" s="29">
        <v>27632444.76</v>
      </c>
    </row>
    <row r="27" spans="1:11" ht="12.75" customHeight="1">
      <c r="A27" s="278" t="s">
        <v>49</v>
      </c>
      <c r="B27" s="279"/>
      <c r="C27" s="279"/>
      <c r="D27" s="279"/>
      <c r="E27" s="279"/>
      <c r="F27" s="279"/>
      <c r="G27" s="279"/>
      <c r="H27" s="280"/>
      <c r="I27" s="1">
        <v>21</v>
      </c>
      <c r="J27" s="5"/>
      <c r="K27" s="5"/>
    </row>
    <row r="28" spans="1:11" ht="12.75" customHeight="1">
      <c r="A28" s="278" t="s">
        <v>50</v>
      </c>
      <c r="B28" s="279"/>
      <c r="C28" s="279"/>
      <c r="D28" s="279"/>
      <c r="E28" s="279"/>
      <c r="F28" s="279"/>
      <c r="G28" s="279"/>
      <c r="H28" s="280"/>
      <c r="I28" s="1">
        <v>22</v>
      </c>
      <c r="J28" s="5"/>
      <c r="K28" s="5"/>
    </row>
    <row r="29" spans="1:11" ht="12.75" customHeight="1">
      <c r="A29" s="278" t="s">
        <v>51</v>
      </c>
      <c r="B29" s="279"/>
      <c r="C29" s="279"/>
      <c r="D29" s="279"/>
      <c r="E29" s="279"/>
      <c r="F29" s="279"/>
      <c r="G29" s="279"/>
      <c r="H29" s="280"/>
      <c r="I29" s="1">
        <v>23</v>
      </c>
      <c r="J29" s="5"/>
      <c r="K29" s="5"/>
    </row>
    <row r="30" spans="1:11" ht="12.75" customHeight="1">
      <c r="A30" s="278" t="s">
        <v>162</v>
      </c>
      <c r="B30" s="279"/>
      <c r="C30" s="279"/>
      <c r="D30" s="279"/>
      <c r="E30" s="279"/>
      <c r="F30" s="279"/>
      <c r="G30" s="279"/>
      <c r="H30" s="280"/>
      <c r="I30" s="1">
        <v>24</v>
      </c>
      <c r="J30" s="5"/>
      <c r="K30" s="5"/>
    </row>
    <row r="31" spans="1:11" ht="12.75" customHeight="1">
      <c r="A31" s="278" t="s">
        <v>54</v>
      </c>
      <c r="B31" s="279"/>
      <c r="C31" s="279"/>
      <c r="D31" s="279"/>
      <c r="E31" s="279"/>
      <c r="F31" s="279"/>
      <c r="G31" s="279"/>
      <c r="H31" s="280"/>
      <c r="I31" s="1">
        <v>25</v>
      </c>
      <c r="J31" s="5"/>
      <c r="K31" s="5"/>
    </row>
    <row r="32" spans="1:11" ht="12.75" customHeight="1">
      <c r="A32" s="278" t="s">
        <v>53</v>
      </c>
      <c r="B32" s="279"/>
      <c r="C32" s="279"/>
      <c r="D32" s="279"/>
      <c r="E32" s="279"/>
      <c r="F32" s="279"/>
      <c r="G32" s="279"/>
      <c r="H32" s="280"/>
      <c r="I32" s="1">
        <v>26</v>
      </c>
      <c r="J32" s="5">
        <v>28116940.07</v>
      </c>
      <c r="K32" s="5">
        <v>27246686.14</v>
      </c>
    </row>
    <row r="33" spans="1:11" ht="12.75" customHeight="1">
      <c r="A33" s="278" t="s">
        <v>52</v>
      </c>
      <c r="B33" s="279"/>
      <c r="C33" s="279"/>
      <c r="D33" s="279"/>
      <c r="E33" s="279"/>
      <c r="F33" s="279"/>
      <c r="G33" s="279"/>
      <c r="H33" s="280"/>
      <c r="I33" s="1">
        <v>27</v>
      </c>
      <c r="J33" s="5">
        <v>40000</v>
      </c>
      <c r="K33" s="183">
        <v>385758.62</v>
      </c>
    </row>
    <row r="34" spans="1:11" ht="12.75" customHeight="1">
      <c r="A34" s="278" t="s">
        <v>161</v>
      </c>
      <c r="B34" s="279"/>
      <c r="C34" s="279"/>
      <c r="D34" s="279"/>
      <c r="E34" s="279"/>
      <c r="F34" s="279"/>
      <c r="G34" s="279"/>
      <c r="H34" s="280"/>
      <c r="I34" s="1">
        <v>28</v>
      </c>
      <c r="J34" s="5"/>
      <c r="K34" s="5"/>
    </row>
    <row r="35" spans="1:11" ht="12.75">
      <c r="A35" s="278" t="s">
        <v>206</v>
      </c>
      <c r="B35" s="279"/>
      <c r="C35" s="279"/>
      <c r="D35" s="279"/>
      <c r="E35" s="279"/>
      <c r="F35" s="279"/>
      <c r="G35" s="279"/>
      <c r="H35" s="280"/>
      <c r="I35" s="1">
        <v>29</v>
      </c>
      <c r="J35" s="29">
        <v>53042871.3</v>
      </c>
      <c r="K35" s="29">
        <v>51752098.5</v>
      </c>
    </row>
    <row r="36" spans="1:11" ht="12.75" customHeight="1">
      <c r="A36" s="278" t="s">
        <v>55</v>
      </c>
      <c r="B36" s="279"/>
      <c r="C36" s="279"/>
      <c r="D36" s="279"/>
      <c r="E36" s="279"/>
      <c r="F36" s="279"/>
      <c r="G36" s="279"/>
      <c r="H36" s="280"/>
      <c r="I36" s="1">
        <v>30</v>
      </c>
      <c r="J36" s="5">
        <v>2041774.06</v>
      </c>
      <c r="K36" s="5">
        <v>2041774.06</v>
      </c>
    </row>
    <row r="37" spans="1:11" ht="12.75" customHeight="1">
      <c r="A37" s="278" t="s">
        <v>56</v>
      </c>
      <c r="B37" s="279"/>
      <c r="C37" s="279"/>
      <c r="D37" s="279"/>
      <c r="E37" s="279"/>
      <c r="F37" s="279"/>
      <c r="G37" s="279"/>
      <c r="H37" s="280"/>
      <c r="I37" s="1">
        <v>31</v>
      </c>
      <c r="J37" s="5">
        <v>50395179.48</v>
      </c>
      <c r="K37" s="5">
        <v>49110963.33</v>
      </c>
    </row>
    <row r="38" spans="1:11" ht="12.75" customHeight="1">
      <c r="A38" s="278" t="s">
        <v>57</v>
      </c>
      <c r="B38" s="279"/>
      <c r="C38" s="279"/>
      <c r="D38" s="279"/>
      <c r="E38" s="279"/>
      <c r="F38" s="279"/>
      <c r="G38" s="279"/>
      <c r="H38" s="280"/>
      <c r="I38" s="1">
        <v>32</v>
      </c>
      <c r="J38" s="5">
        <v>605917.7600000002</v>
      </c>
      <c r="K38" s="5">
        <v>599361.1100000017</v>
      </c>
    </row>
    <row r="39" spans="1:11" ht="12.75">
      <c r="A39" s="278" t="s">
        <v>58</v>
      </c>
      <c r="B39" s="279"/>
      <c r="C39" s="279"/>
      <c r="D39" s="279"/>
      <c r="E39" s="279"/>
      <c r="F39" s="279"/>
      <c r="G39" s="279"/>
      <c r="H39" s="280"/>
      <c r="I39" s="1">
        <v>33</v>
      </c>
      <c r="J39" s="5">
        <v>14249755.23</v>
      </c>
      <c r="K39" s="5">
        <v>14249755.23</v>
      </c>
    </row>
    <row r="40" spans="1:11" ht="12.75">
      <c r="A40" s="281" t="s">
        <v>59</v>
      </c>
      <c r="B40" s="282"/>
      <c r="C40" s="282"/>
      <c r="D40" s="282"/>
      <c r="E40" s="282"/>
      <c r="F40" s="282"/>
      <c r="G40" s="282"/>
      <c r="H40" s="283"/>
      <c r="I40" s="1">
        <v>34</v>
      </c>
      <c r="J40" s="73">
        <v>576820993.4188248</v>
      </c>
      <c r="K40" s="73">
        <v>520312875.15935993</v>
      </c>
    </row>
    <row r="41" spans="1:11" ht="12.75">
      <c r="A41" s="278" t="s">
        <v>60</v>
      </c>
      <c r="B41" s="279"/>
      <c r="C41" s="279"/>
      <c r="D41" s="279"/>
      <c r="E41" s="279"/>
      <c r="F41" s="279"/>
      <c r="G41" s="279"/>
      <c r="H41" s="280"/>
      <c r="I41" s="1">
        <v>35</v>
      </c>
      <c r="J41" s="29">
        <v>9795795.1460368</v>
      </c>
      <c r="K41" s="29">
        <v>24226566.25</v>
      </c>
    </row>
    <row r="42" spans="1:11" ht="12.75">
      <c r="A42" s="278" t="s">
        <v>61</v>
      </c>
      <c r="B42" s="279"/>
      <c r="C42" s="279"/>
      <c r="D42" s="279"/>
      <c r="E42" s="279"/>
      <c r="F42" s="279"/>
      <c r="G42" s="279"/>
      <c r="H42" s="280"/>
      <c r="I42" s="1">
        <v>36</v>
      </c>
      <c r="J42" s="5"/>
      <c r="K42" s="5">
        <v>49292.01</v>
      </c>
    </row>
    <row r="43" spans="1:12" ht="12.75">
      <c r="A43" s="278" t="s">
        <v>62</v>
      </c>
      <c r="B43" s="279"/>
      <c r="C43" s="279"/>
      <c r="D43" s="279"/>
      <c r="E43" s="279"/>
      <c r="F43" s="279"/>
      <c r="G43" s="279"/>
      <c r="H43" s="280"/>
      <c r="I43" s="1">
        <v>37</v>
      </c>
      <c r="J43" s="5">
        <v>9788066.3160368</v>
      </c>
      <c r="K43" s="5">
        <v>24175474.24</v>
      </c>
      <c r="L43" s="148"/>
    </row>
    <row r="44" spans="1:11" ht="12.75">
      <c r="A44" s="278" t="s">
        <v>159</v>
      </c>
      <c r="B44" s="279"/>
      <c r="C44" s="279"/>
      <c r="D44" s="279"/>
      <c r="E44" s="279"/>
      <c r="F44" s="279"/>
      <c r="G44" s="279"/>
      <c r="H44" s="280"/>
      <c r="I44" s="1">
        <v>38</v>
      </c>
      <c r="J44" s="5"/>
      <c r="K44" s="5"/>
    </row>
    <row r="45" spans="1:11" ht="12.75">
      <c r="A45" s="278" t="s">
        <v>160</v>
      </c>
      <c r="B45" s="279"/>
      <c r="C45" s="279"/>
      <c r="D45" s="279"/>
      <c r="E45" s="279"/>
      <c r="F45" s="279"/>
      <c r="G45" s="279"/>
      <c r="H45" s="280"/>
      <c r="I45" s="1">
        <v>39</v>
      </c>
      <c r="J45" s="5"/>
      <c r="K45" s="5"/>
    </row>
    <row r="46" spans="1:11" ht="12.75">
      <c r="A46" s="278" t="s">
        <v>63</v>
      </c>
      <c r="B46" s="279"/>
      <c r="C46" s="279"/>
      <c r="D46" s="279"/>
      <c r="E46" s="279"/>
      <c r="F46" s="279"/>
      <c r="G46" s="279"/>
      <c r="H46" s="280"/>
      <c r="I46" s="1">
        <v>40</v>
      </c>
      <c r="J46" s="5">
        <v>7728.830000000002</v>
      </c>
      <c r="K46" s="5">
        <v>1800</v>
      </c>
    </row>
    <row r="47" spans="1:11" ht="12.75">
      <c r="A47" s="278" t="s">
        <v>64</v>
      </c>
      <c r="B47" s="279"/>
      <c r="C47" s="279"/>
      <c r="D47" s="279"/>
      <c r="E47" s="279"/>
      <c r="F47" s="279"/>
      <c r="G47" s="279"/>
      <c r="H47" s="280"/>
      <c r="I47" s="1">
        <v>41</v>
      </c>
      <c r="J47" s="5"/>
      <c r="K47" s="5"/>
    </row>
    <row r="48" spans="1:11" ht="12.75">
      <c r="A48" s="278" t="s">
        <v>65</v>
      </c>
      <c r="B48" s="279"/>
      <c r="C48" s="279"/>
      <c r="D48" s="279"/>
      <c r="E48" s="279"/>
      <c r="F48" s="279"/>
      <c r="G48" s="279"/>
      <c r="H48" s="280"/>
      <c r="I48" s="1">
        <v>42</v>
      </c>
      <c r="J48" s="5"/>
      <c r="K48" s="5"/>
    </row>
    <row r="49" spans="1:11" ht="12.75">
      <c r="A49" s="278" t="s">
        <v>66</v>
      </c>
      <c r="B49" s="279"/>
      <c r="C49" s="279"/>
      <c r="D49" s="279"/>
      <c r="E49" s="279"/>
      <c r="F49" s="279"/>
      <c r="G49" s="279"/>
      <c r="H49" s="280"/>
      <c r="I49" s="1">
        <v>43</v>
      </c>
      <c r="J49" s="29">
        <v>279307109.550552</v>
      </c>
      <c r="K49" s="29">
        <v>287312465.2475379</v>
      </c>
    </row>
    <row r="50" spans="1:11" ht="12.75">
      <c r="A50" s="278" t="s">
        <v>67</v>
      </c>
      <c r="B50" s="279"/>
      <c r="C50" s="279"/>
      <c r="D50" s="279"/>
      <c r="E50" s="279"/>
      <c r="F50" s="279"/>
      <c r="G50" s="279"/>
      <c r="H50" s="280"/>
      <c r="I50" s="1">
        <v>44</v>
      </c>
      <c r="J50" s="5">
        <v>88857879.1694136</v>
      </c>
      <c r="K50" s="5">
        <v>132047125.02689299</v>
      </c>
    </row>
    <row r="51" spans="1:11" ht="12.75">
      <c r="A51" s="278" t="s">
        <v>68</v>
      </c>
      <c r="B51" s="279"/>
      <c r="C51" s="279"/>
      <c r="D51" s="279"/>
      <c r="E51" s="279"/>
      <c r="F51" s="279"/>
      <c r="G51" s="279"/>
      <c r="H51" s="280"/>
      <c r="I51" s="1">
        <v>45</v>
      </c>
      <c r="J51" s="5">
        <v>174952344.91</v>
      </c>
      <c r="K51" s="5">
        <v>140663482.828653</v>
      </c>
    </row>
    <row r="52" spans="1:11" ht="12.75">
      <c r="A52" s="278" t="s">
        <v>69</v>
      </c>
      <c r="B52" s="279"/>
      <c r="C52" s="279"/>
      <c r="D52" s="279"/>
      <c r="E52" s="279"/>
      <c r="F52" s="279"/>
      <c r="G52" s="279"/>
      <c r="H52" s="280"/>
      <c r="I52" s="1">
        <v>46</v>
      </c>
      <c r="J52" s="5"/>
      <c r="K52" s="5"/>
    </row>
    <row r="53" spans="1:11" ht="12.75">
      <c r="A53" s="278" t="s">
        <v>70</v>
      </c>
      <c r="B53" s="279"/>
      <c r="C53" s="279"/>
      <c r="D53" s="279"/>
      <c r="E53" s="279"/>
      <c r="F53" s="279"/>
      <c r="G53" s="279"/>
      <c r="H53" s="280"/>
      <c r="I53" s="1">
        <v>47</v>
      </c>
      <c r="J53" s="5"/>
      <c r="K53" s="5"/>
    </row>
    <row r="54" spans="1:11" ht="12.75">
      <c r="A54" s="278" t="s">
        <v>71</v>
      </c>
      <c r="B54" s="279"/>
      <c r="C54" s="279"/>
      <c r="D54" s="279"/>
      <c r="E54" s="279"/>
      <c r="F54" s="279"/>
      <c r="G54" s="279"/>
      <c r="H54" s="280"/>
      <c r="I54" s="1">
        <v>48</v>
      </c>
      <c r="J54" s="5">
        <v>2496266.9059304</v>
      </c>
      <c r="K54" s="5">
        <v>2820406.1636849</v>
      </c>
    </row>
    <row r="55" spans="1:11" ht="12.75">
      <c r="A55" s="278" t="s">
        <v>72</v>
      </c>
      <c r="B55" s="279"/>
      <c r="C55" s="279"/>
      <c r="D55" s="279"/>
      <c r="E55" s="279"/>
      <c r="F55" s="279"/>
      <c r="G55" s="279"/>
      <c r="H55" s="280"/>
      <c r="I55" s="1">
        <v>49</v>
      </c>
      <c r="J55" s="5">
        <v>13000618.565208</v>
      </c>
      <c r="K55" s="5">
        <v>11781451.228307</v>
      </c>
    </row>
    <row r="56" spans="1:11" ht="12.75">
      <c r="A56" s="278" t="s">
        <v>207</v>
      </c>
      <c r="B56" s="279"/>
      <c r="C56" s="279"/>
      <c r="D56" s="279"/>
      <c r="E56" s="279"/>
      <c r="F56" s="279"/>
      <c r="G56" s="279"/>
      <c r="H56" s="280"/>
      <c r="I56" s="1">
        <v>50</v>
      </c>
      <c r="J56" s="29">
        <v>62993219.46</v>
      </c>
      <c r="K56" s="29">
        <v>62980250.78</v>
      </c>
    </row>
    <row r="57" spans="1:11" ht="12.75">
      <c r="A57" s="278" t="s">
        <v>49</v>
      </c>
      <c r="B57" s="279"/>
      <c r="C57" s="279"/>
      <c r="D57" s="279"/>
      <c r="E57" s="279"/>
      <c r="F57" s="279"/>
      <c r="G57" s="279"/>
      <c r="H57" s="280"/>
      <c r="I57" s="1">
        <v>51</v>
      </c>
      <c r="J57" s="5"/>
      <c r="K57" s="5"/>
    </row>
    <row r="58" spans="1:11" ht="12.75">
      <c r="A58" s="278" t="s">
        <v>50</v>
      </c>
      <c r="B58" s="279"/>
      <c r="C58" s="279"/>
      <c r="D58" s="279"/>
      <c r="E58" s="279"/>
      <c r="F58" s="279"/>
      <c r="G58" s="279"/>
      <c r="H58" s="280"/>
      <c r="I58" s="1">
        <v>52</v>
      </c>
      <c r="J58" s="180"/>
      <c r="K58" s="180"/>
    </row>
    <row r="59" spans="1:11" ht="12.75">
      <c r="A59" s="278" t="s">
        <v>73</v>
      </c>
      <c r="B59" s="279"/>
      <c r="C59" s="279"/>
      <c r="D59" s="279"/>
      <c r="E59" s="279"/>
      <c r="F59" s="279"/>
      <c r="G59" s="279"/>
      <c r="H59" s="280"/>
      <c r="I59" s="1">
        <v>53</v>
      </c>
      <c r="J59" s="5"/>
      <c r="K59" s="5"/>
    </row>
    <row r="60" spans="1:11" ht="12.75">
      <c r="A60" s="278" t="s">
        <v>162</v>
      </c>
      <c r="B60" s="279"/>
      <c r="C60" s="279"/>
      <c r="D60" s="279"/>
      <c r="E60" s="279"/>
      <c r="F60" s="279"/>
      <c r="G60" s="279"/>
      <c r="H60" s="280"/>
      <c r="I60" s="1">
        <v>54</v>
      </c>
      <c r="J60" s="5"/>
      <c r="K60" s="5"/>
    </row>
    <row r="61" spans="1:11" ht="12.75">
      <c r="A61" s="278" t="s">
        <v>54</v>
      </c>
      <c r="B61" s="279"/>
      <c r="C61" s="279"/>
      <c r="D61" s="279"/>
      <c r="E61" s="279"/>
      <c r="F61" s="279"/>
      <c r="G61" s="279"/>
      <c r="H61" s="280"/>
      <c r="I61" s="1">
        <v>55</v>
      </c>
      <c r="J61" s="5">
        <v>62993219.46</v>
      </c>
      <c r="K61" s="5">
        <v>62980250.78</v>
      </c>
    </row>
    <row r="62" spans="1:11" ht="12.75">
      <c r="A62" s="278" t="s">
        <v>53</v>
      </c>
      <c r="B62" s="279"/>
      <c r="C62" s="279"/>
      <c r="D62" s="279"/>
      <c r="E62" s="279"/>
      <c r="F62" s="279"/>
      <c r="G62" s="279"/>
      <c r="H62" s="280"/>
      <c r="I62" s="1">
        <v>56</v>
      </c>
      <c r="J62" s="5"/>
      <c r="K62" s="5"/>
    </row>
    <row r="63" spans="1:11" ht="12.75">
      <c r="A63" s="278" t="s">
        <v>74</v>
      </c>
      <c r="B63" s="279"/>
      <c r="C63" s="279"/>
      <c r="D63" s="279"/>
      <c r="E63" s="279"/>
      <c r="F63" s="279"/>
      <c r="G63" s="279"/>
      <c r="H63" s="280"/>
      <c r="I63" s="1">
        <v>57</v>
      </c>
      <c r="J63" s="5"/>
      <c r="K63" s="5"/>
    </row>
    <row r="64" spans="1:11" ht="12.75">
      <c r="A64" s="278" t="s">
        <v>208</v>
      </c>
      <c r="B64" s="279"/>
      <c r="C64" s="279"/>
      <c r="D64" s="279"/>
      <c r="E64" s="279"/>
      <c r="F64" s="279"/>
      <c r="G64" s="279"/>
      <c r="H64" s="280"/>
      <c r="I64" s="1">
        <v>58</v>
      </c>
      <c r="J64" s="5">
        <v>224724869.262236</v>
      </c>
      <c r="K64" s="5">
        <v>145793592.881822</v>
      </c>
    </row>
    <row r="65" spans="1:11" ht="12.75">
      <c r="A65" s="281" t="s">
        <v>85</v>
      </c>
      <c r="B65" s="282"/>
      <c r="C65" s="282"/>
      <c r="D65" s="282"/>
      <c r="E65" s="282"/>
      <c r="F65" s="282"/>
      <c r="G65" s="282"/>
      <c r="H65" s="283"/>
      <c r="I65" s="1">
        <v>59</v>
      </c>
      <c r="J65" s="74">
        <v>5671595.9950136</v>
      </c>
      <c r="K65" s="74">
        <v>5940165.3721276</v>
      </c>
    </row>
    <row r="66" spans="1:11" ht="12.75">
      <c r="A66" s="281" t="s">
        <v>83</v>
      </c>
      <c r="B66" s="282"/>
      <c r="C66" s="282"/>
      <c r="D66" s="282"/>
      <c r="E66" s="282"/>
      <c r="F66" s="282"/>
      <c r="G66" s="282"/>
      <c r="H66" s="283"/>
      <c r="I66" s="1">
        <v>60</v>
      </c>
      <c r="J66" s="73">
        <v>808124124.404076</v>
      </c>
      <c r="K66" s="73">
        <v>745208132.6306723</v>
      </c>
    </row>
    <row r="67" spans="1:11" ht="12.75">
      <c r="A67" s="287" t="s">
        <v>84</v>
      </c>
      <c r="B67" s="288"/>
      <c r="C67" s="288"/>
      <c r="D67" s="288"/>
      <c r="E67" s="288"/>
      <c r="F67" s="288"/>
      <c r="G67" s="288"/>
      <c r="H67" s="289"/>
      <c r="I67" s="4">
        <v>61</v>
      </c>
      <c r="J67" s="75"/>
      <c r="K67" s="75"/>
    </row>
    <row r="68" spans="1:11" ht="12.75">
      <c r="A68" s="270" t="s">
        <v>75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1"/>
    </row>
    <row r="69" spans="1:11" ht="12.75">
      <c r="A69" s="274" t="s">
        <v>209</v>
      </c>
      <c r="B69" s="275"/>
      <c r="C69" s="275"/>
      <c r="D69" s="275"/>
      <c r="E69" s="275"/>
      <c r="F69" s="275"/>
      <c r="G69" s="275"/>
      <c r="H69" s="292"/>
      <c r="I69" s="3">
        <v>62</v>
      </c>
      <c r="J69" s="169">
        <v>286878861.817554</v>
      </c>
      <c r="K69" s="169">
        <v>306825143.1572637</v>
      </c>
    </row>
    <row r="70" spans="1:11" ht="12.75">
      <c r="A70" s="278" t="s">
        <v>76</v>
      </c>
      <c r="B70" s="279"/>
      <c r="C70" s="279"/>
      <c r="D70" s="279"/>
      <c r="E70" s="279"/>
      <c r="F70" s="279"/>
      <c r="G70" s="279"/>
      <c r="H70" s="280"/>
      <c r="I70" s="1">
        <v>63</v>
      </c>
      <c r="J70" s="168">
        <v>133165000</v>
      </c>
      <c r="K70" s="168">
        <v>133165000</v>
      </c>
    </row>
    <row r="71" spans="1:11" ht="12.75">
      <c r="A71" s="278" t="s">
        <v>77</v>
      </c>
      <c r="B71" s="279"/>
      <c r="C71" s="279"/>
      <c r="D71" s="279"/>
      <c r="E71" s="279"/>
      <c r="F71" s="279"/>
      <c r="G71" s="279"/>
      <c r="H71" s="280"/>
      <c r="I71" s="1">
        <v>64</v>
      </c>
      <c r="J71" s="168"/>
      <c r="K71" s="168"/>
    </row>
    <row r="72" spans="1:11" ht="12.75">
      <c r="A72" s="278" t="s">
        <v>78</v>
      </c>
      <c r="B72" s="279"/>
      <c r="C72" s="279"/>
      <c r="D72" s="279"/>
      <c r="E72" s="279"/>
      <c r="F72" s="279"/>
      <c r="G72" s="279"/>
      <c r="H72" s="280"/>
      <c r="I72" s="1">
        <v>65</v>
      </c>
      <c r="J72" s="170">
        <v>20849075.64</v>
      </c>
      <c r="K72" s="170">
        <v>20849075.64</v>
      </c>
    </row>
    <row r="73" spans="1:11" ht="12.75">
      <c r="A73" s="278" t="s">
        <v>79</v>
      </c>
      <c r="B73" s="279"/>
      <c r="C73" s="279"/>
      <c r="D73" s="279"/>
      <c r="E73" s="279"/>
      <c r="F73" s="279"/>
      <c r="G73" s="279"/>
      <c r="H73" s="280"/>
      <c r="I73" s="1">
        <v>66</v>
      </c>
      <c r="J73" s="168">
        <v>6658250</v>
      </c>
      <c r="K73" s="168">
        <v>6658250</v>
      </c>
    </row>
    <row r="74" spans="1:11" ht="12.75">
      <c r="A74" s="278" t="s">
        <v>283</v>
      </c>
      <c r="B74" s="279"/>
      <c r="C74" s="279"/>
      <c r="D74" s="279"/>
      <c r="E74" s="279"/>
      <c r="F74" s="279"/>
      <c r="G74" s="279"/>
      <c r="H74" s="280"/>
      <c r="I74" s="1">
        <v>67</v>
      </c>
      <c r="J74" s="168">
        <v>15820445.64</v>
      </c>
      <c r="K74" s="168">
        <v>15820445.64</v>
      </c>
    </row>
    <row r="75" spans="1:11" ht="12.75">
      <c r="A75" s="278" t="s">
        <v>284</v>
      </c>
      <c r="B75" s="279"/>
      <c r="C75" s="279"/>
      <c r="D75" s="279"/>
      <c r="E75" s="279"/>
      <c r="F75" s="279"/>
      <c r="G75" s="279"/>
      <c r="H75" s="280"/>
      <c r="I75" s="1">
        <v>68</v>
      </c>
      <c r="J75" s="168">
        <v>1629620</v>
      </c>
      <c r="K75" s="168">
        <v>1629620</v>
      </c>
    </row>
    <row r="76" spans="1:11" ht="12.75">
      <c r="A76" s="278" t="s">
        <v>80</v>
      </c>
      <c r="B76" s="279"/>
      <c r="C76" s="279"/>
      <c r="D76" s="279"/>
      <c r="E76" s="279"/>
      <c r="F76" s="279"/>
      <c r="G76" s="279"/>
      <c r="H76" s="280"/>
      <c r="I76" s="1">
        <v>69</v>
      </c>
      <c r="J76" s="168"/>
      <c r="K76" s="168"/>
    </row>
    <row r="77" spans="1:11" ht="12.75">
      <c r="A77" s="278" t="s">
        <v>81</v>
      </c>
      <c r="B77" s="279"/>
      <c r="C77" s="279"/>
      <c r="D77" s="279"/>
      <c r="E77" s="279"/>
      <c r="F77" s="279"/>
      <c r="G77" s="279"/>
      <c r="H77" s="280"/>
      <c r="I77" s="1">
        <v>70</v>
      </c>
      <c r="J77" s="168"/>
      <c r="K77" s="168"/>
    </row>
    <row r="78" spans="1:11" ht="12.75">
      <c r="A78" s="278" t="s">
        <v>82</v>
      </c>
      <c r="B78" s="279"/>
      <c r="C78" s="279"/>
      <c r="D78" s="279"/>
      <c r="E78" s="279"/>
      <c r="F78" s="279"/>
      <c r="G78" s="279"/>
      <c r="H78" s="280"/>
      <c r="I78" s="1">
        <v>71</v>
      </c>
      <c r="J78" s="168"/>
      <c r="K78" s="168"/>
    </row>
    <row r="79" spans="1:11" ht="12.75">
      <c r="A79" s="278" t="s">
        <v>210</v>
      </c>
      <c r="B79" s="279"/>
      <c r="C79" s="279"/>
      <c r="D79" s="279"/>
      <c r="E79" s="279"/>
      <c r="F79" s="279"/>
      <c r="G79" s="279"/>
      <c r="H79" s="280"/>
      <c r="I79" s="1">
        <v>72</v>
      </c>
      <c r="J79" s="170">
        <v>22120979.384536</v>
      </c>
      <c r="K79" s="170">
        <v>132863395.555307</v>
      </c>
    </row>
    <row r="80" spans="1:11" ht="12.75">
      <c r="A80" s="284" t="s">
        <v>86</v>
      </c>
      <c r="B80" s="285"/>
      <c r="C80" s="285"/>
      <c r="D80" s="285"/>
      <c r="E80" s="285"/>
      <c r="F80" s="285"/>
      <c r="G80" s="285"/>
      <c r="H80" s="286"/>
      <c r="I80" s="1">
        <v>73</v>
      </c>
      <c r="J80" s="170">
        <v>22120979.384536</v>
      </c>
      <c r="K80" s="170">
        <v>132863395.555307</v>
      </c>
    </row>
    <row r="81" spans="1:11" ht="12.75">
      <c r="A81" s="284" t="s">
        <v>87</v>
      </c>
      <c r="B81" s="285"/>
      <c r="C81" s="285"/>
      <c r="D81" s="285"/>
      <c r="E81" s="285"/>
      <c r="F81" s="285"/>
      <c r="G81" s="285"/>
      <c r="H81" s="286"/>
      <c r="I81" s="1">
        <v>74</v>
      </c>
      <c r="J81" s="168"/>
      <c r="K81" s="168"/>
    </row>
    <row r="82" spans="1:11" ht="12.75">
      <c r="A82" s="278" t="s">
        <v>88</v>
      </c>
      <c r="B82" s="279"/>
      <c r="C82" s="279"/>
      <c r="D82" s="279"/>
      <c r="E82" s="279"/>
      <c r="F82" s="279"/>
      <c r="G82" s="279"/>
      <c r="H82" s="280"/>
      <c r="I82" s="1">
        <v>75</v>
      </c>
      <c r="J82" s="168">
        <v>110743806.793018</v>
      </c>
      <c r="K82" s="168">
        <v>19947671.9619567</v>
      </c>
    </row>
    <row r="83" spans="1:11" ht="12.75">
      <c r="A83" s="284" t="s">
        <v>89</v>
      </c>
      <c r="B83" s="285"/>
      <c r="C83" s="285"/>
      <c r="D83" s="285"/>
      <c r="E83" s="285"/>
      <c r="F83" s="285"/>
      <c r="G83" s="285"/>
      <c r="H83" s="286"/>
      <c r="I83" s="1">
        <v>76</v>
      </c>
      <c r="J83" s="168">
        <v>110743806.793018</v>
      </c>
      <c r="K83" s="168">
        <v>19947671.9619567</v>
      </c>
    </row>
    <row r="84" spans="1:11" ht="12.75">
      <c r="A84" s="284" t="s">
        <v>90</v>
      </c>
      <c r="B84" s="285"/>
      <c r="C84" s="285"/>
      <c r="D84" s="285"/>
      <c r="E84" s="285"/>
      <c r="F84" s="285"/>
      <c r="G84" s="285"/>
      <c r="H84" s="286"/>
      <c r="I84" s="1">
        <v>77</v>
      </c>
      <c r="J84" s="168"/>
      <c r="K84" s="168"/>
    </row>
    <row r="85" spans="1:11" ht="12.75">
      <c r="A85" s="278" t="s">
        <v>91</v>
      </c>
      <c r="B85" s="279"/>
      <c r="C85" s="279"/>
      <c r="D85" s="279"/>
      <c r="E85" s="279"/>
      <c r="F85" s="279"/>
      <c r="G85" s="279"/>
      <c r="H85" s="280"/>
      <c r="I85" s="1">
        <v>78</v>
      </c>
      <c r="J85" s="168"/>
      <c r="K85" s="168"/>
    </row>
    <row r="86" spans="1:11" ht="12.75">
      <c r="A86" s="281" t="s">
        <v>92</v>
      </c>
      <c r="B86" s="282"/>
      <c r="C86" s="282"/>
      <c r="D86" s="282"/>
      <c r="E86" s="282"/>
      <c r="F86" s="282"/>
      <c r="G86" s="282"/>
      <c r="H86" s="283"/>
      <c r="I86" s="1">
        <v>79</v>
      </c>
      <c r="J86" s="170">
        <v>8560375.05</v>
      </c>
      <c r="K86" s="170">
        <v>8804348.68</v>
      </c>
    </row>
    <row r="87" spans="1:11" ht="12.75">
      <c r="A87" s="278" t="s">
        <v>93</v>
      </c>
      <c r="B87" s="279"/>
      <c r="C87" s="279"/>
      <c r="D87" s="279"/>
      <c r="E87" s="279"/>
      <c r="F87" s="279"/>
      <c r="G87" s="279"/>
      <c r="H87" s="280"/>
      <c r="I87" s="1">
        <v>80</v>
      </c>
      <c r="J87" s="168">
        <v>8560375.05</v>
      </c>
      <c r="K87" s="168">
        <v>8804348.68</v>
      </c>
    </row>
    <row r="88" spans="1:11" ht="12.75">
      <c r="A88" s="278" t="s">
        <v>94</v>
      </c>
      <c r="B88" s="279"/>
      <c r="C88" s="279"/>
      <c r="D88" s="279"/>
      <c r="E88" s="279"/>
      <c r="F88" s="279"/>
      <c r="G88" s="279"/>
      <c r="H88" s="280"/>
      <c r="I88" s="1">
        <v>81</v>
      </c>
      <c r="J88" s="168"/>
      <c r="K88" s="168"/>
    </row>
    <row r="89" spans="1:11" ht="12.75">
      <c r="A89" s="278" t="s">
        <v>95</v>
      </c>
      <c r="B89" s="279"/>
      <c r="C89" s="279"/>
      <c r="D89" s="279"/>
      <c r="E89" s="279"/>
      <c r="F89" s="279"/>
      <c r="G89" s="279"/>
      <c r="H89" s="280"/>
      <c r="I89" s="1">
        <v>82</v>
      </c>
      <c r="J89" s="168"/>
      <c r="K89" s="168"/>
    </row>
    <row r="90" spans="1:11" ht="12.75">
      <c r="A90" s="281" t="s">
        <v>201</v>
      </c>
      <c r="B90" s="282"/>
      <c r="C90" s="282"/>
      <c r="D90" s="282"/>
      <c r="E90" s="282"/>
      <c r="F90" s="282"/>
      <c r="G90" s="282"/>
      <c r="H90" s="283"/>
      <c r="I90" s="1">
        <v>83</v>
      </c>
      <c r="J90" s="171">
        <v>33249511.439999998</v>
      </c>
      <c r="K90" s="171">
        <v>32811668.599999998</v>
      </c>
    </row>
    <row r="91" spans="1:11" ht="12.75">
      <c r="A91" s="278" t="s">
        <v>96</v>
      </c>
      <c r="B91" s="279"/>
      <c r="C91" s="279"/>
      <c r="D91" s="279"/>
      <c r="E91" s="279"/>
      <c r="F91" s="279"/>
      <c r="G91" s="279"/>
      <c r="H91" s="280"/>
      <c r="I91" s="1">
        <v>84</v>
      </c>
      <c r="J91" s="168">
        <v>14340911.81</v>
      </c>
      <c r="K91" s="168">
        <v>14524782.71</v>
      </c>
    </row>
    <row r="92" spans="1:11" ht="12.75">
      <c r="A92" s="278" t="s">
        <v>98</v>
      </c>
      <c r="B92" s="279"/>
      <c r="C92" s="279"/>
      <c r="D92" s="279"/>
      <c r="E92" s="279"/>
      <c r="F92" s="279"/>
      <c r="G92" s="279"/>
      <c r="H92" s="280"/>
      <c r="I92" s="1">
        <v>85</v>
      </c>
      <c r="J92" s="168"/>
      <c r="K92" s="168"/>
    </row>
    <row r="93" spans="1:11" ht="12.75">
      <c r="A93" s="278" t="s">
        <v>97</v>
      </c>
      <c r="B93" s="279"/>
      <c r="C93" s="279"/>
      <c r="D93" s="279"/>
      <c r="E93" s="279"/>
      <c r="F93" s="279"/>
      <c r="G93" s="279"/>
      <c r="H93" s="280"/>
      <c r="I93" s="1">
        <v>86</v>
      </c>
      <c r="J93" s="168">
        <v>8961888.62</v>
      </c>
      <c r="K93" s="168">
        <v>8657101.86</v>
      </c>
    </row>
    <row r="94" spans="1:11" ht="12.75">
      <c r="A94" s="278" t="s">
        <v>99</v>
      </c>
      <c r="B94" s="279"/>
      <c r="C94" s="279"/>
      <c r="D94" s="279"/>
      <c r="E94" s="279"/>
      <c r="F94" s="279"/>
      <c r="G94" s="279"/>
      <c r="H94" s="280"/>
      <c r="I94" s="1">
        <v>87</v>
      </c>
      <c r="J94" s="168"/>
      <c r="K94" s="168"/>
    </row>
    <row r="95" spans="1:11" ht="12.75">
      <c r="A95" s="278" t="s">
        <v>100</v>
      </c>
      <c r="B95" s="279"/>
      <c r="C95" s="279"/>
      <c r="D95" s="279"/>
      <c r="E95" s="279"/>
      <c r="F95" s="279"/>
      <c r="G95" s="279"/>
      <c r="H95" s="280"/>
      <c r="I95" s="1">
        <v>88</v>
      </c>
      <c r="J95" s="168">
        <v>2041774.06</v>
      </c>
      <c r="K95" s="168">
        <v>2041774.06</v>
      </c>
    </row>
    <row r="96" spans="1:11" ht="12.75">
      <c r="A96" s="278" t="s">
        <v>101</v>
      </c>
      <c r="B96" s="279"/>
      <c r="C96" s="279"/>
      <c r="D96" s="279"/>
      <c r="E96" s="279"/>
      <c r="F96" s="279"/>
      <c r="G96" s="279"/>
      <c r="H96" s="280"/>
      <c r="I96" s="1">
        <v>89</v>
      </c>
      <c r="J96" s="168"/>
      <c r="K96" s="168"/>
    </row>
    <row r="97" spans="1:11" ht="12.75">
      <c r="A97" s="278" t="s">
        <v>163</v>
      </c>
      <c r="B97" s="279"/>
      <c r="C97" s="279"/>
      <c r="D97" s="279"/>
      <c r="E97" s="279"/>
      <c r="F97" s="279"/>
      <c r="G97" s="279"/>
      <c r="H97" s="280"/>
      <c r="I97" s="1">
        <v>90</v>
      </c>
      <c r="J97" s="168"/>
      <c r="K97" s="168"/>
    </row>
    <row r="98" spans="1:11" ht="12.75">
      <c r="A98" s="278" t="s">
        <v>102</v>
      </c>
      <c r="B98" s="279"/>
      <c r="C98" s="279"/>
      <c r="D98" s="279"/>
      <c r="E98" s="279"/>
      <c r="F98" s="279"/>
      <c r="G98" s="279"/>
      <c r="H98" s="280"/>
      <c r="I98" s="1">
        <v>91</v>
      </c>
      <c r="J98" s="168">
        <v>7904936.95</v>
      </c>
      <c r="K98" s="168">
        <v>7588009.97</v>
      </c>
    </row>
    <row r="99" spans="1:11" ht="12.75">
      <c r="A99" s="278" t="s">
        <v>103</v>
      </c>
      <c r="B99" s="279"/>
      <c r="C99" s="279"/>
      <c r="D99" s="279"/>
      <c r="E99" s="279"/>
      <c r="F99" s="279"/>
      <c r="G99" s="279"/>
      <c r="H99" s="280"/>
      <c r="I99" s="1">
        <v>92</v>
      </c>
      <c r="J99" s="168"/>
      <c r="K99" s="168"/>
    </row>
    <row r="100" spans="1:11" ht="12.75">
      <c r="A100" s="281" t="s">
        <v>104</v>
      </c>
      <c r="B100" s="282"/>
      <c r="C100" s="282"/>
      <c r="D100" s="282"/>
      <c r="E100" s="282"/>
      <c r="F100" s="282"/>
      <c r="G100" s="282"/>
      <c r="H100" s="283"/>
      <c r="I100" s="1">
        <v>93</v>
      </c>
      <c r="J100" s="171">
        <v>267298329.2129248</v>
      </c>
      <c r="K100" s="171">
        <v>216811418.1081804</v>
      </c>
    </row>
    <row r="101" spans="1:11" ht="12.75">
      <c r="A101" s="278" t="s">
        <v>105</v>
      </c>
      <c r="B101" s="279"/>
      <c r="C101" s="279"/>
      <c r="D101" s="279"/>
      <c r="E101" s="279"/>
      <c r="F101" s="279"/>
      <c r="G101" s="279"/>
      <c r="H101" s="280"/>
      <c r="I101" s="1">
        <v>94</v>
      </c>
      <c r="J101" s="168">
        <v>73215062.9187016</v>
      </c>
      <c r="K101" s="168">
        <v>49794502.1632465</v>
      </c>
    </row>
    <row r="102" spans="1:11" ht="12.75">
      <c r="A102" s="278" t="s">
        <v>98</v>
      </c>
      <c r="B102" s="279"/>
      <c r="C102" s="279"/>
      <c r="D102" s="279"/>
      <c r="E102" s="279"/>
      <c r="F102" s="279"/>
      <c r="G102" s="279"/>
      <c r="H102" s="280"/>
      <c r="I102" s="1">
        <v>95</v>
      </c>
      <c r="J102" s="168"/>
      <c r="K102" s="168"/>
    </row>
    <row r="103" spans="1:11" ht="12.75">
      <c r="A103" s="278" t="s">
        <v>97</v>
      </c>
      <c r="B103" s="279"/>
      <c r="C103" s="279"/>
      <c r="D103" s="279"/>
      <c r="E103" s="279"/>
      <c r="F103" s="279"/>
      <c r="G103" s="279"/>
      <c r="H103" s="280"/>
      <c r="I103" s="1">
        <v>96</v>
      </c>
      <c r="J103" s="168">
        <v>0</v>
      </c>
      <c r="K103" s="168">
        <v>65039.43</v>
      </c>
    </row>
    <row r="104" spans="1:11" ht="12.75">
      <c r="A104" s="278" t="s">
        <v>99</v>
      </c>
      <c r="B104" s="279"/>
      <c r="C104" s="279"/>
      <c r="D104" s="279"/>
      <c r="E104" s="279"/>
      <c r="F104" s="279"/>
      <c r="G104" s="279"/>
      <c r="H104" s="280"/>
      <c r="I104" s="1">
        <v>97</v>
      </c>
      <c r="J104" s="168"/>
      <c r="K104" s="168"/>
    </row>
    <row r="105" spans="1:11" ht="12.75">
      <c r="A105" s="278" t="s">
        <v>100</v>
      </c>
      <c r="B105" s="279"/>
      <c r="C105" s="279"/>
      <c r="D105" s="279"/>
      <c r="E105" s="279"/>
      <c r="F105" s="279"/>
      <c r="G105" s="279"/>
      <c r="H105" s="280"/>
      <c r="I105" s="1">
        <v>98</v>
      </c>
      <c r="J105" s="168">
        <v>49718506.8369296</v>
      </c>
      <c r="K105" s="168">
        <v>45815785.5759005</v>
      </c>
    </row>
    <row r="106" spans="1:11" ht="12.75">
      <c r="A106" s="278" t="s">
        <v>101</v>
      </c>
      <c r="B106" s="279"/>
      <c r="C106" s="279"/>
      <c r="D106" s="279"/>
      <c r="E106" s="279"/>
      <c r="F106" s="279"/>
      <c r="G106" s="279"/>
      <c r="H106" s="280"/>
      <c r="I106" s="1">
        <v>99</v>
      </c>
      <c r="J106" s="168"/>
      <c r="K106" s="168"/>
    </row>
    <row r="107" spans="1:11" ht="12.75">
      <c r="A107" s="278" t="s">
        <v>163</v>
      </c>
      <c r="B107" s="279"/>
      <c r="C107" s="279"/>
      <c r="D107" s="279"/>
      <c r="E107" s="279"/>
      <c r="F107" s="279"/>
      <c r="G107" s="279"/>
      <c r="H107" s="280"/>
      <c r="I107" s="1">
        <v>100</v>
      </c>
      <c r="J107" s="168"/>
      <c r="K107" s="168"/>
    </row>
    <row r="108" spans="1:11" ht="12.75">
      <c r="A108" s="278" t="s">
        <v>106</v>
      </c>
      <c r="B108" s="279"/>
      <c r="C108" s="279"/>
      <c r="D108" s="279"/>
      <c r="E108" s="279"/>
      <c r="F108" s="279"/>
      <c r="G108" s="279"/>
      <c r="H108" s="280"/>
      <c r="I108" s="1">
        <v>101</v>
      </c>
      <c r="J108" s="168">
        <v>92981732.806616</v>
      </c>
      <c r="K108" s="168">
        <v>64362814.7985476</v>
      </c>
    </row>
    <row r="109" spans="1:11" ht="12.75">
      <c r="A109" s="278" t="s">
        <v>107</v>
      </c>
      <c r="B109" s="279"/>
      <c r="C109" s="279"/>
      <c r="D109" s="279"/>
      <c r="E109" s="279"/>
      <c r="F109" s="279"/>
      <c r="G109" s="279"/>
      <c r="H109" s="280"/>
      <c r="I109" s="1">
        <v>102</v>
      </c>
      <c r="J109" s="168">
        <v>51383026.6506776</v>
      </c>
      <c r="K109" s="168">
        <v>56773276.1404858</v>
      </c>
    </row>
    <row r="110" spans="1:11" ht="12.75">
      <c r="A110" s="278" t="s">
        <v>108</v>
      </c>
      <c r="B110" s="279"/>
      <c r="C110" s="279"/>
      <c r="D110" s="279"/>
      <c r="E110" s="279"/>
      <c r="F110" s="279"/>
      <c r="G110" s="279"/>
      <c r="H110" s="280"/>
      <c r="I110" s="1">
        <v>103</v>
      </c>
      <c r="J110" s="168"/>
      <c r="K110" s="168"/>
    </row>
    <row r="111" spans="1:11" ht="12.75">
      <c r="A111" s="278" t="s">
        <v>109</v>
      </c>
      <c r="B111" s="279"/>
      <c r="C111" s="279"/>
      <c r="D111" s="279"/>
      <c r="E111" s="279"/>
      <c r="F111" s="279"/>
      <c r="G111" s="279"/>
      <c r="H111" s="280"/>
      <c r="I111" s="1">
        <v>104</v>
      </c>
      <c r="J111" s="168"/>
      <c r="K111" s="168"/>
    </row>
    <row r="112" spans="1:11" ht="12.75">
      <c r="A112" s="278" t="s">
        <v>110</v>
      </c>
      <c r="B112" s="279"/>
      <c r="C112" s="279"/>
      <c r="D112" s="279"/>
      <c r="E112" s="279"/>
      <c r="F112" s="279"/>
      <c r="G112" s="279"/>
      <c r="H112" s="280"/>
      <c r="I112" s="1">
        <v>105</v>
      </c>
      <c r="J112" s="168"/>
      <c r="K112" s="168"/>
    </row>
    <row r="113" spans="1:11" ht="12.75">
      <c r="A113" s="281" t="s">
        <v>211</v>
      </c>
      <c r="B113" s="282"/>
      <c r="C113" s="282"/>
      <c r="D113" s="282"/>
      <c r="E113" s="282"/>
      <c r="F113" s="282"/>
      <c r="G113" s="282"/>
      <c r="H113" s="283"/>
      <c r="I113" s="1">
        <v>106</v>
      </c>
      <c r="J113" s="167">
        <v>212137046.893598</v>
      </c>
      <c r="K113" s="167">
        <v>179955554.085229</v>
      </c>
    </row>
    <row r="114" spans="1:11" ht="12.75">
      <c r="A114" s="281" t="s">
        <v>212</v>
      </c>
      <c r="B114" s="282"/>
      <c r="C114" s="282"/>
      <c r="D114" s="282"/>
      <c r="E114" s="282"/>
      <c r="F114" s="282"/>
      <c r="G114" s="282"/>
      <c r="H114" s="283"/>
      <c r="I114" s="1">
        <v>107</v>
      </c>
      <c r="J114" s="171">
        <v>808124124.4140768</v>
      </c>
      <c r="K114" s="171">
        <v>745208132.6306732</v>
      </c>
    </row>
    <row r="115" spans="1:11" ht="12.75">
      <c r="A115" s="267" t="s">
        <v>111</v>
      </c>
      <c r="B115" s="268"/>
      <c r="C115" s="268"/>
      <c r="D115" s="268"/>
      <c r="E115" s="268"/>
      <c r="F115" s="268"/>
      <c r="G115" s="268"/>
      <c r="H115" s="269"/>
      <c r="I115" s="2">
        <v>108</v>
      </c>
      <c r="J115" s="75"/>
      <c r="K115" s="75"/>
    </row>
    <row r="116" spans="1:11" ht="12.75">
      <c r="A116" s="270" t="s">
        <v>112</v>
      </c>
      <c r="B116" s="271"/>
      <c r="C116" s="271"/>
      <c r="D116" s="271"/>
      <c r="E116" s="271"/>
      <c r="F116" s="271"/>
      <c r="G116" s="271"/>
      <c r="H116" s="271"/>
      <c r="I116" s="272"/>
      <c r="J116" s="272"/>
      <c r="K116" s="273"/>
    </row>
    <row r="117" spans="1:11" ht="12.75">
      <c r="A117" s="274" t="s">
        <v>113</v>
      </c>
      <c r="B117" s="275"/>
      <c r="C117" s="275"/>
      <c r="D117" s="275"/>
      <c r="E117" s="275"/>
      <c r="F117" s="275"/>
      <c r="G117" s="275"/>
      <c r="H117" s="275"/>
      <c r="I117" s="276"/>
      <c r="J117" s="276"/>
      <c r="K117" s="277"/>
    </row>
    <row r="118" spans="1:11" ht="12.75">
      <c r="A118" s="278" t="s">
        <v>114</v>
      </c>
      <c r="B118" s="279"/>
      <c r="C118" s="279"/>
      <c r="D118" s="279"/>
      <c r="E118" s="279"/>
      <c r="F118" s="279"/>
      <c r="G118" s="279"/>
      <c r="H118" s="280"/>
      <c r="I118" s="1">
        <v>109</v>
      </c>
      <c r="J118" s="5">
        <f>+J69</f>
        <v>286878861.817554</v>
      </c>
      <c r="K118" s="5">
        <f>+K69</f>
        <v>306825143.1572637</v>
      </c>
    </row>
    <row r="119" spans="1:11" ht="12.75">
      <c r="A119" s="260" t="s">
        <v>115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6"/>
      <c r="K119" s="6"/>
    </row>
    <row r="120" spans="1:11" ht="12.75">
      <c r="A120" s="263" t="s">
        <v>164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 ht="12.75">
      <c r="A121" s="265"/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zoomScaleSheetLayoutView="100" zoomScalePageLayoutView="0" workbookViewId="0" topLeftCell="A1">
      <selection activeCell="P23" sqref="P23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53" customWidth="1"/>
    <col min="11" max="11" width="11.140625" style="153" bestFit="1" customWidth="1"/>
    <col min="12" max="12" width="11.7109375" style="153" customWidth="1"/>
    <col min="13" max="13" width="12.00390625" style="153" customWidth="1"/>
    <col min="14" max="14" width="9.140625" style="28" customWidth="1"/>
    <col min="15" max="16" width="11.140625" style="28" bestFit="1" customWidth="1"/>
    <col min="17" max="17" width="9.7109375" style="28" bestFit="1" customWidth="1"/>
    <col min="18" max="16384" width="9.140625" style="28" customWidth="1"/>
  </cols>
  <sheetData>
    <row r="1" spans="1:13" ht="12.75" customHeight="1">
      <c r="A1" s="293" t="s">
        <v>213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 customHeight="1">
      <c r="A2" s="306" t="s">
        <v>330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 customHeight="1">
      <c r="A3" s="326" t="s">
        <v>202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24">
      <c r="A4" s="325" t="s">
        <v>116</v>
      </c>
      <c r="B4" s="325"/>
      <c r="C4" s="325"/>
      <c r="D4" s="325"/>
      <c r="E4" s="325"/>
      <c r="F4" s="325"/>
      <c r="G4" s="325"/>
      <c r="H4" s="325"/>
      <c r="I4" s="32" t="s">
        <v>117</v>
      </c>
      <c r="J4" s="324" t="s">
        <v>118</v>
      </c>
      <c r="K4" s="324"/>
      <c r="L4" s="324" t="s">
        <v>119</v>
      </c>
      <c r="M4" s="324"/>
    </row>
    <row r="5" spans="1:13" ht="12.75">
      <c r="A5" s="325"/>
      <c r="B5" s="325"/>
      <c r="C5" s="325"/>
      <c r="D5" s="325"/>
      <c r="E5" s="325"/>
      <c r="F5" s="325"/>
      <c r="G5" s="325"/>
      <c r="H5" s="325"/>
      <c r="I5" s="32"/>
      <c r="J5" s="154" t="s">
        <v>165</v>
      </c>
      <c r="K5" s="154" t="s">
        <v>166</v>
      </c>
      <c r="L5" s="154" t="s">
        <v>165</v>
      </c>
      <c r="M5" s="154" t="s">
        <v>166</v>
      </c>
    </row>
    <row r="6" spans="1:13" ht="12.75">
      <c r="A6" s="324">
        <v>1</v>
      </c>
      <c r="B6" s="324"/>
      <c r="C6" s="324"/>
      <c r="D6" s="324"/>
      <c r="E6" s="324"/>
      <c r="F6" s="324"/>
      <c r="G6" s="324"/>
      <c r="H6" s="324"/>
      <c r="I6" s="34">
        <v>2</v>
      </c>
      <c r="J6" s="154">
        <v>3</v>
      </c>
      <c r="K6" s="154">
        <v>4</v>
      </c>
      <c r="L6" s="154">
        <v>5</v>
      </c>
      <c r="M6" s="154">
        <v>6</v>
      </c>
    </row>
    <row r="7" spans="1:13" ht="12.75">
      <c r="A7" s="274" t="s">
        <v>121</v>
      </c>
      <c r="B7" s="275"/>
      <c r="C7" s="275"/>
      <c r="D7" s="275"/>
      <c r="E7" s="275"/>
      <c r="F7" s="275"/>
      <c r="G7" s="275"/>
      <c r="H7" s="292"/>
      <c r="I7" s="3">
        <v>111</v>
      </c>
      <c r="J7" s="76">
        <v>335345381.000611</v>
      </c>
      <c r="K7" s="76">
        <v>335345381.000611</v>
      </c>
      <c r="L7" s="76">
        <v>365441470.808012</v>
      </c>
      <c r="M7" s="76">
        <v>365441470.808012</v>
      </c>
    </row>
    <row r="8" spans="1:13" ht="12.75">
      <c r="A8" s="281" t="s">
        <v>122</v>
      </c>
      <c r="B8" s="282"/>
      <c r="C8" s="282"/>
      <c r="D8" s="282"/>
      <c r="E8" s="282"/>
      <c r="F8" s="282"/>
      <c r="G8" s="282"/>
      <c r="H8" s="283"/>
      <c r="I8" s="1">
        <v>112</v>
      </c>
      <c r="J8" s="5">
        <v>330789144.580611</v>
      </c>
      <c r="K8" s="5">
        <v>330789144.580611</v>
      </c>
      <c r="L8" s="5">
        <v>360399101.638012</v>
      </c>
      <c r="M8" s="5">
        <v>360399101.638012</v>
      </c>
    </row>
    <row r="9" spans="1:13" ht="12.75">
      <c r="A9" s="281" t="s">
        <v>123</v>
      </c>
      <c r="B9" s="282"/>
      <c r="C9" s="282"/>
      <c r="D9" s="282"/>
      <c r="E9" s="282"/>
      <c r="F9" s="282"/>
      <c r="G9" s="282"/>
      <c r="H9" s="283"/>
      <c r="I9" s="1">
        <v>113</v>
      </c>
      <c r="J9" s="5">
        <v>4556236.42</v>
      </c>
      <c r="K9" s="5">
        <v>4556236.42</v>
      </c>
      <c r="L9" s="5">
        <v>5042369.17</v>
      </c>
      <c r="M9" s="5">
        <v>5042369.17</v>
      </c>
    </row>
    <row r="10" spans="1:13" ht="12.75">
      <c r="A10" s="281" t="s">
        <v>124</v>
      </c>
      <c r="B10" s="282"/>
      <c r="C10" s="282"/>
      <c r="D10" s="282"/>
      <c r="E10" s="282"/>
      <c r="F10" s="282"/>
      <c r="G10" s="282"/>
      <c r="H10" s="283"/>
      <c r="I10" s="1">
        <v>114</v>
      </c>
      <c r="J10" s="73">
        <v>306161818.86708236</v>
      </c>
      <c r="K10" s="73">
        <v>306161818.86708236</v>
      </c>
      <c r="L10" s="73">
        <v>336249096.80764186</v>
      </c>
      <c r="M10" s="73">
        <v>336249096.80764186</v>
      </c>
    </row>
    <row r="11" spans="1:13" ht="12.75">
      <c r="A11" s="281" t="s">
        <v>167</v>
      </c>
      <c r="B11" s="282"/>
      <c r="C11" s="282"/>
      <c r="D11" s="282"/>
      <c r="E11" s="282"/>
      <c r="F11" s="282"/>
      <c r="G11" s="282"/>
      <c r="H11" s="283"/>
      <c r="I11" s="1">
        <v>115</v>
      </c>
      <c r="J11" s="167">
        <v>-10788813.429386199</v>
      </c>
      <c r="K11" s="167">
        <v>-10788813.429386199</v>
      </c>
      <c r="L11" s="167">
        <v>-14387407.923963198</v>
      </c>
      <c r="M11" s="167">
        <v>-14387407.923963198</v>
      </c>
    </row>
    <row r="12" spans="1:13" ht="12.75">
      <c r="A12" s="281" t="s">
        <v>214</v>
      </c>
      <c r="B12" s="282"/>
      <c r="C12" s="282"/>
      <c r="D12" s="282"/>
      <c r="E12" s="282"/>
      <c r="F12" s="282"/>
      <c r="G12" s="282"/>
      <c r="H12" s="283"/>
      <c r="I12" s="1">
        <v>116</v>
      </c>
      <c r="J12" s="73">
        <v>122486790.044114</v>
      </c>
      <c r="K12" s="73">
        <v>122486790.044114</v>
      </c>
      <c r="L12" s="73">
        <v>144729902.33504182</v>
      </c>
      <c r="M12" s="73">
        <v>144729902.33504182</v>
      </c>
    </row>
    <row r="13" spans="1:13" ht="12.75">
      <c r="A13" s="278" t="s">
        <v>125</v>
      </c>
      <c r="B13" s="279"/>
      <c r="C13" s="279"/>
      <c r="D13" s="279"/>
      <c r="E13" s="279"/>
      <c r="F13" s="279"/>
      <c r="G13" s="279"/>
      <c r="H13" s="280"/>
      <c r="I13" s="1">
        <v>117</v>
      </c>
      <c r="J13" s="168">
        <v>59200059.841555595</v>
      </c>
      <c r="K13" s="168">
        <v>59200059.841555595</v>
      </c>
      <c r="L13" s="168">
        <v>87281559.7296406</v>
      </c>
      <c r="M13" s="168">
        <v>87281559.7296406</v>
      </c>
    </row>
    <row r="14" spans="1:13" ht="12.75">
      <c r="A14" s="278" t="s">
        <v>126</v>
      </c>
      <c r="B14" s="279"/>
      <c r="C14" s="279"/>
      <c r="D14" s="279"/>
      <c r="E14" s="279"/>
      <c r="F14" s="279"/>
      <c r="G14" s="279"/>
      <c r="H14" s="280"/>
      <c r="I14" s="1">
        <v>118</v>
      </c>
      <c r="J14" s="5"/>
      <c r="K14" s="5"/>
      <c r="L14" s="5"/>
      <c r="M14" s="5"/>
    </row>
    <row r="15" spans="1:13" ht="12.75">
      <c r="A15" s="278" t="s">
        <v>127</v>
      </c>
      <c r="B15" s="279"/>
      <c r="C15" s="279"/>
      <c r="D15" s="279"/>
      <c r="E15" s="279"/>
      <c r="F15" s="279"/>
      <c r="G15" s="279"/>
      <c r="H15" s="280"/>
      <c r="I15" s="1">
        <v>119</v>
      </c>
      <c r="J15" s="5">
        <v>63286730.2025584</v>
      </c>
      <c r="K15" s="5">
        <v>63286730.2025584</v>
      </c>
      <c r="L15" s="5">
        <v>57448342.6054012</v>
      </c>
      <c r="M15" s="5">
        <v>57448342.6054012</v>
      </c>
    </row>
    <row r="16" spans="1:16" ht="12.75">
      <c r="A16" s="281" t="s">
        <v>128</v>
      </c>
      <c r="B16" s="282"/>
      <c r="C16" s="282"/>
      <c r="D16" s="282"/>
      <c r="E16" s="282"/>
      <c r="F16" s="282"/>
      <c r="G16" s="282"/>
      <c r="H16" s="283"/>
      <c r="I16" s="1">
        <v>120</v>
      </c>
      <c r="J16" s="73">
        <v>174918579.2271416</v>
      </c>
      <c r="K16" s="73">
        <v>174918579.2271416</v>
      </c>
      <c r="L16" s="73">
        <v>183935250.119588</v>
      </c>
      <c r="M16" s="73">
        <v>183935250.119588</v>
      </c>
      <c r="P16" s="186"/>
    </row>
    <row r="17" spans="1:15" ht="12.75">
      <c r="A17" s="278" t="s">
        <v>168</v>
      </c>
      <c r="B17" s="279"/>
      <c r="C17" s="279"/>
      <c r="D17" s="279"/>
      <c r="E17" s="279"/>
      <c r="F17" s="279"/>
      <c r="G17" s="279"/>
      <c r="H17" s="280"/>
      <c r="I17" s="1">
        <v>121</v>
      </c>
      <c r="J17" s="5">
        <v>93139547.42072776</v>
      </c>
      <c r="K17" s="5">
        <v>93139547.42072776</v>
      </c>
      <c r="L17" s="5">
        <v>102264505.49404848</v>
      </c>
      <c r="M17" s="5">
        <v>102264505.49404848</v>
      </c>
      <c r="O17" s="148"/>
    </row>
    <row r="18" spans="1:16" ht="12.75">
      <c r="A18" s="278" t="s">
        <v>285</v>
      </c>
      <c r="B18" s="279"/>
      <c r="C18" s="279"/>
      <c r="D18" s="279"/>
      <c r="E18" s="279"/>
      <c r="F18" s="279"/>
      <c r="G18" s="279"/>
      <c r="H18" s="280"/>
      <c r="I18" s="1">
        <v>122</v>
      </c>
      <c r="J18" s="5">
        <v>57676108.42440623</v>
      </c>
      <c r="K18" s="5">
        <v>57676108.42440623</v>
      </c>
      <c r="L18" s="5">
        <v>56825664.788790524</v>
      </c>
      <c r="M18" s="5">
        <v>56825664.788790524</v>
      </c>
      <c r="P18" s="148"/>
    </row>
    <row r="19" spans="1:13" ht="12.75">
      <c r="A19" s="278" t="s">
        <v>286</v>
      </c>
      <c r="B19" s="279"/>
      <c r="C19" s="279"/>
      <c r="D19" s="279"/>
      <c r="E19" s="279"/>
      <c r="F19" s="279"/>
      <c r="G19" s="279"/>
      <c r="H19" s="280"/>
      <c r="I19" s="1">
        <v>123</v>
      </c>
      <c r="J19" s="5">
        <v>24102923.3820076</v>
      </c>
      <c r="K19" s="5">
        <v>24102923.3820076</v>
      </c>
      <c r="L19" s="5">
        <v>24845079.836749</v>
      </c>
      <c r="M19" s="5">
        <v>24845079.836749</v>
      </c>
    </row>
    <row r="20" spans="1:13" ht="12.75">
      <c r="A20" s="281" t="s">
        <v>215</v>
      </c>
      <c r="B20" s="282"/>
      <c r="C20" s="282"/>
      <c r="D20" s="282"/>
      <c r="E20" s="282"/>
      <c r="F20" s="282"/>
      <c r="G20" s="282"/>
      <c r="H20" s="283"/>
      <c r="I20" s="1">
        <v>124</v>
      </c>
      <c r="J20" s="74">
        <v>12869509.975751</v>
      </c>
      <c r="K20" s="74">
        <v>12869509.975751</v>
      </c>
      <c r="L20" s="74">
        <v>11009443.2167894</v>
      </c>
      <c r="M20" s="74">
        <v>11009443.2167894</v>
      </c>
    </row>
    <row r="21" spans="1:13" ht="12.75">
      <c r="A21" s="281" t="s">
        <v>216</v>
      </c>
      <c r="B21" s="282"/>
      <c r="C21" s="282"/>
      <c r="D21" s="282"/>
      <c r="E21" s="282"/>
      <c r="F21" s="282"/>
      <c r="G21" s="282"/>
      <c r="H21" s="283"/>
      <c r="I21" s="1">
        <v>125</v>
      </c>
      <c r="J21" s="74">
        <v>6419018.799462</v>
      </c>
      <c r="K21" s="74">
        <v>6419018.799462</v>
      </c>
      <c r="L21" s="74">
        <v>10099566.9601858</v>
      </c>
      <c r="M21" s="74">
        <v>10099566.9601858</v>
      </c>
    </row>
    <row r="22" spans="1:13" ht="12.75">
      <c r="A22" s="281" t="s">
        <v>217</v>
      </c>
      <c r="B22" s="282"/>
      <c r="C22" s="282"/>
      <c r="D22" s="282"/>
      <c r="E22" s="282"/>
      <c r="F22" s="282"/>
      <c r="G22" s="282"/>
      <c r="H22" s="283"/>
      <c r="I22" s="1">
        <v>126</v>
      </c>
      <c r="J22" s="73">
        <v>0</v>
      </c>
      <c r="K22" s="73">
        <v>0</v>
      </c>
      <c r="L22" s="73">
        <v>0</v>
      </c>
      <c r="M22" s="73">
        <v>0</v>
      </c>
    </row>
    <row r="23" spans="1:13" ht="12.75">
      <c r="A23" s="278" t="s">
        <v>288</v>
      </c>
      <c r="B23" s="279"/>
      <c r="C23" s="279"/>
      <c r="D23" s="279"/>
      <c r="E23" s="279"/>
      <c r="F23" s="279"/>
      <c r="G23" s="279"/>
      <c r="H23" s="280"/>
      <c r="I23" s="1">
        <v>127</v>
      </c>
      <c r="J23" s="5"/>
      <c r="K23" s="5"/>
      <c r="L23" s="5"/>
      <c r="M23" s="5"/>
    </row>
    <row r="24" spans="1:13" ht="12.75">
      <c r="A24" s="278" t="s">
        <v>287</v>
      </c>
      <c r="B24" s="279"/>
      <c r="C24" s="279"/>
      <c r="D24" s="279"/>
      <c r="E24" s="279"/>
      <c r="F24" s="279"/>
      <c r="G24" s="279"/>
      <c r="H24" s="280"/>
      <c r="I24" s="1">
        <v>128</v>
      </c>
      <c r="J24" s="5">
        <v>0</v>
      </c>
      <c r="K24" s="5">
        <v>0</v>
      </c>
      <c r="L24" s="5">
        <v>0</v>
      </c>
      <c r="M24" s="5">
        <v>0</v>
      </c>
    </row>
    <row r="25" spans="1:13" ht="12.75">
      <c r="A25" s="281" t="s">
        <v>129</v>
      </c>
      <c r="B25" s="282"/>
      <c r="C25" s="282"/>
      <c r="D25" s="282"/>
      <c r="E25" s="282"/>
      <c r="F25" s="282"/>
      <c r="G25" s="282"/>
      <c r="H25" s="283"/>
      <c r="I25" s="1">
        <v>129</v>
      </c>
      <c r="J25" s="74"/>
      <c r="K25" s="74"/>
      <c r="L25" s="74"/>
      <c r="M25" s="74"/>
    </row>
    <row r="26" spans="1:13" ht="12.75">
      <c r="A26" s="281" t="s">
        <v>130</v>
      </c>
      <c r="B26" s="282"/>
      <c r="C26" s="282"/>
      <c r="D26" s="282"/>
      <c r="E26" s="282"/>
      <c r="F26" s="282"/>
      <c r="G26" s="282"/>
      <c r="H26" s="283"/>
      <c r="I26" s="1">
        <v>130</v>
      </c>
      <c r="J26" s="74">
        <v>256734.25</v>
      </c>
      <c r="K26" s="74">
        <v>256734.25</v>
      </c>
      <c r="L26" s="74">
        <v>862342.1</v>
      </c>
      <c r="M26" s="74">
        <v>862342.1</v>
      </c>
    </row>
    <row r="27" spans="1:13" ht="12.75">
      <c r="A27" s="281" t="s">
        <v>131</v>
      </c>
      <c r="B27" s="282"/>
      <c r="C27" s="282"/>
      <c r="D27" s="282"/>
      <c r="E27" s="282"/>
      <c r="F27" s="282"/>
      <c r="G27" s="282"/>
      <c r="H27" s="283"/>
      <c r="I27" s="1">
        <v>131</v>
      </c>
      <c r="J27" s="73">
        <v>902135.5047316</v>
      </c>
      <c r="K27" s="73">
        <v>902135.5047316</v>
      </c>
      <c r="L27" s="73">
        <v>661563.7937004</v>
      </c>
      <c r="M27" s="73">
        <v>661563.7937004</v>
      </c>
    </row>
    <row r="28" spans="1:13" ht="12.75">
      <c r="A28" s="281" t="s">
        <v>218</v>
      </c>
      <c r="B28" s="282"/>
      <c r="C28" s="282"/>
      <c r="D28" s="282"/>
      <c r="E28" s="282"/>
      <c r="F28" s="282"/>
      <c r="G28" s="282"/>
      <c r="H28" s="283"/>
      <c r="I28" s="1">
        <v>132</v>
      </c>
      <c r="J28" s="74"/>
      <c r="K28" s="74"/>
      <c r="L28" s="74">
        <v>64631.53</v>
      </c>
      <c r="M28" s="74">
        <v>64631.53</v>
      </c>
    </row>
    <row r="29" spans="1:13" ht="25.5" customHeight="1">
      <c r="A29" s="281" t="s">
        <v>219</v>
      </c>
      <c r="B29" s="282"/>
      <c r="C29" s="282"/>
      <c r="D29" s="282"/>
      <c r="E29" s="282"/>
      <c r="F29" s="282"/>
      <c r="G29" s="282"/>
      <c r="H29" s="283"/>
      <c r="I29" s="1">
        <v>133</v>
      </c>
      <c r="J29" s="5">
        <v>853852.7647316001</v>
      </c>
      <c r="K29" s="5">
        <v>853852.7647316001</v>
      </c>
      <c r="L29" s="5">
        <v>596932.2637004</v>
      </c>
      <c r="M29" s="5">
        <v>596932.2637004</v>
      </c>
    </row>
    <row r="30" spans="1:13" ht="12.75">
      <c r="A30" s="281" t="s">
        <v>220</v>
      </c>
      <c r="B30" s="282"/>
      <c r="C30" s="282"/>
      <c r="D30" s="282"/>
      <c r="E30" s="282"/>
      <c r="F30" s="282"/>
      <c r="G30" s="282"/>
      <c r="H30" s="283"/>
      <c r="I30" s="1">
        <v>134</v>
      </c>
      <c r="J30" s="74"/>
      <c r="K30" s="74"/>
      <c r="L30" s="74"/>
      <c r="M30" s="74"/>
    </row>
    <row r="31" spans="1:13" ht="12.75">
      <c r="A31" s="281" t="s">
        <v>221</v>
      </c>
      <c r="B31" s="282"/>
      <c r="C31" s="282"/>
      <c r="D31" s="282"/>
      <c r="E31" s="282"/>
      <c r="F31" s="282"/>
      <c r="G31" s="282"/>
      <c r="H31" s="283"/>
      <c r="I31" s="1">
        <v>135</v>
      </c>
      <c r="J31" s="74"/>
      <c r="K31" s="74"/>
      <c r="L31" s="74"/>
      <c r="M31" s="74"/>
    </row>
    <row r="32" spans="1:13" ht="12.75">
      <c r="A32" s="281" t="s">
        <v>132</v>
      </c>
      <c r="B32" s="282"/>
      <c r="C32" s="282"/>
      <c r="D32" s="282"/>
      <c r="E32" s="282"/>
      <c r="F32" s="282"/>
      <c r="G32" s="282"/>
      <c r="H32" s="283"/>
      <c r="I32" s="1">
        <v>136</v>
      </c>
      <c r="J32" s="5">
        <v>48282.74</v>
      </c>
      <c r="K32" s="5">
        <v>48282.74</v>
      </c>
      <c r="L32" s="5"/>
      <c r="M32" s="5"/>
    </row>
    <row r="33" spans="1:13" ht="12.75">
      <c r="A33" s="281" t="s">
        <v>222</v>
      </c>
      <c r="B33" s="282"/>
      <c r="C33" s="282"/>
      <c r="D33" s="282"/>
      <c r="E33" s="282"/>
      <c r="F33" s="282"/>
      <c r="G33" s="282"/>
      <c r="H33" s="283"/>
      <c r="I33" s="1">
        <v>137</v>
      </c>
      <c r="J33" s="73">
        <v>1519264.47</v>
      </c>
      <c r="K33" s="73">
        <v>1519264.47</v>
      </c>
      <c r="L33" s="73">
        <v>3700229.18</v>
      </c>
      <c r="M33" s="73">
        <v>3700229.18</v>
      </c>
    </row>
    <row r="34" spans="1:13" ht="12.75">
      <c r="A34" s="281" t="s">
        <v>223</v>
      </c>
      <c r="B34" s="282"/>
      <c r="C34" s="282"/>
      <c r="D34" s="282"/>
      <c r="E34" s="282"/>
      <c r="F34" s="282"/>
      <c r="G34" s="282"/>
      <c r="H34" s="283"/>
      <c r="I34" s="1">
        <v>138</v>
      </c>
      <c r="J34" s="164"/>
      <c r="K34" s="164"/>
      <c r="L34" s="164"/>
      <c r="M34" s="164"/>
    </row>
    <row r="35" spans="1:17" ht="25.5" customHeight="1">
      <c r="A35" s="281" t="s">
        <v>224</v>
      </c>
      <c r="B35" s="282"/>
      <c r="C35" s="282"/>
      <c r="D35" s="282"/>
      <c r="E35" s="282"/>
      <c r="F35" s="282"/>
      <c r="G35" s="282"/>
      <c r="H35" s="283"/>
      <c r="I35" s="1">
        <v>139</v>
      </c>
      <c r="J35" s="5">
        <v>1519264.47</v>
      </c>
      <c r="K35" s="5">
        <v>1519264.47</v>
      </c>
      <c r="L35" s="5">
        <v>3687260.5</v>
      </c>
      <c r="M35" s="5">
        <v>3687260.5</v>
      </c>
      <c r="Q35" s="148"/>
    </row>
    <row r="36" spans="1:13" ht="12.75">
      <c r="A36" s="281" t="s">
        <v>225</v>
      </c>
      <c r="B36" s="282"/>
      <c r="C36" s="282"/>
      <c r="D36" s="282"/>
      <c r="E36" s="282"/>
      <c r="F36" s="282"/>
      <c r="G36" s="282"/>
      <c r="H36" s="283"/>
      <c r="I36" s="1">
        <v>140</v>
      </c>
      <c r="J36" s="74"/>
      <c r="K36" s="74"/>
      <c r="L36" s="74"/>
      <c r="M36" s="74"/>
    </row>
    <row r="37" spans="1:13" ht="12.75">
      <c r="A37" s="281" t="s">
        <v>133</v>
      </c>
      <c r="B37" s="282"/>
      <c r="C37" s="282"/>
      <c r="D37" s="282"/>
      <c r="E37" s="282"/>
      <c r="F37" s="282"/>
      <c r="G37" s="282"/>
      <c r="H37" s="283"/>
      <c r="I37" s="1">
        <v>141</v>
      </c>
      <c r="J37" s="74"/>
      <c r="K37" s="5"/>
      <c r="L37" s="5">
        <v>12968.68</v>
      </c>
      <c r="M37" s="5">
        <v>12968.68</v>
      </c>
    </row>
    <row r="38" spans="1:13" ht="12.75">
      <c r="A38" s="281" t="s">
        <v>169</v>
      </c>
      <c r="B38" s="282"/>
      <c r="C38" s="282"/>
      <c r="D38" s="282"/>
      <c r="E38" s="282"/>
      <c r="F38" s="282"/>
      <c r="G38" s="282"/>
      <c r="H38" s="283"/>
      <c r="I38" s="1">
        <v>142</v>
      </c>
      <c r="J38" s="74"/>
      <c r="K38" s="74"/>
      <c r="L38" s="74"/>
      <c r="M38" s="74"/>
    </row>
    <row r="39" spans="1:13" ht="12.75">
      <c r="A39" s="281" t="s">
        <v>170</v>
      </c>
      <c r="B39" s="282"/>
      <c r="C39" s="282"/>
      <c r="D39" s="282"/>
      <c r="E39" s="282"/>
      <c r="F39" s="282"/>
      <c r="G39" s="282"/>
      <c r="H39" s="283"/>
      <c r="I39" s="1">
        <v>143</v>
      </c>
      <c r="J39" s="74"/>
      <c r="K39" s="74"/>
      <c r="L39" s="74"/>
      <c r="M39" s="74"/>
    </row>
    <row r="40" spans="1:13" ht="12.75">
      <c r="A40" s="281" t="s">
        <v>134</v>
      </c>
      <c r="B40" s="282"/>
      <c r="C40" s="282"/>
      <c r="D40" s="282"/>
      <c r="E40" s="282"/>
      <c r="F40" s="282"/>
      <c r="G40" s="282"/>
      <c r="H40" s="283"/>
      <c r="I40" s="1">
        <v>144</v>
      </c>
      <c r="J40" s="74"/>
      <c r="K40" s="74"/>
      <c r="L40" s="74"/>
      <c r="M40" s="74"/>
    </row>
    <row r="41" spans="1:13" ht="12.75">
      <c r="A41" s="281" t="s">
        <v>135</v>
      </c>
      <c r="B41" s="282"/>
      <c r="C41" s="282"/>
      <c r="D41" s="282"/>
      <c r="E41" s="282"/>
      <c r="F41" s="282"/>
      <c r="G41" s="282"/>
      <c r="H41" s="283"/>
      <c r="I41" s="1">
        <v>145</v>
      </c>
      <c r="J41" s="74"/>
      <c r="K41" s="74"/>
      <c r="L41" s="74"/>
      <c r="M41" s="74"/>
    </row>
    <row r="42" spans="1:16" ht="12.75">
      <c r="A42" s="281" t="s">
        <v>136</v>
      </c>
      <c r="B42" s="282"/>
      <c r="C42" s="282"/>
      <c r="D42" s="282"/>
      <c r="E42" s="282"/>
      <c r="F42" s="282"/>
      <c r="G42" s="282"/>
      <c r="H42" s="283"/>
      <c r="I42" s="1">
        <v>146</v>
      </c>
      <c r="J42" s="73">
        <v>336247516.5053426</v>
      </c>
      <c r="K42" s="73">
        <v>336247516.5053426</v>
      </c>
      <c r="L42" s="73">
        <v>366103034.6017124</v>
      </c>
      <c r="M42" s="73">
        <v>366103034.6017124</v>
      </c>
      <c r="P42" s="148"/>
    </row>
    <row r="43" spans="1:16" ht="12.75">
      <c r="A43" s="281" t="s">
        <v>137</v>
      </c>
      <c r="B43" s="282"/>
      <c r="C43" s="282"/>
      <c r="D43" s="282"/>
      <c r="E43" s="282"/>
      <c r="F43" s="282"/>
      <c r="G43" s="282"/>
      <c r="H43" s="283"/>
      <c r="I43" s="1">
        <v>147</v>
      </c>
      <c r="J43" s="73">
        <v>307681083.3370824</v>
      </c>
      <c r="K43" s="73">
        <v>307681083.3370824</v>
      </c>
      <c r="L43" s="73">
        <v>339949325.9876419</v>
      </c>
      <c r="M43" s="73">
        <v>339949325.9876419</v>
      </c>
      <c r="P43" s="148"/>
    </row>
    <row r="44" spans="1:16" ht="12.75">
      <c r="A44" s="281" t="s">
        <v>138</v>
      </c>
      <c r="B44" s="282"/>
      <c r="C44" s="282"/>
      <c r="D44" s="282"/>
      <c r="E44" s="282"/>
      <c r="F44" s="282"/>
      <c r="G44" s="282"/>
      <c r="H44" s="283"/>
      <c r="I44" s="1">
        <v>148</v>
      </c>
      <c r="J44" s="73">
        <v>28566433.168260217</v>
      </c>
      <c r="K44" s="73">
        <v>28566433.168260217</v>
      </c>
      <c r="L44" s="73">
        <v>26153708.614070535</v>
      </c>
      <c r="M44" s="73">
        <v>26153708.614070535</v>
      </c>
      <c r="P44" s="148"/>
    </row>
    <row r="45" spans="1:13" ht="12.75">
      <c r="A45" s="284" t="s">
        <v>139</v>
      </c>
      <c r="B45" s="285"/>
      <c r="C45" s="285"/>
      <c r="D45" s="285"/>
      <c r="E45" s="285"/>
      <c r="F45" s="285"/>
      <c r="G45" s="285"/>
      <c r="H45" s="286"/>
      <c r="I45" s="1">
        <v>149</v>
      </c>
      <c r="J45" s="29">
        <v>28566433.168260217</v>
      </c>
      <c r="K45" s="29">
        <v>28566433.168260217</v>
      </c>
      <c r="L45" s="29">
        <v>26153708.614070535</v>
      </c>
      <c r="M45" s="29">
        <v>26153708.614070535</v>
      </c>
    </row>
    <row r="46" spans="1:13" ht="12.75">
      <c r="A46" s="284" t="s">
        <v>140</v>
      </c>
      <c r="B46" s="285"/>
      <c r="C46" s="285"/>
      <c r="D46" s="285"/>
      <c r="E46" s="285"/>
      <c r="F46" s="285"/>
      <c r="G46" s="285"/>
      <c r="H46" s="286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281" t="s">
        <v>141</v>
      </c>
      <c r="B47" s="282"/>
      <c r="C47" s="282"/>
      <c r="D47" s="282"/>
      <c r="E47" s="282"/>
      <c r="F47" s="282"/>
      <c r="G47" s="282"/>
      <c r="H47" s="283"/>
      <c r="I47" s="1">
        <v>151</v>
      </c>
      <c r="J47" s="74">
        <v>319246.5332164</v>
      </c>
      <c r="K47" s="74">
        <v>319246.5332164</v>
      </c>
      <c r="L47" s="74">
        <v>6206036.62</v>
      </c>
      <c r="M47" s="74">
        <v>6206036.62</v>
      </c>
    </row>
    <row r="48" spans="1:13" ht="12.75">
      <c r="A48" s="281" t="s">
        <v>142</v>
      </c>
      <c r="B48" s="282"/>
      <c r="C48" s="282"/>
      <c r="D48" s="282"/>
      <c r="E48" s="282"/>
      <c r="F48" s="282"/>
      <c r="G48" s="282"/>
      <c r="H48" s="283"/>
      <c r="I48" s="1">
        <v>152</v>
      </c>
      <c r="J48" s="73">
        <v>28247186.63504382</v>
      </c>
      <c r="K48" s="73">
        <v>28247186.63504382</v>
      </c>
      <c r="L48" s="73">
        <v>19947671.994070534</v>
      </c>
      <c r="M48" s="73">
        <v>19947671.994070534</v>
      </c>
    </row>
    <row r="49" spans="1:16" ht="12.75">
      <c r="A49" s="284" t="s">
        <v>143</v>
      </c>
      <c r="B49" s="285"/>
      <c r="C49" s="285"/>
      <c r="D49" s="285"/>
      <c r="E49" s="285"/>
      <c r="F49" s="285"/>
      <c r="G49" s="285"/>
      <c r="H49" s="286"/>
      <c r="I49" s="1">
        <v>153</v>
      </c>
      <c r="J49" s="29">
        <v>28247186.63504382</v>
      </c>
      <c r="K49" s="29">
        <v>28247186.63504382</v>
      </c>
      <c r="L49" s="29">
        <v>19947671.994070534</v>
      </c>
      <c r="M49" s="29">
        <v>19947671.994070534</v>
      </c>
      <c r="P49" s="148"/>
    </row>
    <row r="50" spans="1:13" ht="12.75">
      <c r="A50" s="321" t="s">
        <v>144</v>
      </c>
      <c r="B50" s="322"/>
      <c r="C50" s="322"/>
      <c r="D50" s="322"/>
      <c r="E50" s="322"/>
      <c r="F50" s="322"/>
      <c r="G50" s="322"/>
      <c r="H50" s="323"/>
      <c r="I50" s="2">
        <v>154</v>
      </c>
      <c r="J50" s="155">
        <v>0</v>
      </c>
      <c r="K50" s="155">
        <v>0</v>
      </c>
      <c r="L50" s="155">
        <v>0</v>
      </c>
      <c r="M50" s="155">
        <v>0</v>
      </c>
    </row>
    <row r="51" spans="1:13" ht="12.75" customHeight="1">
      <c r="A51" s="270" t="s">
        <v>179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317"/>
    </row>
    <row r="52" spans="1:13" ht="12.75" customHeight="1">
      <c r="A52" s="274" t="s">
        <v>171</v>
      </c>
      <c r="B52" s="275"/>
      <c r="C52" s="275"/>
      <c r="D52" s="275"/>
      <c r="E52" s="275"/>
      <c r="F52" s="275"/>
      <c r="G52" s="275"/>
      <c r="H52" s="275"/>
      <c r="I52" s="69"/>
      <c r="J52" s="69"/>
      <c r="K52" s="69"/>
      <c r="L52" s="69"/>
      <c r="M52" s="160"/>
    </row>
    <row r="53" spans="1:13" ht="12.75">
      <c r="A53" s="318" t="s">
        <v>172</v>
      </c>
      <c r="B53" s="319"/>
      <c r="C53" s="319"/>
      <c r="D53" s="319"/>
      <c r="E53" s="319"/>
      <c r="F53" s="319"/>
      <c r="G53" s="319"/>
      <c r="H53" s="320"/>
      <c r="I53" s="1">
        <v>155</v>
      </c>
      <c r="J53" s="5">
        <f>+J49</f>
        <v>28247186.63504382</v>
      </c>
      <c r="K53" s="5">
        <f>+K49</f>
        <v>28247186.63504382</v>
      </c>
      <c r="L53" s="5">
        <f>+L49</f>
        <v>19947671.994070534</v>
      </c>
      <c r="M53" s="5">
        <f>+M49</f>
        <v>19947671.994070534</v>
      </c>
    </row>
    <row r="54" spans="1:13" ht="12.75">
      <c r="A54" s="318" t="s">
        <v>173</v>
      </c>
      <c r="B54" s="319"/>
      <c r="C54" s="319"/>
      <c r="D54" s="319"/>
      <c r="E54" s="319"/>
      <c r="F54" s="319"/>
      <c r="G54" s="319"/>
      <c r="H54" s="320"/>
      <c r="I54" s="1">
        <v>156</v>
      </c>
      <c r="J54" s="6"/>
      <c r="K54" s="6"/>
      <c r="L54" s="6"/>
      <c r="M54" s="6"/>
    </row>
    <row r="55" spans="1:13" ht="12.75" customHeight="1">
      <c r="A55" s="270" t="s">
        <v>174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317"/>
    </row>
    <row r="56" spans="1:13" ht="12.75">
      <c r="A56" s="274" t="s">
        <v>175</v>
      </c>
      <c r="B56" s="275"/>
      <c r="C56" s="275"/>
      <c r="D56" s="275"/>
      <c r="E56" s="275"/>
      <c r="F56" s="275"/>
      <c r="G56" s="275"/>
      <c r="H56" s="292"/>
      <c r="I56" s="70">
        <v>157</v>
      </c>
      <c r="J56" s="156">
        <f>+J48</f>
        <v>28247186.63504382</v>
      </c>
      <c r="K56" s="156">
        <f>+K48</f>
        <v>28247186.63504382</v>
      </c>
      <c r="L56" s="156">
        <f>+L48</f>
        <v>19947671.994070534</v>
      </c>
      <c r="M56" s="156">
        <f>+M48</f>
        <v>19947671.994070534</v>
      </c>
    </row>
    <row r="57" spans="1:13" ht="12.75">
      <c r="A57" s="281" t="s">
        <v>176</v>
      </c>
      <c r="B57" s="282"/>
      <c r="C57" s="282"/>
      <c r="D57" s="282"/>
      <c r="E57" s="282"/>
      <c r="F57" s="282"/>
      <c r="G57" s="282"/>
      <c r="H57" s="283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281" t="s">
        <v>177</v>
      </c>
      <c r="B58" s="282"/>
      <c r="C58" s="282"/>
      <c r="D58" s="282"/>
      <c r="E58" s="282"/>
      <c r="F58" s="282"/>
      <c r="G58" s="282"/>
      <c r="H58" s="283"/>
      <c r="I58" s="1">
        <v>159</v>
      </c>
      <c r="J58" s="5">
        <v>-127113</v>
      </c>
      <c r="K58" s="5">
        <f>+J58</f>
        <v>-127113</v>
      </c>
      <c r="L58" s="5">
        <v>-68459.2440705299</v>
      </c>
      <c r="M58" s="5">
        <v>-68459.2440705299</v>
      </c>
    </row>
    <row r="59" spans="1:13" ht="15" customHeight="1">
      <c r="A59" s="314" t="s">
        <v>189</v>
      </c>
      <c r="B59" s="315"/>
      <c r="C59" s="315"/>
      <c r="D59" s="315"/>
      <c r="E59" s="315"/>
      <c r="F59" s="315"/>
      <c r="G59" s="315"/>
      <c r="H59" s="316"/>
      <c r="I59" s="1">
        <v>160</v>
      </c>
      <c r="J59" s="5"/>
      <c r="K59" s="5"/>
      <c r="L59" s="5"/>
      <c r="M59" s="5"/>
    </row>
    <row r="60" spans="1:13" ht="14.25" customHeight="1">
      <c r="A60" s="314" t="s">
        <v>184</v>
      </c>
      <c r="B60" s="315"/>
      <c r="C60" s="315"/>
      <c r="D60" s="315"/>
      <c r="E60" s="315"/>
      <c r="F60" s="315"/>
      <c r="G60" s="315"/>
      <c r="H60" s="316"/>
      <c r="I60" s="3">
        <v>161</v>
      </c>
      <c r="J60" s="157"/>
      <c r="K60" s="157"/>
      <c r="L60" s="157"/>
      <c r="M60" s="157"/>
    </row>
    <row r="61" spans="1:13" ht="15.75" customHeight="1">
      <c r="A61" s="314" t="s">
        <v>185</v>
      </c>
      <c r="B61" s="315"/>
      <c r="C61" s="315"/>
      <c r="D61" s="315"/>
      <c r="E61" s="315"/>
      <c r="F61" s="315"/>
      <c r="G61" s="315"/>
      <c r="H61" s="316"/>
      <c r="I61" s="3">
        <v>162</v>
      </c>
      <c r="J61" s="157"/>
      <c r="K61" s="157"/>
      <c r="L61" s="157"/>
      <c r="M61" s="157"/>
    </row>
    <row r="62" spans="1:13" ht="12.75">
      <c r="A62" s="281" t="s">
        <v>188</v>
      </c>
      <c r="B62" s="282"/>
      <c r="C62" s="282"/>
      <c r="D62" s="282"/>
      <c r="E62" s="282"/>
      <c r="F62" s="282"/>
      <c r="G62" s="282"/>
      <c r="H62" s="283"/>
      <c r="I62" s="1">
        <v>163</v>
      </c>
      <c r="J62" s="5"/>
      <c r="K62" s="5"/>
      <c r="L62" s="5"/>
      <c r="M62" s="5"/>
    </row>
    <row r="63" spans="1:13" ht="12.75">
      <c r="A63" s="281" t="s">
        <v>186</v>
      </c>
      <c r="B63" s="282"/>
      <c r="C63" s="282"/>
      <c r="D63" s="282"/>
      <c r="E63" s="282"/>
      <c r="F63" s="282"/>
      <c r="G63" s="282"/>
      <c r="H63" s="283"/>
      <c r="I63" s="1">
        <v>164</v>
      </c>
      <c r="J63" s="5"/>
      <c r="K63" s="5"/>
      <c r="L63" s="5"/>
      <c r="M63" s="5"/>
    </row>
    <row r="64" spans="1:13" ht="12.75">
      <c r="A64" s="281" t="s">
        <v>187</v>
      </c>
      <c r="B64" s="282"/>
      <c r="C64" s="282"/>
      <c r="D64" s="282"/>
      <c r="E64" s="282"/>
      <c r="F64" s="282"/>
      <c r="G64" s="282"/>
      <c r="H64" s="283"/>
      <c r="I64" s="1">
        <v>165</v>
      </c>
      <c r="J64" s="5"/>
      <c r="K64" s="5"/>
      <c r="L64" s="5"/>
      <c r="M64" s="5"/>
    </row>
    <row r="65" spans="1:13" ht="12.75">
      <c r="A65" s="281" t="s">
        <v>183</v>
      </c>
      <c r="B65" s="282"/>
      <c r="C65" s="282"/>
      <c r="D65" s="282"/>
      <c r="E65" s="282"/>
      <c r="F65" s="282"/>
      <c r="G65" s="282"/>
      <c r="H65" s="283"/>
      <c r="I65" s="1">
        <v>166</v>
      </c>
      <c r="J65" s="5"/>
      <c r="K65" s="5"/>
      <c r="L65" s="5"/>
      <c r="M65" s="5"/>
    </row>
    <row r="66" spans="1:13" ht="12.75">
      <c r="A66" s="281" t="s">
        <v>182</v>
      </c>
      <c r="B66" s="282"/>
      <c r="C66" s="282"/>
      <c r="D66" s="282"/>
      <c r="E66" s="282"/>
      <c r="F66" s="282"/>
      <c r="G66" s="282"/>
      <c r="H66" s="283"/>
      <c r="I66" s="1">
        <v>167</v>
      </c>
      <c r="J66" s="29">
        <f>SUM(J58:J65)</f>
        <v>-127113</v>
      </c>
      <c r="K66" s="29">
        <f>SUM(K58:K65)</f>
        <v>-127113</v>
      </c>
      <c r="L66" s="29">
        <f>SUM(L58:L65)</f>
        <v>-68459.2440705299</v>
      </c>
      <c r="M66" s="29">
        <f>SUM(M58:M65)</f>
        <v>-68459.2440705299</v>
      </c>
    </row>
    <row r="67" spans="1:13" ht="12.75">
      <c r="A67" s="281" t="s">
        <v>181</v>
      </c>
      <c r="B67" s="282"/>
      <c r="C67" s="282"/>
      <c r="D67" s="282"/>
      <c r="E67" s="282"/>
      <c r="F67" s="282"/>
      <c r="G67" s="282"/>
      <c r="H67" s="283"/>
      <c r="I67" s="1">
        <v>168</v>
      </c>
      <c r="J67" s="155">
        <f>+J66+J56</f>
        <v>28120073.63504382</v>
      </c>
      <c r="K67" s="155">
        <f>+K66+K56</f>
        <v>28120073.63504382</v>
      </c>
      <c r="L67" s="155">
        <f>+L66+L56</f>
        <v>19879212.750000004</v>
      </c>
      <c r="M67" s="155">
        <f>+M66+M56</f>
        <v>19879212.750000004</v>
      </c>
    </row>
    <row r="68" spans="1:13" ht="12.75" customHeight="1">
      <c r="A68" s="311" t="s">
        <v>180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3"/>
    </row>
    <row r="69" spans="1:13" ht="12.75" customHeight="1">
      <c r="A69" s="314" t="s">
        <v>178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6"/>
    </row>
    <row r="70" spans="1:13" ht="12.75">
      <c r="A70" s="318" t="s">
        <v>172</v>
      </c>
      <c r="B70" s="319"/>
      <c r="C70" s="319"/>
      <c r="D70" s="319"/>
      <c r="E70" s="319"/>
      <c r="F70" s="319"/>
      <c r="G70" s="319"/>
      <c r="H70" s="320"/>
      <c r="I70" s="1">
        <v>169</v>
      </c>
      <c r="J70" s="5">
        <f>+J67</f>
        <v>28120073.63504382</v>
      </c>
      <c r="K70" s="5">
        <f>+K67</f>
        <v>28120073.63504382</v>
      </c>
      <c r="L70" s="5">
        <f>+L67</f>
        <v>19879212.750000004</v>
      </c>
      <c r="M70" s="5">
        <f>+M67</f>
        <v>19879212.750000004</v>
      </c>
    </row>
    <row r="71" spans="1:13" ht="12.75">
      <c r="A71" s="308" t="s">
        <v>173</v>
      </c>
      <c r="B71" s="309"/>
      <c r="C71" s="309"/>
      <c r="D71" s="309"/>
      <c r="E71" s="309"/>
      <c r="F71" s="309"/>
      <c r="G71" s="309"/>
      <c r="H71" s="310"/>
      <c r="I71" s="4">
        <v>170</v>
      </c>
      <c r="J71" s="6"/>
      <c r="K71" s="6"/>
      <c r="L71" s="6"/>
      <c r="M71" s="6"/>
    </row>
    <row r="72" spans="7:13" s="162" customFormat="1" ht="11.25">
      <c r="G72" s="162" t="s">
        <v>318</v>
      </c>
      <c r="J72" s="163">
        <f>+J7-J10</f>
        <v>29183562.13352865</v>
      </c>
      <c r="K72" s="163">
        <f>+K7-K10</f>
        <v>29183562.13352865</v>
      </c>
      <c r="L72" s="163">
        <f>+L7-L10</f>
        <v>29192374.000370145</v>
      </c>
      <c r="M72" s="163">
        <f>+M7-M10</f>
        <v>29192374.000370145</v>
      </c>
    </row>
    <row r="73" spans="10:12" ht="12.75">
      <c r="J73" s="163"/>
      <c r="K73" s="163"/>
      <c r="L73" s="163"/>
    </row>
    <row r="74" spans="10:13" ht="12.75">
      <c r="J74" s="163"/>
      <c r="K74" s="163"/>
      <c r="L74" s="152"/>
      <c r="M74" s="163"/>
    </row>
    <row r="75" ht="12.75">
      <c r="M75" s="152"/>
    </row>
    <row r="78" ht="12.75">
      <c r="M78" s="152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3 L56 J59:J65 J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0:M10 J27:M27 L34:L41 J16:M16 L8:L9 J33:M33 L13:L15 J7:M7 L17:L21 J42:M46 L23:L26 J22:M22 L28:L32 J12:M12 J34:J41 J8:J9 J13:J15 J17:J21 J23:J26 J28:J32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9">
      <selection activeCell="J57" sqref="J57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53" bestFit="1" customWidth="1"/>
    <col min="11" max="11" width="12.140625" style="175" customWidth="1"/>
    <col min="12" max="12" width="11.7109375" style="28" bestFit="1" customWidth="1"/>
    <col min="13" max="13" width="9.140625" style="28" customWidth="1"/>
    <col min="14" max="14" width="10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32" t="s">
        <v>145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2.75" customHeight="1">
      <c r="A2" s="333" t="s">
        <v>331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2.75">
      <c r="A3" s="329" t="s">
        <v>202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1" ht="24">
      <c r="A4" s="335" t="s">
        <v>116</v>
      </c>
      <c r="B4" s="335"/>
      <c r="C4" s="335"/>
      <c r="D4" s="335"/>
      <c r="E4" s="335"/>
      <c r="F4" s="335"/>
      <c r="G4" s="335"/>
      <c r="H4" s="335"/>
      <c r="I4" s="35" t="s">
        <v>117</v>
      </c>
      <c r="J4" s="150" t="s">
        <v>118</v>
      </c>
      <c r="K4" s="184" t="s">
        <v>119</v>
      </c>
    </row>
    <row r="5" spans="1:11" ht="12.75">
      <c r="A5" s="336">
        <v>1</v>
      </c>
      <c r="B5" s="336"/>
      <c r="C5" s="336"/>
      <c r="D5" s="336"/>
      <c r="E5" s="336"/>
      <c r="F5" s="336"/>
      <c r="G5" s="336"/>
      <c r="H5" s="336"/>
      <c r="I5" s="36">
        <v>2</v>
      </c>
      <c r="J5" s="151" t="s">
        <v>3</v>
      </c>
      <c r="K5" s="172" t="s">
        <v>4</v>
      </c>
    </row>
    <row r="6" spans="1:11" ht="12.75">
      <c r="A6" s="270" t="s">
        <v>146</v>
      </c>
      <c r="B6" s="271"/>
      <c r="C6" s="271"/>
      <c r="D6" s="271"/>
      <c r="E6" s="271"/>
      <c r="F6" s="271"/>
      <c r="G6" s="271"/>
      <c r="H6" s="271"/>
      <c r="I6" s="327"/>
      <c r="J6" s="327"/>
      <c r="K6" s="328"/>
    </row>
    <row r="7" spans="1:12" ht="12.75">
      <c r="A7" s="278" t="s">
        <v>226</v>
      </c>
      <c r="B7" s="279"/>
      <c r="C7" s="279"/>
      <c r="D7" s="279"/>
      <c r="E7" s="279"/>
      <c r="F7" s="279"/>
      <c r="G7" s="279"/>
      <c r="H7" s="279"/>
      <c r="I7" s="1">
        <v>1</v>
      </c>
      <c r="J7" s="168">
        <v>28566433.1582608</v>
      </c>
      <c r="K7" s="168">
        <v>26153708.5640707</v>
      </c>
      <c r="L7" s="148">
        <f>+K7-'P&amp;L'!L45</f>
        <v>-0.04999983310699463</v>
      </c>
    </row>
    <row r="8" spans="1:12" ht="12.75">
      <c r="A8" s="278" t="s">
        <v>147</v>
      </c>
      <c r="B8" s="279"/>
      <c r="C8" s="279"/>
      <c r="D8" s="279"/>
      <c r="E8" s="279"/>
      <c r="F8" s="279"/>
      <c r="G8" s="279"/>
      <c r="H8" s="279"/>
      <c r="I8" s="1">
        <v>2</v>
      </c>
      <c r="J8" s="168">
        <v>12869509.975751</v>
      </c>
      <c r="K8" s="168">
        <v>11009443.2167894</v>
      </c>
      <c r="L8" s="148">
        <f>+K8-'P&amp;L'!L20</f>
        <v>0</v>
      </c>
    </row>
    <row r="9" spans="1:11" ht="12.75">
      <c r="A9" s="278" t="s">
        <v>227</v>
      </c>
      <c r="B9" s="279"/>
      <c r="C9" s="279"/>
      <c r="D9" s="279"/>
      <c r="E9" s="279"/>
      <c r="F9" s="279"/>
      <c r="G9" s="279"/>
      <c r="H9" s="279"/>
      <c r="I9" s="1">
        <v>3</v>
      </c>
      <c r="J9" s="168"/>
      <c r="K9" s="168"/>
    </row>
    <row r="10" spans="1:11" ht="12.75">
      <c r="A10" s="278" t="s">
        <v>228</v>
      </c>
      <c r="B10" s="279"/>
      <c r="C10" s="279"/>
      <c r="D10" s="279"/>
      <c r="E10" s="279"/>
      <c r="F10" s="279"/>
      <c r="G10" s="279"/>
      <c r="H10" s="279"/>
      <c r="I10" s="1">
        <v>4</v>
      </c>
      <c r="J10" s="168"/>
      <c r="K10" s="168"/>
    </row>
    <row r="11" spans="1:11" ht="12.75">
      <c r="A11" s="278" t="s">
        <v>229</v>
      </c>
      <c r="B11" s="279"/>
      <c r="C11" s="279"/>
      <c r="D11" s="279"/>
      <c r="E11" s="279"/>
      <c r="F11" s="279"/>
      <c r="G11" s="279"/>
      <c r="H11" s="279"/>
      <c r="I11" s="1">
        <v>5</v>
      </c>
      <c r="J11" s="168"/>
      <c r="K11" s="168"/>
    </row>
    <row r="12" spans="1:11" ht="12.75">
      <c r="A12" s="278" t="s">
        <v>230</v>
      </c>
      <c r="B12" s="279"/>
      <c r="C12" s="279"/>
      <c r="D12" s="279"/>
      <c r="E12" s="279"/>
      <c r="F12" s="279"/>
      <c r="G12" s="279"/>
      <c r="H12" s="279"/>
      <c r="I12" s="1">
        <v>6</v>
      </c>
      <c r="J12" s="168"/>
      <c r="K12" s="168">
        <v>10646554.26689521</v>
      </c>
    </row>
    <row r="13" spans="1:11" ht="12.75">
      <c r="A13" s="281" t="s">
        <v>231</v>
      </c>
      <c r="B13" s="282"/>
      <c r="C13" s="282"/>
      <c r="D13" s="282"/>
      <c r="E13" s="282"/>
      <c r="F13" s="282"/>
      <c r="G13" s="282"/>
      <c r="H13" s="282"/>
      <c r="I13" s="1">
        <v>7</v>
      </c>
      <c r="J13" s="171">
        <f>SUM(J7:J12)</f>
        <v>41435943.1340118</v>
      </c>
      <c r="K13" s="171">
        <f>SUM(K7:K12)</f>
        <v>47809706.047755316</v>
      </c>
    </row>
    <row r="14" spans="1:11" ht="12.75">
      <c r="A14" s="278" t="s">
        <v>232</v>
      </c>
      <c r="B14" s="279"/>
      <c r="C14" s="279"/>
      <c r="D14" s="279"/>
      <c r="E14" s="279"/>
      <c r="F14" s="279"/>
      <c r="G14" s="279"/>
      <c r="H14" s="279"/>
      <c r="I14" s="1">
        <v>8</v>
      </c>
      <c r="J14" s="168">
        <v>23382370.078684</v>
      </c>
      <c r="K14" s="168">
        <v>90373073.5788498</v>
      </c>
    </row>
    <row r="15" spans="1:11" ht="12.75">
      <c r="A15" s="278" t="s">
        <v>233</v>
      </c>
      <c r="B15" s="279"/>
      <c r="C15" s="279"/>
      <c r="D15" s="279"/>
      <c r="E15" s="279"/>
      <c r="F15" s="279"/>
      <c r="G15" s="279"/>
      <c r="H15" s="279"/>
      <c r="I15" s="1">
        <v>9</v>
      </c>
      <c r="J15" s="168">
        <v>32497843.474724</v>
      </c>
      <c r="K15" s="168">
        <v>8887290.31324262</v>
      </c>
    </row>
    <row r="16" spans="1:11" ht="12.75">
      <c r="A16" s="278" t="s">
        <v>234</v>
      </c>
      <c r="B16" s="279"/>
      <c r="C16" s="279"/>
      <c r="D16" s="279"/>
      <c r="E16" s="279"/>
      <c r="F16" s="279"/>
      <c r="G16" s="279"/>
      <c r="H16" s="279"/>
      <c r="I16" s="1">
        <v>10</v>
      </c>
      <c r="J16" s="168">
        <v>10762681.7293862</v>
      </c>
      <c r="K16" s="168">
        <v>14430771.1039632</v>
      </c>
    </row>
    <row r="17" spans="1:11" ht="12.75">
      <c r="A17" s="278" t="s">
        <v>235</v>
      </c>
      <c r="B17" s="279"/>
      <c r="C17" s="279"/>
      <c r="D17" s="279"/>
      <c r="E17" s="279"/>
      <c r="F17" s="279"/>
      <c r="G17" s="279"/>
      <c r="H17" s="279"/>
      <c r="I17" s="1">
        <v>11</v>
      </c>
      <c r="J17" s="168">
        <v>70499.799603718</v>
      </c>
      <c r="K17" s="168"/>
    </row>
    <row r="18" spans="1:11" ht="12.75">
      <c r="A18" s="281" t="s">
        <v>236</v>
      </c>
      <c r="B18" s="282"/>
      <c r="C18" s="282"/>
      <c r="D18" s="282"/>
      <c r="E18" s="282"/>
      <c r="F18" s="282"/>
      <c r="G18" s="282"/>
      <c r="H18" s="282"/>
      <c r="I18" s="1">
        <v>12</v>
      </c>
      <c r="J18" s="171">
        <f>SUM(J14:J17)</f>
        <v>66713395.08239791</v>
      </c>
      <c r="K18" s="171">
        <f>SUM(K14:K17)</f>
        <v>113691134.99605562</v>
      </c>
    </row>
    <row r="19" spans="1:11" ht="24" customHeight="1">
      <c r="A19" s="281" t="s">
        <v>237</v>
      </c>
      <c r="B19" s="282"/>
      <c r="C19" s="282"/>
      <c r="D19" s="282"/>
      <c r="E19" s="282"/>
      <c r="F19" s="282"/>
      <c r="G19" s="282"/>
      <c r="H19" s="282"/>
      <c r="I19" s="1">
        <v>13</v>
      </c>
      <c r="J19" s="171"/>
      <c r="K19" s="171"/>
    </row>
    <row r="20" spans="1:11" ht="22.5" customHeight="1">
      <c r="A20" s="281" t="s">
        <v>238</v>
      </c>
      <c r="B20" s="282"/>
      <c r="C20" s="282"/>
      <c r="D20" s="282"/>
      <c r="E20" s="282"/>
      <c r="F20" s="282"/>
      <c r="G20" s="282"/>
      <c r="H20" s="282"/>
      <c r="I20" s="1">
        <v>14</v>
      </c>
      <c r="J20" s="171">
        <f>+J18-J13</f>
        <v>25277451.94838611</v>
      </c>
      <c r="K20" s="171">
        <f>+K18-K13</f>
        <v>65881428.9483003</v>
      </c>
    </row>
    <row r="21" spans="1:11" ht="12.75">
      <c r="A21" s="270" t="s">
        <v>148</v>
      </c>
      <c r="B21" s="271"/>
      <c r="C21" s="271"/>
      <c r="D21" s="271"/>
      <c r="E21" s="271"/>
      <c r="F21" s="271"/>
      <c r="G21" s="271"/>
      <c r="H21" s="271"/>
      <c r="I21" s="327"/>
      <c r="J21" s="327"/>
      <c r="K21" s="328"/>
    </row>
    <row r="22" spans="1:11" ht="12.75">
      <c r="A22" s="278" t="s">
        <v>239</v>
      </c>
      <c r="B22" s="279"/>
      <c r="C22" s="279"/>
      <c r="D22" s="279"/>
      <c r="E22" s="279"/>
      <c r="F22" s="279"/>
      <c r="G22" s="279"/>
      <c r="H22" s="279"/>
      <c r="I22" s="1">
        <v>15</v>
      </c>
      <c r="J22" s="168">
        <v>34105.25</v>
      </c>
      <c r="K22" s="168">
        <v>41268</v>
      </c>
    </row>
    <row r="23" spans="1:11" ht="12.75">
      <c r="A23" s="278" t="s">
        <v>240</v>
      </c>
      <c r="B23" s="279"/>
      <c r="C23" s="279"/>
      <c r="D23" s="279"/>
      <c r="E23" s="279"/>
      <c r="F23" s="279"/>
      <c r="G23" s="279"/>
      <c r="H23" s="279"/>
      <c r="I23" s="1">
        <v>16</v>
      </c>
      <c r="J23" s="168"/>
      <c r="K23" s="168"/>
    </row>
    <row r="24" spans="1:11" ht="12.75">
      <c r="A24" s="278" t="s">
        <v>241</v>
      </c>
      <c r="B24" s="279"/>
      <c r="C24" s="279"/>
      <c r="D24" s="279"/>
      <c r="E24" s="279"/>
      <c r="F24" s="279"/>
      <c r="G24" s="279"/>
      <c r="H24" s="279"/>
      <c r="I24" s="1">
        <v>17</v>
      </c>
      <c r="J24" s="168">
        <v>507813.52999999997</v>
      </c>
      <c r="K24" s="168">
        <v>704616.9405976</v>
      </c>
    </row>
    <row r="25" spans="1:11" ht="12.75">
      <c r="A25" s="278" t="s">
        <v>242</v>
      </c>
      <c r="B25" s="279"/>
      <c r="C25" s="279"/>
      <c r="D25" s="279"/>
      <c r="E25" s="279"/>
      <c r="F25" s="279"/>
      <c r="G25" s="279"/>
      <c r="H25" s="279"/>
      <c r="I25" s="1">
        <v>18</v>
      </c>
      <c r="J25" s="168"/>
      <c r="K25" s="168"/>
    </row>
    <row r="26" spans="1:11" ht="12.75">
      <c r="A26" s="278" t="s">
        <v>244</v>
      </c>
      <c r="B26" s="279"/>
      <c r="C26" s="279"/>
      <c r="D26" s="279"/>
      <c r="E26" s="279"/>
      <c r="F26" s="279"/>
      <c r="G26" s="279"/>
      <c r="H26" s="279"/>
      <c r="I26" s="1">
        <v>19</v>
      </c>
      <c r="J26" s="168"/>
      <c r="K26" s="168"/>
    </row>
    <row r="27" spans="1:11" ht="12.75">
      <c r="A27" s="281" t="s">
        <v>243</v>
      </c>
      <c r="B27" s="282"/>
      <c r="C27" s="282"/>
      <c r="D27" s="282"/>
      <c r="E27" s="282"/>
      <c r="F27" s="282"/>
      <c r="G27" s="282"/>
      <c r="H27" s="282"/>
      <c r="I27" s="1">
        <v>20</v>
      </c>
      <c r="J27" s="171">
        <f>SUM(J22:J26)</f>
        <v>541918.78</v>
      </c>
      <c r="K27" s="171">
        <f>SUM(K22:K26)</f>
        <v>745884.9405976</v>
      </c>
    </row>
    <row r="28" spans="1:11" ht="12.75">
      <c r="A28" s="278" t="s">
        <v>245</v>
      </c>
      <c r="B28" s="279"/>
      <c r="C28" s="279"/>
      <c r="D28" s="279"/>
      <c r="E28" s="279"/>
      <c r="F28" s="279"/>
      <c r="G28" s="279"/>
      <c r="H28" s="279"/>
      <c r="I28" s="1">
        <v>21</v>
      </c>
      <c r="J28" s="168">
        <v>7920290.26</v>
      </c>
      <c r="K28" s="168">
        <v>10250239.46</v>
      </c>
    </row>
    <row r="29" spans="1:11" ht="12.75">
      <c r="A29" s="278" t="s">
        <v>246</v>
      </c>
      <c r="B29" s="279"/>
      <c r="C29" s="279"/>
      <c r="D29" s="279"/>
      <c r="E29" s="279"/>
      <c r="F29" s="279"/>
      <c r="G29" s="279"/>
      <c r="H29" s="279"/>
      <c r="I29" s="1">
        <v>22</v>
      </c>
      <c r="J29" s="168">
        <v>3392458.37</v>
      </c>
      <c r="K29" s="168"/>
    </row>
    <row r="30" spans="1:15" ht="12.75">
      <c r="A30" s="278" t="s">
        <v>247</v>
      </c>
      <c r="B30" s="279"/>
      <c r="C30" s="279"/>
      <c r="D30" s="279"/>
      <c r="E30" s="279"/>
      <c r="F30" s="279"/>
      <c r="G30" s="279"/>
      <c r="H30" s="279"/>
      <c r="I30" s="1">
        <v>23</v>
      </c>
      <c r="J30" s="168">
        <v>5000000</v>
      </c>
      <c r="K30" s="168">
        <v>336063</v>
      </c>
      <c r="O30" s="148"/>
    </row>
    <row r="31" spans="1:11" ht="12.75">
      <c r="A31" s="281" t="s">
        <v>248</v>
      </c>
      <c r="B31" s="282"/>
      <c r="C31" s="282"/>
      <c r="D31" s="282"/>
      <c r="E31" s="282"/>
      <c r="F31" s="282"/>
      <c r="G31" s="282"/>
      <c r="H31" s="282"/>
      <c r="I31" s="1">
        <v>24</v>
      </c>
      <c r="J31" s="171">
        <f>SUM(J28:J30)</f>
        <v>16312748.629999999</v>
      </c>
      <c r="K31" s="171">
        <f>SUM(K28:K30)</f>
        <v>10586302.46</v>
      </c>
    </row>
    <row r="32" spans="1:11" ht="21" customHeight="1">
      <c r="A32" s="281" t="s">
        <v>249</v>
      </c>
      <c r="B32" s="282"/>
      <c r="C32" s="282"/>
      <c r="D32" s="282"/>
      <c r="E32" s="282"/>
      <c r="F32" s="282"/>
      <c r="G32" s="282"/>
      <c r="H32" s="282"/>
      <c r="I32" s="1">
        <v>25</v>
      </c>
      <c r="J32" s="171"/>
      <c r="K32" s="171"/>
    </row>
    <row r="33" spans="1:14" ht="21.75" customHeight="1">
      <c r="A33" s="281" t="s">
        <v>250</v>
      </c>
      <c r="B33" s="282"/>
      <c r="C33" s="282"/>
      <c r="D33" s="282"/>
      <c r="E33" s="282"/>
      <c r="F33" s="282"/>
      <c r="G33" s="282"/>
      <c r="H33" s="282"/>
      <c r="I33" s="1">
        <v>26</v>
      </c>
      <c r="J33" s="171">
        <f>+J31-J27</f>
        <v>15770829.85</v>
      </c>
      <c r="K33" s="171">
        <f>+K31-K27</f>
        <v>9840417.519402402</v>
      </c>
      <c r="N33" s="148"/>
    </row>
    <row r="34" spans="1:11" ht="12.75">
      <c r="A34" s="270" t="s">
        <v>149</v>
      </c>
      <c r="B34" s="271"/>
      <c r="C34" s="271"/>
      <c r="D34" s="271"/>
      <c r="E34" s="271"/>
      <c r="F34" s="271"/>
      <c r="G34" s="271"/>
      <c r="H34" s="271"/>
      <c r="I34" s="327"/>
      <c r="J34" s="327"/>
      <c r="K34" s="328"/>
    </row>
    <row r="35" spans="1:11" ht="12.75">
      <c r="A35" s="278" t="s">
        <v>251</v>
      </c>
      <c r="B35" s="279"/>
      <c r="C35" s="279"/>
      <c r="D35" s="279"/>
      <c r="E35" s="279"/>
      <c r="F35" s="279"/>
      <c r="G35" s="279"/>
      <c r="H35" s="279"/>
      <c r="I35" s="1">
        <v>27</v>
      </c>
      <c r="J35" s="168"/>
      <c r="K35" s="168"/>
    </row>
    <row r="36" spans="1:11" ht="12.75">
      <c r="A36" s="278" t="s">
        <v>252</v>
      </c>
      <c r="B36" s="279"/>
      <c r="C36" s="279"/>
      <c r="D36" s="279"/>
      <c r="E36" s="279"/>
      <c r="F36" s="279"/>
      <c r="G36" s="279"/>
      <c r="H36" s="279"/>
      <c r="I36" s="1">
        <v>28</v>
      </c>
      <c r="J36" s="168"/>
      <c r="K36" s="168"/>
    </row>
    <row r="37" spans="1:11" ht="12.75">
      <c r="A37" s="278" t="s">
        <v>253</v>
      </c>
      <c r="B37" s="279"/>
      <c r="C37" s="279"/>
      <c r="D37" s="279"/>
      <c r="E37" s="279"/>
      <c r="F37" s="279"/>
      <c r="G37" s="279"/>
      <c r="H37" s="279"/>
      <c r="I37" s="1">
        <v>29</v>
      </c>
      <c r="J37" s="168"/>
      <c r="K37" s="168"/>
    </row>
    <row r="38" spans="1:11" ht="12.75">
      <c r="A38" s="281" t="s">
        <v>254</v>
      </c>
      <c r="B38" s="282"/>
      <c r="C38" s="282"/>
      <c r="D38" s="282"/>
      <c r="E38" s="282"/>
      <c r="F38" s="282"/>
      <c r="G38" s="282"/>
      <c r="H38" s="282"/>
      <c r="I38" s="1">
        <v>30</v>
      </c>
      <c r="J38" s="181">
        <f>SUM(J35:J37)</f>
        <v>0</v>
      </c>
      <c r="K38" s="181">
        <v>0</v>
      </c>
    </row>
    <row r="39" spans="1:11" ht="12.75">
      <c r="A39" s="278" t="s">
        <v>255</v>
      </c>
      <c r="B39" s="279"/>
      <c r="C39" s="279"/>
      <c r="D39" s="279"/>
      <c r="E39" s="279"/>
      <c r="F39" s="279"/>
      <c r="G39" s="279"/>
      <c r="H39" s="279"/>
      <c r="I39" s="1">
        <v>31</v>
      </c>
      <c r="J39" s="168"/>
      <c r="K39" s="168"/>
    </row>
    <row r="40" spans="1:11" ht="12.75">
      <c r="A40" s="278" t="s">
        <v>256</v>
      </c>
      <c r="B40" s="279"/>
      <c r="C40" s="279"/>
      <c r="D40" s="279"/>
      <c r="E40" s="279"/>
      <c r="F40" s="279"/>
      <c r="G40" s="279"/>
      <c r="H40" s="279"/>
      <c r="I40" s="1">
        <v>32</v>
      </c>
      <c r="J40" s="168"/>
      <c r="K40" s="168"/>
    </row>
    <row r="41" spans="1:11" ht="12.75">
      <c r="A41" s="278" t="s">
        <v>257</v>
      </c>
      <c r="B41" s="279"/>
      <c r="C41" s="279"/>
      <c r="D41" s="279"/>
      <c r="E41" s="279"/>
      <c r="F41" s="279"/>
      <c r="G41" s="279"/>
      <c r="H41" s="279"/>
      <c r="I41" s="1">
        <v>33</v>
      </c>
      <c r="J41" s="168"/>
      <c r="K41" s="168"/>
    </row>
    <row r="42" spans="1:11" ht="12.75">
      <c r="A42" s="278" t="s">
        <v>258</v>
      </c>
      <c r="B42" s="279"/>
      <c r="C42" s="279"/>
      <c r="D42" s="279"/>
      <c r="E42" s="279"/>
      <c r="F42" s="279"/>
      <c r="G42" s="279"/>
      <c r="H42" s="279"/>
      <c r="I42" s="1">
        <v>34</v>
      </c>
      <c r="J42" s="168"/>
      <c r="K42" s="168"/>
    </row>
    <row r="43" spans="1:11" ht="12.75">
      <c r="A43" s="278" t="s">
        <v>259</v>
      </c>
      <c r="B43" s="279"/>
      <c r="C43" s="279"/>
      <c r="D43" s="279"/>
      <c r="E43" s="279"/>
      <c r="F43" s="279"/>
      <c r="G43" s="279"/>
      <c r="H43" s="279"/>
      <c r="I43" s="1">
        <v>35</v>
      </c>
      <c r="J43" s="168">
        <v>1334212.91752378</v>
      </c>
      <c r="K43" s="168">
        <v>3209430.27835011</v>
      </c>
    </row>
    <row r="44" spans="1:11" ht="12.75">
      <c r="A44" s="281" t="s">
        <v>260</v>
      </c>
      <c r="B44" s="282"/>
      <c r="C44" s="282"/>
      <c r="D44" s="282"/>
      <c r="E44" s="282"/>
      <c r="F44" s="282"/>
      <c r="G44" s="282"/>
      <c r="H44" s="282"/>
      <c r="I44" s="1">
        <v>36</v>
      </c>
      <c r="J44" s="171">
        <f>SUM(J39:J43)</f>
        <v>1334212.91752378</v>
      </c>
      <c r="K44" s="171">
        <f>SUM(K39:K43)</f>
        <v>3209430.27835011</v>
      </c>
    </row>
    <row r="45" spans="1:11" ht="21" customHeight="1">
      <c r="A45" s="281" t="s">
        <v>261</v>
      </c>
      <c r="B45" s="282"/>
      <c r="C45" s="282"/>
      <c r="D45" s="282"/>
      <c r="E45" s="282"/>
      <c r="F45" s="282"/>
      <c r="G45" s="282"/>
      <c r="H45" s="282"/>
      <c r="I45" s="1">
        <v>37</v>
      </c>
      <c r="J45" s="171"/>
      <c r="K45" s="171"/>
    </row>
    <row r="46" spans="1:11" ht="22.5" customHeight="1">
      <c r="A46" s="281" t="s">
        <v>262</v>
      </c>
      <c r="B46" s="282"/>
      <c r="C46" s="282"/>
      <c r="D46" s="282"/>
      <c r="E46" s="282"/>
      <c r="F46" s="282"/>
      <c r="G46" s="282"/>
      <c r="H46" s="282"/>
      <c r="I46" s="1">
        <v>38</v>
      </c>
      <c r="J46" s="171">
        <f>+J44-J38</f>
        <v>1334212.91752378</v>
      </c>
      <c r="K46" s="171">
        <f>+K44-K38</f>
        <v>3209430.27835011</v>
      </c>
    </row>
    <row r="47" spans="1:11" ht="12.75">
      <c r="A47" s="278" t="s">
        <v>263</v>
      </c>
      <c r="B47" s="279"/>
      <c r="C47" s="279"/>
      <c r="D47" s="279"/>
      <c r="E47" s="279"/>
      <c r="F47" s="279"/>
      <c r="G47" s="279"/>
      <c r="H47" s="279"/>
      <c r="I47" s="1">
        <v>39</v>
      </c>
      <c r="J47" s="170"/>
      <c r="K47" s="170"/>
    </row>
    <row r="48" spans="1:11" ht="12.75">
      <c r="A48" s="278" t="s">
        <v>264</v>
      </c>
      <c r="B48" s="279"/>
      <c r="C48" s="279"/>
      <c r="D48" s="279"/>
      <c r="E48" s="279"/>
      <c r="F48" s="279"/>
      <c r="G48" s="279"/>
      <c r="H48" s="279"/>
      <c r="I48" s="1">
        <v>40</v>
      </c>
      <c r="J48" s="168">
        <f>+J20+J33+J46</f>
        <v>42382494.71590989</v>
      </c>
      <c r="K48" s="168">
        <f>+K20+K33+K46</f>
        <v>78931276.74605282</v>
      </c>
    </row>
    <row r="49" spans="1:11" ht="12.75">
      <c r="A49" s="278" t="s">
        <v>150</v>
      </c>
      <c r="B49" s="279"/>
      <c r="C49" s="279"/>
      <c r="D49" s="279"/>
      <c r="E49" s="279"/>
      <c r="F49" s="279"/>
      <c r="G49" s="279"/>
      <c r="H49" s="279"/>
      <c r="I49" s="1">
        <v>41</v>
      </c>
      <c r="J49" s="168">
        <v>233194810.177233</v>
      </c>
      <c r="K49" s="168">
        <v>224724869.262236</v>
      </c>
    </row>
    <row r="50" spans="1:11" ht="12.75">
      <c r="A50" s="278" t="s">
        <v>265</v>
      </c>
      <c r="B50" s="279"/>
      <c r="C50" s="279"/>
      <c r="D50" s="279"/>
      <c r="E50" s="279"/>
      <c r="F50" s="279"/>
      <c r="G50" s="279"/>
      <c r="H50" s="279"/>
      <c r="I50" s="1">
        <v>42</v>
      </c>
      <c r="J50" s="168">
        <f>+J47</f>
        <v>0</v>
      </c>
      <c r="K50" s="168">
        <f>+K47</f>
        <v>0</v>
      </c>
    </row>
    <row r="51" spans="1:11" ht="12.75">
      <c r="A51" s="278" t="s">
        <v>266</v>
      </c>
      <c r="B51" s="279"/>
      <c r="C51" s="279"/>
      <c r="D51" s="279"/>
      <c r="E51" s="279"/>
      <c r="F51" s="279"/>
      <c r="G51" s="279"/>
      <c r="H51" s="279"/>
      <c r="I51" s="1">
        <v>43</v>
      </c>
      <c r="J51" s="168">
        <f>+J48</f>
        <v>42382494.71590989</v>
      </c>
      <c r="K51" s="168">
        <f>+K48</f>
        <v>78931276.74605282</v>
      </c>
    </row>
    <row r="52" spans="1:12" ht="12.75">
      <c r="A52" s="260" t="s">
        <v>151</v>
      </c>
      <c r="B52" s="261"/>
      <c r="C52" s="261"/>
      <c r="D52" s="261"/>
      <c r="E52" s="261"/>
      <c r="F52" s="261"/>
      <c r="G52" s="261"/>
      <c r="H52" s="261"/>
      <c r="I52" s="4">
        <v>44</v>
      </c>
      <c r="J52" s="173">
        <f>+J49-J51+J50</f>
        <v>190812315.4613231</v>
      </c>
      <c r="K52" s="173">
        <f>+K49-K51+K50</f>
        <v>145793592.5161832</v>
      </c>
      <c r="L52" s="148">
        <f>+K52-'Balance sheet'!K64</f>
        <v>-0.365638792514801</v>
      </c>
    </row>
    <row r="53" spans="10:11" ht="12.75">
      <c r="J53" s="152"/>
      <c r="K53" s="174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59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52" t="s">
        <v>267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8"/>
    </row>
    <row r="2" spans="1:12" ht="15.75">
      <c r="A2" s="20"/>
      <c r="B2" s="37"/>
      <c r="C2" s="339" t="s">
        <v>268</v>
      </c>
      <c r="D2" s="339"/>
      <c r="E2" s="40">
        <v>42736</v>
      </c>
      <c r="F2" s="21" t="s">
        <v>31</v>
      </c>
      <c r="G2" s="340">
        <v>42825</v>
      </c>
      <c r="H2" s="341"/>
      <c r="I2" s="37"/>
      <c r="J2" s="37"/>
      <c r="K2" s="37"/>
      <c r="L2" s="41"/>
    </row>
    <row r="3" spans="1:11" ht="24">
      <c r="A3" s="342" t="s">
        <v>116</v>
      </c>
      <c r="B3" s="342"/>
      <c r="C3" s="342"/>
      <c r="D3" s="342"/>
      <c r="E3" s="342"/>
      <c r="F3" s="342"/>
      <c r="G3" s="342"/>
      <c r="H3" s="342"/>
      <c r="I3" s="43" t="s">
        <v>117</v>
      </c>
      <c r="J3" s="44" t="s">
        <v>118</v>
      </c>
      <c r="K3" s="185" t="s">
        <v>119</v>
      </c>
    </row>
    <row r="4" spans="1:11" ht="12.75">
      <c r="A4" s="343">
        <v>1</v>
      </c>
      <c r="B4" s="343"/>
      <c r="C4" s="343"/>
      <c r="D4" s="343"/>
      <c r="E4" s="343"/>
      <c r="F4" s="343"/>
      <c r="G4" s="343"/>
      <c r="H4" s="343"/>
      <c r="I4" s="46">
        <v>2</v>
      </c>
      <c r="J4" s="45" t="s">
        <v>3</v>
      </c>
      <c r="K4" s="45" t="s">
        <v>4</v>
      </c>
    </row>
    <row r="5" spans="1:11" ht="12.75">
      <c r="A5" s="337" t="s">
        <v>152</v>
      </c>
      <c r="B5" s="338"/>
      <c r="C5" s="338"/>
      <c r="D5" s="338"/>
      <c r="E5" s="338"/>
      <c r="F5" s="338"/>
      <c r="G5" s="338"/>
      <c r="H5" s="338"/>
      <c r="I5" s="22">
        <v>1</v>
      </c>
      <c r="J5" s="23">
        <f>+'Balance sheet'!J70</f>
        <v>133165000</v>
      </c>
      <c r="K5" s="23">
        <f>+'Balance sheet'!K70</f>
        <v>133165000</v>
      </c>
    </row>
    <row r="6" spans="1:11" ht="12.75">
      <c r="A6" s="337" t="s">
        <v>153</v>
      </c>
      <c r="B6" s="338"/>
      <c r="C6" s="338"/>
      <c r="D6" s="338"/>
      <c r="E6" s="338"/>
      <c r="F6" s="338"/>
      <c r="G6" s="338"/>
      <c r="H6" s="338"/>
      <c r="I6" s="22">
        <v>2</v>
      </c>
      <c r="J6" s="24"/>
      <c r="K6" s="24"/>
    </row>
    <row r="7" spans="1:11" ht="12.75">
      <c r="A7" s="337" t="s">
        <v>269</v>
      </c>
      <c r="B7" s="338"/>
      <c r="C7" s="338"/>
      <c r="D7" s="338"/>
      <c r="E7" s="338"/>
      <c r="F7" s="338"/>
      <c r="G7" s="338"/>
      <c r="H7" s="338"/>
      <c r="I7" s="22">
        <v>3</v>
      </c>
      <c r="J7" s="24">
        <f>+'Balance sheet'!J72</f>
        <v>20849075.64</v>
      </c>
      <c r="K7" s="24">
        <f>+'Balance sheet'!K72</f>
        <v>20849075.64</v>
      </c>
    </row>
    <row r="8" spans="1:11" ht="12.75">
      <c r="A8" s="337" t="s">
        <v>270</v>
      </c>
      <c r="B8" s="338"/>
      <c r="C8" s="338"/>
      <c r="D8" s="338"/>
      <c r="E8" s="338"/>
      <c r="F8" s="338"/>
      <c r="G8" s="338"/>
      <c r="H8" s="338"/>
      <c r="I8" s="22">
        <v>4</v>
      </c>
      <c r="J8" s="24">
        <f>+'Balance sheet'!J79</f>
        <v>22120979.384536</v>
      </c>
      <c r="K8" s="24">
        <f>+'Balance sheet'!K79</f>
        <v>132863395.555307</v>
      </c>
    </row>
    <row r="9" spans="1:11" ht="12.75">
      <c r="A9" s="337" t="s">
        <v>271</v>
      </c>
      <c r="B9" s="338"/>
      <c r="C9" s="338"/>
      <c r="D9" s="338"/>
      <c r="E9" s="338"/>
      <c r="F9" s="338"/>
      <c r="G9" s="338"/>
      <c r="H9" s="338"/>
      <c r="I9" s="22">
        <v>5</v>
      </c>
      <c r="J9" s="24">
        <f>+'Balance sheet'!J82</f>
        <v>110743806.793018</v>
      </c>
      <c r="K9" s="24">
        <f>+'Balance sheet'!K82</f>
        <v>19947671.9619567</v>
      </c>
    </row>
    <row r="10" spans="1:11" ht="12.75">
      <c r="A10" s="337" t="s">
        <v>272</v>
      </c>
      <c r="B10" s="338"/>
      <c r="C10" s="338"/>
      <c r="D10" s="338"/>
      <c r="E10" s="338"/>
      <c r="F10" s="338"/>
      <c r="G10" s="338"/>
      <c r="H10" s="338"/>
      <c r="I10" s="22">
        <v>6</v>
      </c>
      <c r="J10" s="24"/>
      <c r="K10" s="24"/>
    </row>
    <row r="11" spans="1:11" ht="12.75">
      <c r="A11" s="337" t="s">
        <v>154</v>
      </c>
      <c r="B11" s="338"/>
      <c r="C11" s="338"/>
      <c r="D11" s="338"/>
      <c r="E11" s="338"/>
      <c r="F11" s="338"/>
      <c r="G11" s="338"/>
      <c r="H11" s="338"/>
      <c r="I11" s="22">
        <v>7</v>
      </c>
      <c r="J11" s="24"/>
      <c r="K11" s="24"/>
    </row>
    <row r="12" spans="1:11" ht="12.75">
      <c r="A12" s="337" t="s">
        <v>273</v>
      </c>
      <c r="B12" s="338"/>
      <c r="C12" s="338"/>
      <c r="D12" s="338"/>
      <c r="E12" s="338"/>
      <c r="F12" s="338"/>
      <c r="G12" s="338"/>
      <c r="H12" s="338"/>
      <c r="I12" s="22">
        <v>8</v>
      </c>
      <c r="J12" s="24"/>
      <c r="K12" s="24"/>
    </row>
    <row r="13" spans="1:11" ht="12.75">
      <c r="A13" s="337" t="s">
        <v>274</v>
      </c>
      <c r="B13" s="338"/>
      <c r="C13" s="338"/>
      <c r="D13" s="338"/>
      <c r="E13" s="338"/>
      <c r="F13" s="338"/>
      <c r="G13" s="338"/>
      <c r="H13" s="338"/>
      <c r="I13" s="22">
        <v>9</v>
      </c>
      <c r="J13" s="24"/>
      <c r="K13" s="24"/>
    </row>
    <row r="14" spans="1:14" ht="12.75">
      <c r="A14" s="344" t="s">
        <v>155</v>
      </c>
      <c r="B14" s="345"/>
      <c r="C14" s="345"/>
      <c r="D14" s="345"/>
      <c r="E14" s="345"/>
      <c r="F14" s="345"/>
      <c r="G14" s="345"/>
      <c r="H14" s="345"/>
      <c r="I14" s="22">
        <v>10</v>
      </c>
      <c r="J14" s="158">
        <f>SUM(J5:J13)</f>
        <v>286878861.817554</v>
      </c>
      <c r="K14" s="158">
        <f>SUM(K5:K13)</f>
        <v>306825143.1572637</v>
      </c>
      <c r="L14" s="71">
        <f>+K14-'Balance sheet'!K69</f>
        <v>0</v>
      </c>
      <c r="M14" s="71"/>
      <c r="N14" s="71"/>
    </row>
    <row r="15" spans="1:12" ht="12.75">
      <c r="A15" s="337" t="s">
        <v>275</v>
      </c>
      <c r="B15" s="338"/>
      <c r="C15" s="338"/>
      <c r="D15" s="338"/>
      <c r="E15" s="338"/>
      <c r="F15" s="338"/>
      <c r="G15" s="338"/>
      <c r="H15" s="338"/>
      <c r="I15" s="22">
        <v>11</v>
      </c>
      <c r="J15" s="24">
        <f>+'P&amp;L'!K58</f>
        <v>-127113</v>
      </c>
      <c r="K15" s="24">
        <f>+'P&amp;L'!L58</f>
        <v>-68459.2440705299</v>
      </c>
      <c r="L15" s="71"/>
    </row>
    <row r="16" spans="1:11" ht="12.75">
      <c r="A16" s="337" t="s">
        <v>276</v>
      </c>
      <c r="B16" s="338"/>
      <c r="C16" s="338"/>
      <c r="D16" s="338"/>
      <c r="E16" s="338"/>
      <c r="F16" s="338"/>
      <c r="G16" s="338"/>
      <c r="H16" s="338"/>
      <c r="I16" s="22">
        <v>12</v>
      </c>
      <c r="J16" s="24"/>
      <c r="K16" s="24"/>
    </row>
    <row r="17" spans="1:11" ht="12.75">
      <c r="A17" s="337" t="s">
        <v>156</v>
      </c>
      <c r="B17" s="338"/>
      <c r="C17" s="338"/>
      <c r="D17" s="338"/>
      <c r="E17" s="338"/>
      <c r="F17" s="338"/>
      <c r="G17" s="338"/>
      <c r="H17" s="338"/>
      <c r="I17" s="22">
        <v>13</v>
      </c>
      <c r="J17" s="24"/>
      <c r="K17" s="24"/>
    </row>
    <row r="18" spans="1:11" ht="12.75">
      <c r="A18" s="337" t="s">
        <v>157</v>
      </c>
      <c r="B18" s="338"/>
      <c r="C18" s="338"/>
      <c r="D18" s="338"/>
      <c r="E18" s="338"/>
      <c r="F18" s="338"/>
      <c r="G18" s="338"/>
      <c r="H18" s="338"/>
      <c r="I18" s="22">
        <v>14</v>
      </c>
      <c r="J18" s="24"/>
      <c r="K18" s="24"/>
    </row>
    <row r="19" spans="1:11" ht="12.75">
      <c r="A19" s="337" t="s">
        <v>277</v>
      </c>
      <c r="B19" s="338"/>
      <c r="C19" s="338"/>
      <c r="D19" s="338"/>
      <c r="E19" s="338"/>
      <c r="F19" s="338"/>
      <c r="G19" s="338"/>
      <c r="H19" s="338"/>
      <c r="I19" s="22">
        <v>15</v>
      </c>
      <c r="J19" s="24"/>
      <c r="K19" s="24"/>
    </row>
    <row r="20" spans="1:11" ht="12.75">
      <c r="A20" s="337" t="s">
        <v>278</v>
      </c>
      <c r="B20" s="338"/>
      <c r="C20" s="338"/>
      <c r="D20" s="338"/>
      <c r="E20" s="338"/>
      <c r="F20" s="338"/>
      <c r="G20" s="338"/>
      <c r="H20" s="338"/>
      <c r="I20" s="22">
        <v>16</v>
      </c>
      <c r="J20" s="24"/>
      <c r="K20" s="24"/>
    </row>
    <row r="21" spans="1:11" ht="12.75">
      <c r="A21" s="344" t="s">
        <v>279</v>
      </c>
      <c r="B21" s="345"/>
      <c r="C21" s="345"/>
      <c r="D21" s="345"/>
      <c r="E21" s="345"/>
      <c r="F21" s="345"/>
      <c r="G21" s="345"/>
      <c r="H21" s="345"/>
      <c r="I21" s="22">
        <v>17</v>
      </c>
      <c r="J21" s="42">
        <f>SUM(J15:J20)</f>
        <v>-127113</v>
      </c>
      <c r="K21" s="42">
        <f>SUM(K15:K20)</f>
        <v>-68459.2440705299</v>
      </c>
    </row>
    <row r="22" spans="1:11" ht="12.75">
      <c r="A22" s="354"/>
      <c r="B22" s="355"/>
      <c r="C22" s="355"/>
      <c r="D22" s="355"/>
      <c r="E22" s="355"/>
      <c r="F22" s="355"/>
      <c r="G22" s="355"/>
      <c r="H22" s="355"/>
      <c r="I22" s="356"/>
      <c r="J22" s="356"/>
      <c r="K22" s="357"/>
    </row>
    <row r="23" spans="1:11" ht="12.75">
      <c r="A23" s="346" t="s">
        <v>281</v>
      </c>
      <c r="B23" s="347"/>
      <c r="C23" s="347"/>
      <c r="D23" s="347"/>
      <c r="E23" s="347"/>
      <c r="F23" s="347"/>
      <c r="G23" s="347"/>
      <c r="H23" s="347"/>
      <c r="I23" s="25">
        <v>18</v>
      </c>
      <c r="J23" s="23">
        <f>+J21</f>
        <v>-127113</v>
      </c>
      <c r="K23" s="23">
        <f>+K21</f>
        <v>-68459.2440705299</v>
      </c>
    </row>
    <row r="24" spans="1:11" ht="17.25" customHeight="1">
      <c r="A24" s="348" t="s">
        <v>280</v>
      </c>
      <c r="B24" s="349"/>
      <c r="C24" s="349"/>
      <c r="D24" s="349"/>
      <c r="E24" s="349"/>
      <c r="F24" s="349"/>
      <c r="G24" s="349"/>
      <c r="H24" s="349"/>
      <c r="I24" s="26">
        <v>19</v>
      </c>
      <c r="J24" s="42"/>
      <c r="K24" s="42"/>
    </row>
    <row r="25" spans="1:11" ht="30" customHeight="1">
      <c r="A25" s="350" t="s">
        <v>158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64" t="s">
        <v>328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ht="14.25">
      <c r="A5" s="121" t="s">
        <v>292</v>
      </c>
      <c r="B5" s="122" t="s">
        <v>293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62"/>
      <c r="D6" s="362"/>
      <c r="E6" s="362"/>
      <c r="F6" s="362"/>
      <c r="G6" s="362"/>
      <c r="H6" s="362"/>
      <c r="I6" s="147"/>
      <c r="J6" s="147"/>
      <c r="K6" s="123"/>
      <c r="L6" s="119"/>
    </row>
    <row r="7" spans="1:12" ht="12.75">
      <c r="A7" s="124"/>
      <c r="B7" s="125"/>
      <c r="C7" s="362" t="s">
        <v>294</v>
      </c>
      <c r="D7" s="362"/>
      <c r="E7" s="362" t="s">
        <v>337</v>
      </c>
      <c r="F7" s="362"/>
      <c r="G7" s="362" t="s">
        <v>338</v>
      </c>
      <c r="H7" s="362"/>
      <c r="I7" s="363" t="s">
        <v>315</v>
      </c>
      <c r="J7" s="363"/>
      <c r="K7" s="362" t="s">
        <v>295</v>
      </c>
      <c r="L7" s="362"/>
    </row>
    <row r="8" spans="1:12" ht="12.75">
      <c r="A8" s="124"/>
      <c r="B8" s="126"/>
      <c r="C8" s="127" t="s">
        <v>332</v>
      </c>
      <c r="D8" s="127" t="s">
        <v>333</v>
      </c>
      <c r="E8" s="127" t="str">
        <f aca="true" t="shared" si="0" ref="E8:L8">+C8</f>
        <v>31.3.2017.</v>
      </c>
      <c r="F8" s="127" t="str">
        <f t="shared" si="0"/>
        <v>31.3.2016.</v>
      </c>
      <c r="G8" s="127" t="str">
        <f t="shared" si="0"/>
        <v>31.3.2017.</v>
      </c>
      <c r="H8" s="127" t="str">
        <f t="shared" si="0"/>
        <v>31.3.2016.</v>
      </c>
      <c r="I8" s="127" t="str">
        <f t="shared" si="0"/>
        <v>31.3.2017.</v>
      </c>
      <c r="J8" s="127" t="str">
        <f t="shared" si="0"/>
        <v>31.3.2016.</v>
      </c>
      <c r="K8" s="127" t="str">
        <f t="shared" si="0"/>
        <v>31.3.2017.</v>
      </c>
      <c r="L8" s="127" t="str">
        <f t="shared" si="0"/>
        <v>31.3.2016.</v>
      </c>
    </row>
    <row r="9" spans="1:12" ht="12.75">
      <c r="A9" s="124"/>
      <c r="B9" s="128"/>
      <c r="C9" s="129" t="s">
        <v>296</v>
      </c>
      <c r="D9" s="129" t="s">
        <v>296</v>
      </c>
      <c r="E9" s="129" t="s">
        <v>297</v>
      </c>
      <c r="F9" s="130" t="s">
        <v>297</v>
      </c>
      <c r="G9" s="130" t="s">
        <v>297</v>
      </c>
      <c r="H9" s="129" t="s">
        <v>296</v>
      </c>
      <c r="I9" s="129" t="s">
        <v>296</v>
      </c>
      <c r="J9" s="129" t="s">
        <v>296</v>
      </c>
      <c r="K9" s="129" t="s">
        <v>296</v>
      </c>
      <c r="L9" s="129" t="s">
        <v>296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3" ht="12.75">
      <c r="A11" s="124"/>
      <c r="B11" s="131" t="s">
        <v>327</v>
      </c>
      <c r="C11" s="178">
        <v>212284.207505817</v>
      </c>
      <c r="D11" s="178">
        <v>211461.691794605</v>
      </c>
      <c r="E11" s="178">
        <v>147087.696152195</v>
      </c>
      <c r="F11" s="178">
        <v>119252.03737600699</v>
      </c>
      <c r="G11" s="179">
        <v>1027.19839</v>
      </c>
      <c r="H11" s="179">
        <v>75.41239999999999</v>
      </c>
      <c r="I11" s="179">
        <v>0</v>
      </c>
      <c r="J11" s="179">
        <v>0</v>
      </c>
      <c r="K11" s="182">
        <f>+C11+E11+G11+I11</f>
        <v>360399.102048012</v>
      </c>
      <c r="L11" s="182">
        <f>+D11+F11+H11+J11</f>
        <v>330789.141570612</v>
      </c>
      <c r="M11" s="177">
        <f>+L11-'P&amp;L'!J8/1000</f>
        <v>-0.0030099989962764084</v>
      </c>
    </row>
    <row r="12" spans="1:13" ht="12.75">
      <c r="A12" s="124"/>
      <c r="B12" s="131" t="s">
        <v>326</v>
      </c>
      <c r="C12" s="178">
        <v>24752.512730527</v>
      </c>
      <c r="D12" s="178">
        <v>23709.57139670372</v>
      </c>
      <c r="E12" s="178">
        <v>18410.844711633</v>
      </c>
      <c r="F12" s="178">
        <v>13370.812795327092</v>
      </c>
      <c r="G12" s="179">
        <v>526.66</v>
      </c>
      <c r="H12" s="179">
        <v>8.455411790299488</v>
      </c>
      <c r="I12" s="179">
        <v>-14497.643491789999</v>
      </c>
      <c r="J12" s="179">
        <v>-7905.277480292</v>
      </c>
      <c r="K12" s="182">
        <f>+C12+E12+G12+I12</f>
        <v>29192.373950370005</v>
      </c>
      <c r="L12" s="182">
        <f>+D12+F12+H12+J12</f>
        <v>29183.562123529115</v>
      </c>
      <c r="M12" s="177">
        <f>+L12-'P&amp;L'!J72/1000</f>
        <v>-9.999534086091444E-06</v>
      </c>
    </row>
    <row r="13" spans="1:12" ht="14.25">
      <c r="A13" s="124"/>
      <c r="B13" s="123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ht="14.25">
      <c r="A14" s="121" t="s">
        <v>298</v>
      </c>
      <c r="B14" s="122" t="s">
        <v>299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19"/>
    </row>
    <row r="15" spans="1:12" ht="15" customHeight="1">
      <c r="A15" s="132"/>
      <c r="B15" s="133"/>
      <c r="C15" s="134" t="str">
        <f>+C8</f>
        <v>31.3.2017.</v>
      </c>
      <c r="D15" s="134" t="str">
        <f>+D8</f>
        <v>31.3.2016.</v>
      </c>
      <c r="E15" s="120"/>
      <c r="G15" s="120"/>
      <c r="H15" s="120"/>
      <c r="I15" s="120"/>
      <c r="J15" s="120"/>
      <c r="K15" s="120"/>
      <c r="L15" s="119"/>
    </row>
    <row r="16" spans="1:12" ht="12.75">
      <c r="A16" s="132"/>
      <c r="B16" s="133"/>
      <c r="C16" s="130" t="s">
        <v>296</v>
      </c>
      <c r="D16" s="129" t="s">
        <v>296</v>
      </c>
      <c r="E16" s="120"/>
      <c r="F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5"/>
      <c r="D17" s="135"/>
      <c r="E17" s="120"/>
      <c r="F17" s="120"/>
      <c r="G17" s="120"/>
      <c r="H17" s="120"/>
      <c r="I17" s="120"/>
      <c r="J17" s="120"/>
      <c r="K17" s="120"/>
      <c r="L17" s="119"/>
    </row>
    <row r="18" spans="1:12" ht="12.75" customHeight="1" thickBot="1">
      <c r="A18" s="132"/>
      <c r="B18" s="133" t="s">
        <v>300</v>
      </c>
      <c r="C18" s="136">
        <v>204061</v>
      </c>
      <c r="D18" s="136">
        <v>202739</v>
      </c>
      <c r="E18" s="120"/>
      <c r="F18" s="120"/>
      <c r="G18" s="120"/>
      <c r="H18" s="137"/>
      <c r="I18" s="137"/>
      <c r="J18" s="137"/>
      <c r="K18" s="120"/>
      <c r="L18" s="119"/>
    </row>
    <row r="19" spans="1:12" ht="12.75">
      <c r="A19" s="132"/>
      <c r="B19" s="133"/>
      <c r="C19" s="138"/>
      <c r="D19" s="138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301</v>
      </c>
      <c r="C20" s="136">
        <v>60058</v>
      </c>
      <c r="D20" s="136">
        <v>74594</v>
      </c>
      <c r="E20" s="120"/>
      <c r="F20" s="120"/>
      <c r="G20" s="120"/>
      <c r="H20" s="120"/>
      <c r="I20" s="120"/>
      <c r="J20" s="120"/>
      <c r="K20" s="120"/>
      <c r="L20" s="119"/>
    </row>
    <row r="21" spans="1:12" ht="12.75">
      <c r="A21" s="13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39" t="s">
        <v>302</v>
      </c>
      <c r="B22" s="122" t="s">
        <v>303</v>
      </c>
      <c r="C22" s="133"/>
      <c r="D22" s="133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9"/>
      <c r="B23" s="140"/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20"/>
      <c r="B24" s="133"/>
      <c r="C24" s="141">
        <v>42825</v>
      </c>
      <c r="D24" s="142">
        <v>42735</v>
      </c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30" t="s">
        <v>296</v>
      </c>
      <c r="D25" s="130" t="s">
        <v>296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5"/>
      <c r="D26" s="135"/>
      <c r="E26" s="120"/>
      <c r="F26" s="120"/>
      <c r="G26" s="120"/>
      <c r="H26" s="120"/>
      <c r="I26" s="120"/>
      <c r="J26" s="120"/>
      <c r="K26" s="120"/>
      <c r="L26" s="119"/>
    </row>
    <row r="27" spans="1:12" ht="13.5" customHeight="1" thickBot="1">
      <c r="A27" s="120"/>
      <c r="B27" s="133" t="s">
        <v>304</v>
      </c>
      <c r="C27" s="143">
        <v>134089</v>
      </c>
      <c r="D27" s="143">
        <v>90900</v>
      </c>
      <c r="E27" s="176"/>
      <c r="F27" s="176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8"/>
      <c r="D28" s="138"/>
      <c r="E28" s="120"/>
      <c r="F28" s="120"/>
      <c r="G28" s="120"/>
      <c r="H28" s="120"/>
      <c r="I28" s="120"/>
      <c r="J28" s="120"/>
      <c r="K28" s="120"/>
      <c r="L28" s="119"/>
    </row>
    <row r="29" spans="1:12" ht="13.5" thickBot="1">
      <c r="A29" s="120"/>
      <c r="B29" s="133" t="s">
        <v>305</v>
      </c>
      <c r="C29" s="143">
        <v>64860</v>
      </c>
      <c r="D29" s="143">
        <v>89256</v>
      </c>
      <c r="E29" s="176"/>
      <c r="F29" s="176"/>
      <c r="G29" s="120"/>
      <c r="H29" s="120"/>
      <c r="I29" s="120"/>
      <c r="J29" s="120"/>
      <c r="K29" s="120"/>
      <c r="L29" s="119"/>
    </row>
    <row r="30" spans="1:13" ht="12.75">
      <c r="A30" s="119"/>
      <c r="B30" s="133"/>
      <c r="C30" s="138"/>
      <c r="D30" s="138"/>
      <c r="E30" s="119"/>
      <c r="F30" s="119"/>
      <c r="G30" s="119"/>
      <c r="H30" s="119"/>
      <c r="I30" s="119"/>
      <c r="J30" s="119"/>
      <c r="K30" s="119"/>
      <c r="L30" s="119"/>
      <c r="M30" s="166"/>
    </row>
    <row r="31" spans="1:12" ht="12.75">
      <c r="A31" s="146" t="s">
        <v>319</v>
      </c>
      <c r="B31" s="360" t="s">
        <v>306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</row>
    <row r="32" spans="1:12" ht="12.75">
      <c r="A32" s="161"/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</row>
    <row r="33" spans="1:13" ht="12.7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</sheetData>
  <sheetProtection/>
  <mergeCells count="12"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Stanislav Marusic</cp:lastModifiedBy>
  <cp:lastPrinted>2015-02-16T10:28:59Z</cp:lastPrinted>
  <dcterms:created xsi:type="dcterms:W3CDTF">2008-10-17T11:51:54Z</dcterms:created>
  <dcterms:modified xsi:type="dcterms:W3CDTF">2017-04-27T09:41:56Z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