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15" windowHeight="582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<sst xmlns="http://schemas.openxmlformats.org/spreadsheetml/2006/main" count="395" uniqueCount="339">
  <si>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</si>
  <si>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</si>
  <si>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</si>
  <si>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</si>
  <si>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</si>
  <si>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</si>
  <si>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</si>
  <si>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</si>
  <si>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</si>
  <si>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</si>
  <si>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</si>
  <si>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</si>
  <si>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</si>
  <si>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</si>
  <si>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</si>
  <si>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</si>
  <si>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</si>
  <si>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</si>
  <si>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</si>
  <si>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</si>
  <si>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</si>
  <si>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</si>
  <si>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</si>
  <si>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</si>
  <si>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</si>
  <si>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</si>
  <si>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</si>
  <si>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</si>
  <si>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</si>
  <si>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</si>
  <si>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</si>
  <si>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</si>
  <si>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</si>
  <si>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</si>
  <si>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</si>
  <si>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</si>
  <si>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</si>
  <si>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</si>
  <si>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</si>
  <si>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</si>
  <si>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</si>
  <si>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</si>
  <si>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</si>
  <si>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</si>
  <si>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</si>
  <si>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</si>
  <si>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</si>
  <si>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</si>
  <si>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</si>
  <si>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</si>
  <si>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</si>
  <si>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</si>
  <si>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</si>
  <si>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</si>
  <si>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</si>
  <si>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</si>
  <si>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</si>
  <si>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</si>
  <si>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</si>
  <si>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</si>
  <si>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</si>
  <si>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</si>
  <si>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</si>
  <si>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</si>
  <si>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</si>
  <si>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</si>
  <si>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</si>
  <si>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</si>
  <si>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</si>
  <si>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</si>
  <si>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</si>
  <si>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</si>
  <si>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</si>
  <si>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</si>
  <si>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</si>
  <si>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</si>
  <si>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</si>
  <si>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</si>
  <si>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</si>
  <si>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</si>
  <si>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</si>
  <si>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</si>
  <si>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</si>
  <si>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</si>
  <si>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</si>
  <si>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</si>
  <si>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</si>
  <si>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</si>
  <si>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</si>
  <si>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</si>
  <si>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</si>
  <si>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</si>
  <si>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</si>
  <si>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</si>
  <si>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</si>
  <si>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</si>
  <si>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</si>
  <si>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</si>
  <si>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</si>
  <si>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</si>
  <si>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</si>
  <si>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</si>
  <si>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</si>
  <si>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</si>
  <si>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</si>
  <si>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</si>
  <si>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</si>
  <si>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</si>
  <si>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</si>
  <si>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</si>
  <si>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</si>
  <si>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</si>
  <si>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</si>
  <si>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</si>
  <si>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</si>
  <si>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</si>
  <si>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</si>
  <si>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</si>
  <si>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</si>
  <si>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</si>
  <si>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</si>
  <si>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</si>
  <si>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</si>
  <si>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</si>
  <si>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</si>
  <si>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</si>
  <si>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</si>
  <si>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</si>
  <si>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</si>
  <si>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</si>
  <si>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</si>
  <si>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</si>
  <si>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</si>
  <si>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</si>
  <si>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</si>
  <si>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</si>
  <si>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</si>
  <si>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</si>
  <si>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</si>
  <si>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</si>
  <si>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</si>
  <si>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</si>
  <si>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</si>
  <si>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</si>
  <si>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</si>
  <si>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</si>
  <si>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</si>
  <si>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</si>
  <si>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</si>
  <si>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</si>
  <si>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</si>
  <si>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</si>
  <si>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</si>
  <si>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</si>
  <si>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</si>
  <si>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</si>
  <si>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</si>
  <si>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</si>
  <si>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</si>
  <si>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</si>
  <si>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</si>
  <si>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</si>
  <si>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</si>
  <si>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</si>
  <si>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</si>
  <si>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</si>
  <si>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</si>
  <si>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</si>
  <si>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</si>
  <si>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</si>
  <si>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</si>
  <si>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</si>
  <si>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</si>
  <si>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</si>
  <si>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</si>
  <si>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</si>
  <si>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</si>
  <si>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</si>
  <si>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</si>
  <si>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</si>
  <si>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</si>
  <si>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</si>
  <si>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</si>
  <si>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</si>
  <si>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</si>
  <si>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</si>
  <si>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</si>
  <si>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</si>
  <si>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</si>
  <si>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</si>
  <si>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</si>
  <si>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</si>
  <si>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</si>
  <si>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</si>
  <si>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</si>
  <si>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</si>
  <si>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</si>
  <si>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</si>
  <si>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</si>
  <si>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</si>
  <si>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</si>
  <si>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</si>
  <si>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</si>
  <si>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</si>
  <si>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</si>
  <si>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</si>
  <si>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</si>
  <si>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</si>
  <si>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</si>
  <si>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</si>
  <si>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</si>
  <si>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</si>
  <si>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</si>
  <si>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</si>
  <si>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</si>
  <si>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</si>
  <si>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</si>
  <si>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</si>
  <si>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</si>
  <si>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</si>
  <si>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</si>
  <si>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</si>
  <si>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</si>
  <si>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</si>
  <si>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</si>
  <si>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</si>
  <si>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</si>
  <si>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</si>
  <si>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</si>
  <si>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</si>
  <si>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</si>
  <si>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</si>
  <si>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</si>
  <si>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</si>
  <si>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</si>
  <si>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</si>
  <si>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</si>
  <si>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</si>
  <si>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</si>
  <si>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</si>
  <si>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</si>
  <si>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</si>
  <si>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</si>
  <si>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</si>
  <si>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</si>
  <si>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</si>
  <si>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</si>
  <si>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</si>
  <si>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</si>
  <si>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</si>
  <si>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</si>
  <si>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</si>
  <si>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</si>
  <si>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</si>
  <si>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</si>
  <si>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</si>
  <si>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</si>
  <si>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</si>
  <si>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</si>
  <si>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</si>
  <si>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</si>
  <si>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</si>
  <si>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</si>
  <si>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</si>
  <si>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</si>
  <si>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</si>
  <si>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</si>
  <si>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</si>
  <si>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</si>
  <si>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</si>
  <si>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</si>
  <si>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</si>
  <si>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</si>
  <si>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</si>
  <si>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</si>
  <si>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</si>
  <si>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</si>
  <si>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</si>
  <si>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</si>
  <si>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</si>
  <si>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</si>
  <si>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</si>
  <si>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</si>
  <si>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</si>
  <si>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</si>
  <si>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</si>
  <si>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</si>
  <si>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</si>
  <si>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</si>
  <si>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</si>
  <si>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</si>
  <si>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</si>
  <si>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</si>
  <si>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</si>
  <si>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</si>
  <si>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</si>
  <si>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</si>
  <si>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</si>
  <si>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</si>
  <si>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</si>
  <si>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</si>
  <si>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</si>
  <si>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</si>
  <si>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</si>
  <si>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</si>
  <si>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</si>
  <si>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</si>
  <si>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</si>
  <si>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</si>
  <si>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</si>
  <si>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</si>
  <si>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</si>
  <si>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</si>
  <si>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</si>
  <si>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</si>
  <si>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</si>
  <si>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</si>
  <si>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</si>
  <si>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</si>
  <si>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</si>
  <si>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</si>
  <si>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Support solutions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</si>
  <si>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</si>
  <si>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</si>
  <si>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</si>
  <si>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</si>
  <si>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</si>
  <si>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</si>
  <si>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</si>
  <si>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31.12.2015.</t>
  </si>
  <si>
    <t>Operating profit</t>
  </si>
  <si>
    <t>Segment sales revenue</t>
  </si>
  <si>
    <t>Notes to the consolidated Financial Statements</t>
  </si>
  <si>
    <t>1.1.2016.</t>
  </si>
  <si>
    <t>31.12.2016</t>
  </si>
  <si>
    <t>as at 31 December 2016</t>
  </si>
  <si>
    <t>for the period 01 January 2016 to 31 December 2016</t>
  </si>
  <si>
    <t>in the period 01 January 2016 to 31 December 2016</t>
  </si>
  <si>
    <t>31.12.2016.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</si>
</sst>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9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3" fillId="0" borderId="0" xfId="64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14" fillId="0" borderId="0" xfId="111" applyNumberFormat="1" applyFont="1">
      <alignment vertical="top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50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0" fontId="6" fillId="53" borderId="8" xfId="0" applyFont="1" applyFill="1" applyBorder="1" applyAlignment="1">
      <alignment horizontal="center" vertical="center" wrapText="1"/>
    </xf>
    <xf numFmtId="49" fontId="6" fillId="53" borderId="8" xfId="0" applyNumberFormat="1" applyFont="1" applyFill="1" applyBorder="1" applyAlignment="1">
      <alignment horizontal="center" vertical="center" wrapText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3" fontId="3" fillId="0" borderId="0" xfId="64" applyNumberFormat="1" applyFont="1" applyAlignment="1">
      <alignment horizontal="right"/>
      <protection/>
    </xf>
    <xf numFmtId="3" fontId="3" fillId="0" borderId="0" xfId="64" applyNumberFormat="1" applyFont="1" applyAlignment="1">
      <alignment horizontal="right" wrapText="1"/>
      <protection/>
    </xf>
    <xf numFmtId="3" fontId="2" fillId="0" borderId="0" xfId="64" applyNumberFormat="1" applyFont="1" applyAlignment="1">
      <alignment horizontal="right" wrapText="1"/>
      <protection/>
    </xf>
    <xf numFmtId="3" fontId="51" fillId="0" borderId="16" xfId="0" applyNumberFormat="1" applyFont="1" applyFill="1" applyBorder="1" applyAlignment="1" applyProtection="1">
      <alignment vertical="center"/>
      <protection locked="0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3" fillId="0" borderId="36" xfId="65" applyFont="1" applyBorder="1" applyAlignment="1" applyProtection="1">
      <alignment horizontal="center" vertical="top"/>
      <protection hidden="1"/>
    </xf>
    <xf numFmtId="0" fontId="3" fillId="0" borderId="36" xfId="65" applyFont="1" applyBorder="1" applyAlignment="1">
      <alignment horizontal="center"/>
      <protection/>
    </xf>
    <xf numFmtId="0" fontId="3" fillId="0" borderId="37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10" fillId="0" borderId="38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  <xf numFmtId="0" fontId="2" fillId="0" borderId="0" xfId="111" applyFont="1" applyBorder="1" applyAlignment="1">
      <alignment horizontal="center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55" t="s">
        <v>5</v>
      </c>
      <c r="B1" s="256"/>
      <c r="C1" s="256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196" t="s">
        <v>6</v>
      </c>
      <c r="B2" s="197"/>
      <c r="C2" s="197"/>
      <c r="D2" s="198"/>
      <c r="E2" s="206" t="s">
        <v>333</v>
      </c>
      <c r="F2" s="207"/>
      <c r="G2" s="68" t="s">
        <v>31</v>
      </c>
      <c r="H2" s="118" t="s">
        <v>334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199" t="s">
        <v>308</v>
      </c>
      <c r="B4" s="200"/>
      <c r="C4" s="200"/>
      <c r="D4" s="200"/>
      <c r="E4" s="200"/>
      <c r="F4" s="200"/>
      <c r="G4" s="200"/>
      <c r="H4" s="200"/>
      <c r="I4" s="201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02" t="s">
        <v>7</v>
      </c>
      <c r="B6" s="203"/>
      <c r="C6" s="194" t="s">
        <v>190</v>
      </c>
      <c r="D6" s="195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04" t="s">
        <v>8</v>
      </c>
      <c r="B8" s="205"/>
      <c r="C8" s="194" t="s">
        <v>191</v>
      </c>
      <c r="D8" s="195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191" t="s">
        <v>9</v>
      </c>
      <c r="B10" s="192"/>
      <c r="C10" s="194" t="s">
        <v>192</v>
      </c>
      <c r="D10" s="195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02" t="s">
        <v>10</v>
      </c>
      <c r="B12" s="203"/>
      <c r="C12" s="208" t="s">
        <v>193</v>
      </c>
      <c r="D12" s="209"/>
      <c r="E12" s="209"/>
      <c r="F12" s="209"/>
      <c r="G12" s="209"/>
      <c r="H12" s="209"/>
      <c r="I12" s="210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02" t="s">
        <v>11</v>
      </c>
      <c r="B14" s="203"/>
      <c r="C14" s="214">
        <v>10000</v>
      </c>
      <c r="D14" s="215"/>
      <c r="E14" s="16"/>
      <c r="F14" s="208" t="s">
        <v>194</v>
      </c>
      <c r="G14" s="209"/>
      <c r="H14" s="209"/>
      <c r="I14" s="210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02" t="s">
        <v>12</v>
      </c>
      <c r="B16" s="203"/>
      <c r="C16" s="208" t="s">
        <v>195</v>
      </c>
      <c r="D16" s="209"/>
      <c r="E16" s="209"/>
      <c r="F16" s="209"/>
      <c r="G16" s="209"/>
      <c r="H16" s="209"/>
      <c r="I16" s="210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02" t="s">
        <v>13</v>
      </c>
      <c r="B18" s="203"/>
      <c r="C18" s="211" t="s">
        <v>196</v>
      </c>
      <c r="D18" s="212"/>
      <c r="E18" s="212"/>
      <c r="F18" s="212"/>
      <c r="G18" s="212"/>
      <c r="H18" s="212"/>
      <c r="I18" s="213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02" t="s">
        <v>14</v>
      </c>
      <c r="B20" s="203"/>
      <c r="C20" s="211" t="s">
        <v>197</v>
      </c>
      <c r="D20" s="220"/>
      <c r="E20" s="220"/>
      <c r="F20" s="220"/>
      <c r="G20" s="220"/>
      <c r="H20" s="220"/>
      <c r="I20" s="221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02" t="s">
        <v>15</v>
      </c>
      <c r="B22" s="203"/>
      <c r="C22" s="91">
        <v>133</v>
      </c>
      <c r="D22" s="216" t="s">
        <v>194</v>
      </c>
      <c r="E22" s="217"/>
      <c r="F22" s="218"/>
      <c r="G22" s="202"/>
      <c r="H22" s="222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02" t="s">
        <v>16</v>
      </c>
      <c r="B24" s="203"/>
      <c r="C24" s="91">
        <v>21</v>
      </c>
      <c r="D24" s="216" t="s">
        <v>198</v>
      </c>
      <c r="E24" s="217"/>
      <c r="F24" s="217"/>
      <c r="G24" s="218"/>
      <c r="H24" s="93" t="s">
        <v>19</v>
      </c>
      <c r="I24" s="172">
        <v>2949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02" t="s">
        <v>17</v>
      </c>
      <c r="B26" s="203"/>
      <c r="C26" s="95" t="s">
        <v>309</v>
      </c>
      <c r="D26" s="96"/>
      <c r="E26" s="66"/>
      <c r="F26" s="92"/>
      <c r="G26" s="219" t="s">
        <v>21</v>
      </c>
      <c r="H26" s="203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23" t="s">
        <v>18</v>
      </c>
      <c r="B28" s="224"/>
      <c r="C28" s="225"/>
      <c r="D28" s="225"/>
      <c r="E28" s="226" t="s">
        <v>22</v>
      </c>
      <c r="F28" s="227"/>
      <c r="G28" s="227"/>
      <c r="H28" s="228" t="s">
        <v>7</v>
      </c>
      <c r="I28" s="229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30" t="s">
        <v>310</v>
      </c>
      <c r="B30" s="231"/>
      <c r="C30" s="231"/>
      <c r="D30" s="232"/>
      <c r="E30" s="230" t="s">
        <v>314</v>
      </c>
      <c r="F30" s="231"/>
      <c r="G30" s="231"/>
      <c r="H30" s="194" t="s">
        <v>315</v>
      </c>
      <c r="I30" s="195"/>
      <c r="J30" s="7"/>
      <c r="K30" s="7"/>
      <c r="L30" s="7"/>
    </row>
    <row r="31" spans="1:12" ht="12.75">
      <c r="A31" s="85"/>
      <c r="B31" s="86"/>
      <c r="C31" s="90"/>
      <c r="D31" s="233"/>
      <c r="E31" s="233"/>
      <c r="F31" s="233"/>
      <c r="G31" s="234"/>
      <c r="H31" s="16"/>
      <c r="I31" s="101"/>
      <c r="J31" s="7"/>
      <c r="K31" s="7"/>
      <c r="L31" s="7"/>
    </row>
    <row r="32" spans="1:12" ht="12.75">
      <c r="A32" s="230" t="s">
        <v>311</v>
      </c>
      <c r="B32" s="231"/>
      <c r="C32" s="231"/>
      <c r="D32" s="232"/>
      <c r="E32" s="230" t="s">
        <v>312</v>
      </c>
      <c r="F32" s="231"/>
      <c r="G32" s="231"/>
      <c r="H32" s="194" t="s">
        <v>313</v>
      </c>
      <c r="I32" s="195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30" t="s">
        <v>322</v>
      </c>
      <c r="B34" s="231"/>
      <c r="C34" s="231"/>
      <c r="D34" s="232"/>
      <c r="E34" s="230" t="s">
        <v>323</v>
      </c>
      <c r="F34" s="231"/>
      <c r="G34" s="231"/>
      <c r="H34" s="194" t="s">
        <v>324</v>
      </c>
      <c r="I34" s="195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30" t="s">
        <v>326</v>
      </c>
      <c r="B36" s="231"/>
      <c r="C36" s="231"/>
      <c r="D36" s="232"/>
      <c r="E36" s="230" t="s">
        <v>327</v>
      </c>
      <c r="F36" s="231"/>
      <c r="G36" s="231"/>
      <c r="H36" s="194" t="s">
        <v>328</v>
      </c>
      <c r="I36" s="195"/>
      <c r="J36" s="7"/>
      <c r="K36" s="7"/>
      <c r="L36" s="7"/>
    </row>
    <row r="37" spans="1:12" ht="12.75">
      <c r="A37" s="103"/>
      <c r="B37" s="104"/>
      <c r="C37" s="235"/>
      <c r="D37" s="236"/>
      <c r="E37" s="16"/>
      <c r="F37" s="235"/>
      <c r="G37" s="236"/>
      <c r="H37" s="16"/>
      <c r="I37" s="49"/>
      <c r="J37" s="7"/>
      <c r="K37" s="7"/>
      <c r="L37" s="7"/>
    </row>
    <row r="38" spans="1:12" ht="12.75">
      <c r="A38" s="230"/>
      <c r="B38" s="231"/>
      <c r="C38" s="231"/>
      <c r="D38" s="232"/>
      <c r="E38" s="230"/>
      <c r="F38" s="231"/>
      <c r="G38" s="231"/>
      <c r="H38" s="194"/>
      <c r="I38" s="195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30"/>
      <c r="B40" s="231"/>
      <c r="C40" s="231"/>
      <c r="D40" s="232"/>
      <c r="E40" s="230"/>
      <c r="F40" s="231"/>
      <c r="G40" s="231"/>
      <c r="H40" s="194"/>
      <c r="I40" s="195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191" t="s">
        <v>23</v>
      </c>
      <c r="B44" s="243"/>
      <c r="C44" s="194"/>
      <c r="D44" s="195"/>
      <c r="E44" s="16"/>
      <c r="F44" s="208"/>
      <c r="G44" s="231"/>
      <c r="H44" s="231"/>
      <c r="I44" s="232"/>
      <c r="J44" s="7"/>
      <c r="K44" s="7"/>
      <c r="L44" s="7"/>
    </row>
    <row r="45" spans="1:12" ht="12.75">
      <c r="A45" s="103"/>
      <c r="B45" s="104"/>
      <c r="C45" s="235"/>
      <c r="D45" s="236"/>
      <c r="E45" s="16"/>
      <c r="F45" s="235"/>
      <c r="G45" s="237"/>
      <c r="H45" s="111"/>
      <c r="I45" s="112"/>
      <c r="J45" s="7"/>
      <c r="K45" s="7"/>
      <c r="L45" s="7"/>
    </row>
    <row r="46" spans="1:12" ht="12.75">
      <c r="A46" s="191" t="s">
        <v>24</v>
      </c>
      <c r="B46" s="243"/>
      <c r="C46" s="208" t="s">
        <v>290</v>
      </c>
      <c r="D46" s="258"/>
      <c r="E46" s="258"/>
      <c r="F46" s="258"/>
      <c r="G46" s="258"/>
      <c r="H46" s="258"/>
      <c r="I46" s="259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191" t="s">
        <v>25</v>
      </c>
      <c r="B48" s="243"/>
      <c r="C48" s="260" t="s">
        <v>291</v>
      </c>
      <c r="D48" s="261"/>
      <c r="E48" s="262"/>
      <c r="F48" s="115"/>
      <c r="G48" s="93" t="s">
        <v>1</v>
      </c>
      <c r="H48" s="263" t="s">
        <v>200</v>
      </c>
      <c r="I48" s="259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191" t="s">
        <v>13</v>
      </c>
      <c r="B50" s="243"/>
      <c r="C50" s="244" t="s">
        <v>292</v>
      </c>
      <c r="D50" s="245"/>
      <c r="E50" s="245"/>
      <c r="F50" s="245"/>
      <c r="G50" s="245"/>
      <c r="H50" s="245"/>
      <c r="I50" s="246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02" t="s">
        <v>26</v>
      </c>
      <c r="B52" s="203"/>
      <c r="C52" s="247" t="s">
        <v>201</v>
      </c>
      <c r="D52" s="248"/>
      <c r="E52" s="248"/>
      <c r="F52" s="248"/>
      <c r="G52" s="248"/>
      <c r="H52" s="248"/>
      <c r="I52" s="249"/>
      <c r="J52" s="7"/>
      <c r="K52" s="7"/>
      <c r="L52" s="7"/>
    </row>
    <row r="53" spans="1:12" ht="12.75">
      <c r="A53" s="113"/>
      <c r="B53" s="89"/>
      <c r="C53" s="257" t="s">
        <v>27</v>
      </c>
      <c r="D53" s="257"/>
      <c r="E53" s="257"/>
      <c r="F53" s="257"/>
      <c r="G53" s="257"/>
      <c r="H53" s="257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50" t="s">
        <v>28</v>
      </c>
      <c r="C55" s="251"/>
      <c r="D55" s="251"/>
      <c r="E55" s="251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52" t="s">
        <v>317</v>
      </c>
      <c r="C56" s="253"/>
      <c r="D56" s="253"/>
      <c r="E56" s="253"/>
      <c r="F56" s="253"/>
      <c r="G56" s="253"/>
      <c r="H56" s="253"/>
      <c r="I56" s="254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52" t="s">
        <v>318</v>
      </c>
      <c r="C58" s="253"/>
      <c r="D58" s="253"/>
      <c r="E58" s="253"/>
      <c r="F58" s="253"/>
      <c r="G58" s="253"/>
      <c r="H58" s="253"/>
      <c r="I58" s="254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38" t="s">
        <v>30</v>
      </c>
      <c r="H62" s="239"/>
      <c r="I62" s="240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41"/>
      <c r="H63" s="242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SheetLayoutView="100" zoomScalePageLayoutView="0" workbookViewId="0" topLeftCell="A1">
      <pane xSplit="12" ySplit="6" topLeftCell="M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2" sqref="A2:K2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57" customWidth="1"/>
    <col min="12" max="12" width="10.140625" style="28" bestFit="1" customWidth="1"/>
    <col min="13" max="16384" width="9.140625" style="28" customWidth="1"/>
  </cols>
  <sheetData>
    <row r="1" spans="1:11" ht="12.75" customHeight="1">
      <c r="A1" s="297" t="s">
        <v>120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335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300" t="s">
        <v>203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4">
      <c r="A4" s="303" t="s">
        <v>116</v>
      </c>
      <c r="B4" s="304"/>
      <c r="C4" s="304"/>
      <c r="D4" s="304"/>
      <c r="E4" s="304"/>
      <c r="F4" s="304"/>
      <c r="G4" s="304"/>
      <c r="H4" s="305"/>
      <c r="I4" s="32" t="s">
        <v>117</v>
      </c>
      <c r="J4" s="33" t="s">
        <v>118</v>
      </c>
      <c r="K4" s="158" t="s">
        <v>119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31">
        <v>2</v>
      </c>
      <c r="J5" s="30">
        <v>3</v>
      </c>
      <c r="K5" s="30">
        <v>4</v>
      </c>
    </row>
    <row r="6" spans="1:11" ht="12.75">
      <c r="A6" s="307"/>
      <c r="B6" s="308"/>
      <c r="C6" s="308"/>
      <c r="D6" s="308"/>
      <c r="E6" s="308"/>
      <c r="F6" s="308"/>
      <c r="G6" s="308"/>
      <c r="H6" s="308"/>
      <c r="I6" s="308"/>
      <c r="J6" s="308"/>
      <c r="K6" s="309"/>
    </row>
    <row r="7" spans="1:11" ht="12.75">
      <c r="A7" s="278" t="s">
        <v>204</v>
      </c>
      <c r="B7" s="279"/>
      <c r="C7" s="279"/>
      <c r="D7" s="279"/>
      <c r="E7" s="279"/>
      <c r="F7" s="279"/>
      <c r="G7" s="279"/>
      <c r="H7" s="296"/>
      <c r="I7" s="3">
        <v>1</v>
      </c>
      <c r="J7" s="72"/>
      <c r="K7" s="72"/>
    </row>
    <row r="8" spans="1:11" ht="12.75">
      <c r="A8" s="285" t="s">
        <v>33</v>
      </c>
      <c r="B8" s="286"/>
      <c r="C8" s="286"/>
      <c r="D8" s="286"/>
      <c r="E8" s="286"/>
      <c r="F8" s="286"/>
      <c r="G8" s="286"/>
      <c r="H8" s="287"/>
      <c r="I8" s="1">
        <v>2</v>
      </c>
      <c r="J8" s="73">
        <v>163473923.49087077</v>
      </c>
      <c r="K8" s="73">
        <v>225631534.99023762</v>
      </c>
    </row>
    <row r="9" spans="1:11" ht="12.75">
      <c r="A9" s="282" t="s">
        <v>34</v>
      </c>
      <c r="B9" s="283"/>
      <c r="C9" s="283"/>
      <c r="D9" s="283"/>
      <c r="E9" s="283"/>
      <c r="F9" s="283"/>
      <c r="G9" s="283"/>
      <c r="H9" s="284"/>
      <c r="I9" s="1">
        <v>3</v>
      </c>
      <c r="J9" s="29">
        <v>6532237.79</v>
      </c>
      <c r="K9" s="29">
        <v>7284910.66</v>
      </c>
    </row>
    <row r="10" spans="1:11" ht="12.75" customHeight="1">
      <c r="A10" s="282" t="s">
        <v>35</v>
      </c>
      <c r="B10" s="283"/>
      <c r="C10" s="283"/>
      <c r="D10" s="283"/>
      <c r="E10" s="283"/>
      <c r="F10" s="283"/>
      <c r="G10" s="283"/>
      <c r="H10" s="284"/>
      <c r="I10" s="1">
        <v>4</v>
      </c>
      <c r="J10" s="5"/>
      <c r="K10" s="5"/>
    </row>
    <row r="11" spans="1:11" ht="12.75" customHeight="1">
      <c r="A11" s="282" t="s">
        <v>36</v>
      </c>
      <c r="B11" s="283"/>
      <c r="C11" s="283"/>
      <c r="D11" s="283"/>
      <c r="E11" s="283"/>
      <c r="F11" s="283"/>
      <c r="G11" s="283"/>
      <c r="H11" s="284"/>
      <c r="I11" s="1">
        <v>5</v>
      </c>
      <c r="J11" s="5">
        <v>2358992.05</v>
      </c>
      <c r="K11" s="5">
        <v>3111664.92</v>
      </c>
    </row>
    <row r="12" spans="1:11" ht="12.75" customHeight="1">
      <c r="A12" s="282" t="s">
        <v>0</v>
      </c>
      <c r="B12" s="283"/>
      <c r="C12" s="283"/>
      <c r="D12" s="283"/>
      <c r="E12" s="283"/>
      <c r="F12" s="283"/>
      <c r="G12" s="283"/>
      <c r="H12" s="284"/>
      <c r="I12" s="1">
        <v>6</v>
      </c>
      <c r="J12" s="5">
        <v>4173245.74</v>
      </c>
      <c r="K12" s="5">
        <v>4173245.74</v>
      </c>
    </row>
    <row r="13" spans="1:11" ht="12.75" customHeight="1">
      <c r="A13" s="282" t="s">
        <v>37</v>
      </c>
      <c r="B13" s="283"/>
      <c r="C13" s="283"/>
      <c r="D13" s="283"/>
      <c r="E13" s="283"/>
      <c r="F13" s="283"/>
      <c r="G13" s="283"/>
      <c r="H13" s="284"/>
      <c r="I13" s="1">
        <v>7</v>
      </c>
      <c r="J13" s="5"/>
      <c r="K13" s="5"/>
    </row>
    <row r="14" spans="1:11" ht="12.75" customHeight="1">
      <c r="A14" s="282" t="s">
        <v>38</v>
      </c>
      <c r="B14" s="283"/>
      <c r="C14" s="283"/>
      <c r="D14" s="283"/>
      <c r="E14" s="283"/>
      <c r="F14" s="283"/>
      <c r="G14" s="283"/>
      <c r="H14" s="284"/>
      <c r="I14" s="1">
        <v>8</v>
      </c>
      <c r="J14" s="5"/>
      <c r="K14" s="5"/>
    </row>
    <row r="15" spans="1:11" ht="12.75" customHeight="1">
      <c r="A15" s="282" t="s">
        <v>39</v>
      </c>
      <c r="B15" s="283"/>
      <c r="C15" s="283"/>
      <c r="D15" s="283"/>
      <c r="E15" s="283"/>
      <c r="F15" s="283"/>
      <c r="G15" s="283"/>
      <c r="H15" s="284"/>
      <c r="I15" s="1">
        <v>9</v>
      </c>
      <c r="J15" s="5"/>
      <c r="K15" s="5"/>
    </row>
    <row r="16" spans="1:11" ht="12.75">
      <c r="A16" s="282" t="s">
        <v>205</v>
      </c>
      <c r="B16" s="283"/>
      <c r="C16" s="283"/>
      <c r="D16" s="283"/>
      <c r="E16" s="283"/>
      <c r="F16" s="283"/>
      <c r="G16" s="283"/>
      <c r="H16" s="284"/>
      <c r="I16" s="1">
        <v>10</v>
      </c>
      <c r="J16" s="29">
        <v>137667152.8508708</v>
      </c>
      <c r="K16" s="29">
        <v>122897057.73023762</v>
      </c>
    </row>
    <row r="17" spans="1:11" ht="12.75">
      <c r="A17" s="282" t="s">
        <v>40</v>
      </c>
      <c r="B17" s="283"/>
      <c r="C17" s="283"/>
      <c r="D17" s="283"/>
      <c r="E17" s="283"/>
      <c r="F17" s="283"/>
      <c r="G17" s="283"/>
      <c r="H17" s="284"/>
      <c r="I17" s="1">
        <v>11</v>
      </c>
      <c r="J17" s="5">
        <v>15605344.05</v>
      </c>
      <c r="K17" s="5">
        <v>15605344.05</v>
      </c>
    </row>
    <row r="18" spans="1:11" ht="12.75">
      <c r="A18" s="282" t="s">
        <v>41</v>
      </c>
      <c r="B18" s="283"/>
      <c r="C18" s="283"/>
      <c r="D18" s="283"/>
      <c r="E18" s="283"/>
      <c r="F18" s="283"/>
      <c r="G18" s="283"/>
      <c r="H18" s="284"/>
      <c r="I18" s="1">
        <v>12</v>
      </c>
      <c r="J18" s="5">
        <v>28795978.59</v>
      </c>
      <c r="K18" s="5">
        <v>27637640.93</v>
      </c>
    </row>
    <row r="19" spans="1:11" ht="12.75">
      <c r="A19" s="282" t="s">
        <v>42</v>
      </c>
      <c r="B19" s="283"/>
      <c r="C19" s="283"/>
      <c r="D19" s="283"/>
      <c r="E19" s="283"/>
      <c r="F19" s="283"/>
      <c r="G19" s="283"/>
      <c r="H19" s="284"/>
      <c r="I19" s="1">
        <v>13</v>
      </c>
      <c r="J19" s="5">
        <v>79854140.7215432</v>
      </c>
      <c r="K19" s="5">
        <v>62902183.5584072</v>
      </c>
    </row>
    <row r="20" spans="1:11" ht="12.75">
      <c r="A20" s="282" t="s">
        <v>43</v>
      </c>
      <c r="B20" s="283"/>
      <c r="C20" s="283"/>
      <c r="D20" s="283"/>
      <c r="E20" s="283"/>
      <c r="F20" s="283"/>
      <c r="G20" s="283"/>
      <c r="H20" s="284"/>
      <c r="I20" s="1">
        <v>14</v>
      </c>
      <c r="J20" s="5">
        <v>11790157.4893276</v>
      </c>
      <c r="K20" s="5">
        <v>16398059.6718304</v>
      </c>
    </row>
    <row r="21" spans="1:11" ht="12.75">
      <c r="A21" s="282" t="s">
        <v>44</v>
      </c>
      <c r="B21" s="283"/>
      <c r="C21" s="283"/>
      <c r="D21" s="283"/>
      <c r="E21" s="283"/>
      <c r="F21" s="283"/>
      <c r="G21" s="283"/>
      <c r="H21" s="284"/>
      <c r="I21" s="1">
        <v>15</v>
      </c>
      <c r="J21" s="5"/>
      <c r="K21" s="5"/>
    </row>
    <row r="22" spans="1:11" ht="12.75">
      <c r="A22" s="282" t="s">
        <v>45</v>
      </c>
      <c r="B22" s="283"/>
      <c r="C22" s="283"/>
      <c r="D22" s="283"/>
      <c r="E22" s="283"/>
      <c r="F22" s="283"/>
      <c r="G22" s="283"/>
      <c r="H22" s="284"/>
      <c r="I22" s="1">
        <v>16</v>
      </c>
      <c r="J22" s="5"/>
      <c r="K22" s="5"/>
    </row>
    <row r="23" spans="1:11" ht="12.75">
      <c r="A23" s="282" t="s">
        <v>46</v>
      </c>
      <c r="B23" s="283"/>
      <c r="C23" s="283"/>
      <c r="D23" s="283"/>
      <c r="E23" s="283"/>
      <c r="F23" s="283"/>
      <c r="G23" s="283"/>
      <c r="H23" s="284"/>
      <c r="I23" s="1">
        <v>17</v>
      </c>
      <c r="J23" s="5">
        <v>1529980.06</v>
      </c>
      <c r="K23" s="5">
        <v>270059.23</v>
      </c>
    </row>
    <row r="24" spans="1:11" ht="12.75">
      <c r="A24" s="282" t="s">
        <v>47</v>
      </c>
      <c r="B24" s="283"/>
      <c r="C24" s="283"/>
      <c r="D24" s="283"/>
      <c r="E24" s="283"/>
      <c r="F24" s="283"/>
      <c r="G24" s="283"/>
      <c r="H24" s="284"/>
      <c r="I24" s="1">
        <v>18</v>
      </c>
      <c r="J24" s="5">
        <v>91551.94</v>
      </c>
      <c r="K24" s="5">
        <v>83770.29</v>
      </c>
    </row>
    <row r="25" spans="1:11" ht="12.75">
      <c r="A25" s="282" t="s">
        <v>48</v>
      </c>
      <c r="B25" s="283"/>
      <c r="C25" s="283"/>
      <c r="D25" s="283"/>
      <c r="E25" s="283"/>
      <c r="F25" s="283"/>
      <c r="G25" s="283"/>
      <c r="H25" s="284"/>
      <c r="I25" s="1">
        <v>19</v>
      </c>
      <c r="J25" s="5"/>
      <c r="K25" s="5"/>
    </row>
    <row r="26" spans="1:11" ht="12.75">
      <c r="A26" s="282" t="s">
        <v>206</v>
      </c>
      <c r="B26" s="283"/>
      <c r="C26" s="283"/>
      <c r="D26" s="283"/>
      <c r="E26" s="283"/>
      <c r="F26" s="283"/>
      <c r="G26" s="283"/>
      <c r="H26" s="284"/>
      <c r="I26" s="1">
        <v>20</v>
      </c>
      <c r="J26" s="29">
        <v>7355514.68</v>
      </c>
      <c r="K26" s="29">
        <v>28156940.07</v>
      </c>
    </row>
    <row r="27" spans="1:11" ht="12.75" customHeight="1">
      <c r="A27" s="282" t="s">
        <v>49</v>
      </c>
      <c r="B27" s="283"/>
      <c r="C27" s="283"/>
      <c r="D27" s="283"/>
      <c r="E27" s="283"/>
      <c r="F27" s="283"/>
      <c r="G27" s="283"/>
      <c r="H27" s="284"/>
      <c r="I27" s="1">
        <v>21</v>
      </c>
      <c r="J27" s="5"/>
      <c r="K27" s="5"/>
    </row>
    <row r="28" spans="1:11" ht="12.75" customHeight="1">
      <c r="A28" s="282" t="s">
        <v>50</v>
      </c>
      <c r="B28" s="283"/>
      <c r="C28" s="283"/>
      <c r="D28" s="283"/>
      <c r="E28" s="283"/>
      <c r="F28" s="283"/>
      <c r="G28" s="283"/>
      <c r="H28" s="284"/>
      <c r="I28" s="1">
        <v>22</v>
      </c>
      <c r="J28" s="5"/>
      <c r="K28" s="5"/>
    </row>
    <row r="29" spans="1:11" ht="12.75" customHeight="1">
      <c r="A29" s="282" t="s">
        <v>51</v>
      </c>
      <c r="B29" s="283"/>
      <c r="C29" s="283"/>
      <c r="D29" s="283"/>
      <c r="E29" s="283"/>
      <c r="F29" s="283"/>
      <c r="G29" s="283"/>
      <c r="H29" s="284"/>
      <c r="I29" s="1">
        <v>23</v>
      </c>
      <c r="J29" s="5"/>
      <c r="K29" s="5"/>
    </row>
    <row r="30" spans="1:11" ht="12.75" customHeight="1">
      <c r="A30" s="282" t="s">
        <v>162</v>
      </c>
      <c r="B30" s="283"/>
      <c r="C30" s="283"/>
      <c r="D30" s="283"/>
      <c r="E30" s="283"/>
      <c r="F30" s="283"/>
      <c r="G30" s="283"/>
      <c r="H30" s="284"/>
      <c r="I30" s="1">
        <v>24</v>
      </c>
      <c r="J30" s="5"/>
      <c r="K30" s="5"/>
    </row>
    <row r="31" spans="1:11" ht="12.75" customHeight="1">
      <c r="A31" s="282" t="s">
        <v>54</v>
      </c>
      <c r="B31" s="283"/>
      <c r="C31" s="283"/>
      <c r="D31" s="283"/>
      <c r="E31" s="283"/>
      <c r="F31" s="283"/>
      <c r="G31" s="283"/>
      <c r="H31" s="284"/>
      <c r="I31" s="1">
        <v>25</v>
      </c>
      <c r="J31" s="5"/>
      <c r="K31" s="5"/>
    </row>
    <row r="32" spans="1:11" ht="12.75" customHeight="1">
      <c r="A32" s="282" t="s">
        <v>53</v>
      </c>
      <c r="B32" s="283"/>
      <c r="C32" s="283"/>
      <c r="D32" s="283"/>
      <c r="E32" s="283"/>
      <c r="F32" s="283"/>
      <c r="G32" s="283"/>
      <c r="H32" s="284"/>
      <c r="I32" s="1">
        <v>26</v>
      </c>
      <c r="J32" s="5">
        <v>7315514.68</v>
      </c>
      <c r="K32" s="5">
        <v>28116940.07</v>
      </c>
    </row>
    <row r="33" spans="1:11" ht="12.75" customHeight="1">
      <c r="A33" s="282" t="s">
        <v>52</v>
      </c>
      <c r="B33" s="283"/>
      <c r="C33" s="283"/>
      <c r="D33" s="283"/>
      <c r="E33" s="283"/>
      <c r="F33" s="283"/>
      <c r="G33" s="283"/>
      <c r="H33" s="284"/>
      <c r="I33" s="1">
        <v>27</v>
      </c>
      <c r="J33" s="5">
        <v>40000</v>
      </c>
      <c r="K33" s="5">
        <v>40000</v>
      </c>
    </row>
    <row r="34" spans="1:11" ht="12.75" customHeight="1">
      <c r="A34" s="282" t="s">
        <v>161</v>
      </c>
      <c r="B34" s="283"/>
      <c r="C34" s="283"/>
      <c r="D34" s="283"/>
      <c r="E34" s="283"/>
      <c r="F34" s="283"/>
      <c r="G34" s="283"/>
      <c r="H34" s="284"/>
      <c r="I34" s="1">
        <v>28</v>
      </c>
      <c r="J34" s="5"/>
      <c r="K34" s="5"/>
    </row>
    <row r="35" spans="1:11" ht="12.75">
      <c r="A35" s="282" t="s">
        <v>207</v>
      </c>
      <c r="B35" s="283"/>
      <c r="C35" s="283"/>
      <c r="D35" s="283"/>
      <c r="E35" s="283"/>
      <c r="F35" s="283"/>
      <c r="G35" s="283"/>
      <c r="H35" s="284"/>
      <c r="I35" s="1">
        <v>29</v>
      </c>
      <c r="J35" s="29">
        <v>11919018.17</v>
      </c>
      <c r="K35" s="29">
        <v>53042871.3</v>
      </c>
    </row>
    <row r="36" spans="1:11" ht="12.75" customHeight="1">
      <c r="A36" s="282" t="s">
        <v>55</v>
      </c>
      <c r="B36" s="283"/>
      <c r="C36" s="283"/>
      <c r="D36" s="283"/>
      <c r="E36" s="283"/>
      <c r="F36" s="283"/>
      <c r="G36" s="283"/>
      <c r="H36" s="284"/>
      <c r="I36" s="1">
        <v>30</v>
      </c>
      <c r="J36" s="5">
        <v>3087341.09</v>
      </c>
      <c r="K36" s="5">
        <v>2041774.06</v>
      </c>
    </row>
    <row r="37" spans="1:11" ht="12.75" customHeight="1">
      <c r="A37" s="282" t="s">
        <v>56</v>
      </c>
      <c r="B37" s="283"/>
      <c r="C37" s="283"/>
      <c r="D37" s="283"/>
      <c r="E37" s="283"/>
      <c r="F37" s="283"/>
      <c r="G37" s="283"/>
      <c r="H37" s="284"/>
      <c r="I37" s="1">
        <v>31</v>
      </c>
      <c r="J37" s="5">
        <v>4996512.07</v>
      </c>
      <c r="K37" s="5">
        <v>50395179.48</v>
      </c>
    </row>
    <row r="38" spans="1:11" ht="12.75" customHeight="1">
      <c r="A38" s="282" t="s">
        <v>57</v>
      </c>
      <c r="B38" s="283"/>
      <c r="C38" s="283"/>
      <c r="D38" s="283"/>
      <c r="E38" s="283"/>
      <c r="F38" s="283"/>
      <c r="G38" s="283"/>
      <c r="H38" s="284"/>
      <c r="I38" s="1">
        <v>32</v>
      </c>
      <c r="J38" s="5">
        <v>3835165.01</v>
      </c>
      <c r="K38" s="5">
        <v>605917.7600000002</v>
      </c>
    </row>
    <row r="39" spans="1:11" ht="12.75">
      <c r="A39" s="282" t="s">
        <v>58</v>
      </c>
      <c r="B39" s="283"/>
      <c r="C39" s="283"/>
      <c r="D39" s="283"/>
      <c r="E39" s="283"/>
      <c r="F39" s="283"/>
      <c r="G39" s="283"/>
      <c r="H39" s="284"/>
      <c r="I39" s="1">
        <v>33</v>
      </c>
      <c r="J39" s="5">
        <v>0</v>
      </c>
      <c r="K39" s="5">
        <v>14249755.23</v>
      </c>
    </row>
    <row r="40" spans="1:11" ht="12.75">
      <c r="A40" s="285" t="s">
        <v>59</v>
      </c>
      <c r="B40" s="286"/>
      <c r="C40" s="286"/>
      <c r="D40" s="286"/>
      <c r="E40" s="286"/>
      <c r="F40" s="286"/>
      <c r="G40" s="286"/>
      <c r="H40" s="287"/>
      <c r="I40" s="1">
        <v>34</v>
      </c>
      <c r="J40" s="73">
        <v>558648010.0343173</v>
      </c>
      <c r="K40" s="73">
        <v>576820993.4188248</v>
      </c>
    </row>
    <row r="41" spans="1:11" ht="12.75">
      <c r="A41" s="282" t="s">
        <v>60</v>
      </c>
      <c r="B41" s="283"/>
      <c r="C41" s="283"/>
      <c r="D41" s="283"/>
      <c r="E41" s="283"/>
      <c r="F41" s="283"/>
      <c r="G41" s="283"/>
      <c r="H41" s="284"/>
      <c r="I41" s="1">
        <v>35</v>
      </c>
      <c r="J41" s="29">
        <v>21187029.0742296</v>
      </c>
      <c r="K41" s="29">
        <v>9795795.1460368</v>
      </c>
    </row>
    <row r="42" spans="1:11" ht="12.75">
      <c r="A42" s="282" t="s">
        <v>61</v>
      </c>
      <c r="B42" s="283"/>
      <c r="C42" s="283"/>
      <c r="D42" s="283"/>
      <c r="E42" s="283"/>
      <c r="F42" s="283"/>
      <c r="G42" s="283"/>
      <c r="H42" s="284"/>
      <c r="I42" s="1">
        <v>36</v>
      </c>
      <c r="J42" s="5">
        <v>26131.7</v>
      </c>
      <c r="K42" s="5"/>
    </row>
    <row r="43" spans="1:12" ht="12.75">
      <c r="A43" s="282" t="s">
        <v>62</v>
      </c>
      <c r="B43" s="283"/>
      <c r="C43" s="283"/>
      <c r="D43" s="283"/>
      <c r="E43" s="283"/>
      <c r="F43" s="283"/>
      <c r="G43" s="283"/>
      <c r="H43" s="284"/>
      <c r="I43" s="1">
        <v>37</v>
      </c>
      <c r="J43" s="5">
        <v>21140599.7742296</v>
      </c>
      <c r="K43" s="5">
        <v>9788066.3160368</v>
      </c>
      <c r="L43" s="149"/>
    </row>
    <row r="44" spans="1:11" ht="12.75">
      <c r="A44" s="282" t="s">
        <v>159</v>
      </c>
      <c r="B44" s="283"/>
      <c r="C44" s="283"/>
      <c r="D44" s="283"/>
      <c r="E44" s="283"/>
      <c r="F44" s="283"/>
      <c r="G44" s="283"/>
      <c r="H44" s="284"/>
      <c r="I44" s="1">
        <v>38</v>
      </c>
      <c r="J44" s="5"/>
      <c r="K44" s="5"/>
    </row>
    <row r="45" spans="1:11" ht="12.75">
      <c r="A45" s="282" t="s">
        <v>160</v>
      </c>
      <c r="B45" s="283"/>
      <c r="C45" s="283"/>
      <c r="D45" s="283"/>
      <c r="E45" s="283"/>
      <c r="F45" s="283"/>
      <c r="G45" s="283"/>
      <c r="H45" s="284"/>
      <c r="I45" s="1">
        <v>39</v>
      </c>
      <c r="J45" s="5"/>
      <c r="K45" s="5"/>
    </row>
    <row r="46" spans="1:11" ht="12.75">
      <c r="A46" s="282" t="s">
        <v>63</v>
      </c>
      <c r="B46" s="283"/>
      <c r="C46" s="283"/>
      <c r="D46" s="283"/>
      <c r="E46" s="283"/>
      <c r="F46" s="283"/>
      <c r="G46" s="283"/>
      <c r="H46" s="284"/>
      <c r="I46" s="1">
        <v>40</v>
      </c>
      <c r="J46" s="5">
        <v>20297.6</v>
      </c>
      <c r="K46" s="5">
        <v>7728.830000000002</v>
      </c>
    </row>
    <row r="47" spans="1:11" ht="12.75">
      <c r="A47" s="282" t="s">
        <v>64</v>
      </c>
      <c r="B47" s="283"/>
      <c r="C47" s="283"/>
      <c r="D47" s="283"/>
      <c r="E47" s="283"/>
      <c r="F47" s="283"/>
      <c r="G47" s="283"/>
      <c r="H47" s="284"/>
      <c r="I47" s="1">
        <v>41</v>
      </c>
      <c r="J47" s="5"/>
      <c r="K47" s="5"/>
    </row>
    <row r="48" spans="1:11" ht="12.75">
      <c r="A48" s="282" t="s">
        <v>65</v>
      </c>
      <c r="B48" s="283"/>
      <c r="C48" s="283"/>
      <c r="D48" s="283"/>
      <c r="E48" s="283"/>
      <c r="F48" s="283"/>
      <c r="G48" s="283"/>
      <c r="H48" s="284"/>
      <c r="I48" s="1">
        <v>42</v>
      </c>
      <c r="J48" s="5"/>
      <c r="K48" s="5"/>
    </row>
    <row r="49" spans="1:11" ht="12.75">
      <c r="A49" s="282" t="s">
        <v>66</v>
      </c>
      <c r="B49" s="283"/>
      <c r="C49" s="283"/>
      <c r="D49" s="283"/>
      <c r="E49" s="283"/>
      <c r="F49" s="283"/>
      <c r="G49" s="283"/>
      <c r="H49" s="284"/>
      <c r="I49" s="1">
        <v>43</v>
      </c>
      <c r="J49" s="29">
        <v>250348770.4428546</v>
      </c>
      <c r="K49" s="29">
        <v>279307109.550552</v>
      </c>
    </row>
    <row r="50" spans="1:11" ht="12.75">
      <c r="A50" s="282" t="s">
        <v>67</v>
      </c>
      <c r="B50" s="283"/>
      <c r="C50" s="283"/>
      <c r="D50" s="283"/>
      <c r="E50" s="283"/>
      <c r="F50" s="283"/>
      <c r="G50" s="283"/>
      <c r="H50" s="284"/>
      <c r="I50" s="1">
        <v>44</v>
      </c>
      <c r="J50" s="5">
        <v>113948483.229841</v>
      </c>
      <c r="K50" s="5">
        <v>88857879.1694136</v>
      </c>
    </row>
    <row r="51" spans="1:11" ht="12.75">
      <c r="A51" s="282" t="s">
        <v>68</v>
      </c>
      <c r="B51" s="283"/>
      <c r="C51" s="283"/>
      <c r="D51" s="283"/>
      <c r="E51" s="283"/>
      <c r="F51" s="283"/>
      <c r="G51" s="283"/>
      <c r="H51" s="284"/>
      <c r="I51" s="1">
        <v>45</v>
      </c>
      <c r="J51" s="5">
        <v>131800199.606244</v>
      </c>
      <c r="K51" s="5">
        <v>174952344.91</v>
      </c>
    </row>
    <row r="52" spans="1:11" ht="12.75">
      <c r="A52" s="282" t="s">
        <v>69</v>
      </c>
      <c r="B52" s="283"/>
      <c r="C52" s="283"/>
      <c r="D52" s="283"/>
      <c r="E52" s="283"/>
      <c r="F52" s="283"/>
      <c r="G52" s="283"/>
      <c r="H52" s="284"/>
      <c r="I52" s="1">
        <v>46</v>
      </c>
      <c r="J52" s="5"/>
      <c r="K52" s="5"/>
    </row>
    <row r="53" spans="1:11" ht="12.75">
      <c r="A53" s="282" t="s">
        <v>70</v>
      </c>
      <c r="B53" s="283"/>
      <c r="C53" s="283"/>
      <c r="D53" s="283"/>
      <c r="E53" s="283"/>
      <c r="F53" s="283"/>
      <c r="G53" s="283"/>
      <c r="H53" s="284"/>
      <c r="I53" s="1">
        <v>47</v>
      </c>
      <c r="J53" s="5"/>
      <c r="K53" s="5"/>
    </row>
    <row r="54" spans="1:11" ht="12.75">
      <c r="A54" s="282" t="s">
        <v>71</v>
      </c>
      <c r="B54" s="283"/>
      <c r="C54" s="283"/>
      <c r="D54" s="283"/>
      <c r="E54" s="283"/>
      <c r="F54" s="283"/>
      <c r="G54" s="283"/>
      <c r="H54" s="284"/>
      <c r="I54" s="1">
        <v>48</v>
      </c>
      <c r="J54" s="5">
        <v>2517021.9167154</v>
      </c>
      <c r="K54" s="5">
        <v>2496266.9059304</v>
      </c>
    </row>
    <row r="55" spans="1:11" ht="12.75">
      <c r="A55" s="282" t="s">
        <v>72</v>
      </c>
      <c r="B55" s="283"/>
      <c r="C55" s="283"/>
      <c r="D55" s="283"/>
      <c r="E55" s="283"/>
      <c r="F55" s="283"/>
      <c r="G55" s="283"/>
      <c r="H55" s="284"/>
      <c r="I55" s="1">
        <v>49</v>
      </c>
      <c r="J55" s="5">
        <v>2083065.6900542</v>
      </c>
      <c r="K55" s="5">
        <v>13000618.565208</v>
      </c>
    </row>
    <row r="56" spans="1:11" ht="12.75">
      <c r="A56" s="282" t="s">
        <v>208</v>
      </c>
      <c r="B56" s="283"/>
      <c r="C56" s="283"/>
      <c r="D56" s="283"/>
      <c r="E56" s="283"/>
      <c r="F56" s="283"/>
      <c r="G56" s="283"/>
      <c r="H56" s="284"/>
      <c r="I56" s="1">
        <v>50</v>
      </c>
      <c r="J56" s="29">
        <v>53917400.34</v>
      </c>
      <c r="K56" s="29">
        <v>62993219.46</v>
      </c>
    </row>
    <row r="57" spans="1:11" ht="12.75">
      <c r="A57" s="282" t="s">
        <v>49</v>
      </c>
      <c r="B57" s="283"/>
      <c r="C57" s="283"/>
      <c r="D57" s="283"/>
      <c r="E57" s="283"/>
      <c r="F57" s="283"/>
      <c r="G57" s="283"/>
      <c r="H57" s="284"/>
      <c r="I57" s="1">
        <v>51</v>
      </c>
      <c r="J57" s="5"/>
      <c r="K57" s="5"/>
    </row>
    <row r="58" spans="1:11" ht="12.75">
      <c r="A58" s="282" t="s">
        <v>50</v>
      </c>
      <c r="B58" s="283"/>
      <c r="C58" s="283"/>
      <c r="D58" s="283"/>
      <c r="E58" s="283"/>
      <c r="F58" s="283"/>
      <c r="G58" s="283"/>
      <c r="H58" s="284"/>
      <c r="I58" s="1">
        <v>52</v>
      </c>
      <c r="J58" s="5"/>
      <c r="K58" s="189"/>
    </row>
    <row r="59" spans="1:11" ht="12.75">
      <c r="A59" s="282" t="s">
        <v>73</v>
      </c>
      <c r="B59" s="283"/>
      <c r="C59" s="283"/>
      <c r="D59" s="283"/>
      <c r="E59" s="283"/>
      <c r="F59" s="283"/>
      <c r="G59" s="283"/>
      <c r="H59" s="284"/>
      <c r="I59" s="1">
        <v>53</v>
      </c>
      <c r="J59" s="5"/>
      <c r="K59" s="5"/>
    </row>
    <row r="60" spans="1:11" ht="12.75">
      <c r="A60" s="282" t="s">
        <v>162</v>
      </c>
      <c r="B60" s="283"/>
      <c r="C60" s="283"/>
      <c r="D60" s="283"/>
      <c r="E60" s="283"/>
      <c r="F60" s="283"/>
      <c r="G60" s="283"/>
      <c r="H60" s="284"/>
      <c r="I60" s="1">
        <v>54</v>
      </c>
      <c r="J60" s="5"/>
      <c r="K60" s="5"/>
    </row>
    <row r="61" spans="1:11" ht="12.75">
      <c r="A61" s="282" t="s">
        <v>54</v>
      </c>
      <c r="B61" s="283"/>
      <c r="C61" s="283"/>
      <c r="D61" s="283"/>
      <c r="E61" s="283"/>
      <c r="F61" s="283"/>
      <c r="G61" s="283"/>
      <c r="H61" s="284"/>
      <c r="I61" s="1">
        <v>55</v>
      </c>
      <c r="J61" s="5">
        <v>53917400.34</v>
      </c>
      <c r="K61" s="5">
        <v>62993219.46</v>
      </c>
    </row>
    <row r="62" spans="1:11" ht="12.75">
      <c r="A62" s="282" t="s">
        <v>53</v>
      </c>
      <c r="B62" s="283"/>
      <c r="C62" s="283"/>
      <c r="D62" s="283"/>
      <c r="E62" s="283"/>
      <c r="F62" s="283"/>
      <c r="G62" s="283"/>
      <c r="H62" s="284"/>
      <c r="I62" s="1">
        <v>56</v>
      </c>
      <c r="J62" s="5"/>
      <c r="K62" s="5"/>
    </row>
    <row r="63" spans="1:11" ht="12.75">
      <c r="A63" s="282" t="s">
        <v>74</v>
      </c>
      <c r="B63" s="283"/>
      <c r="C63" s="283"/>
      <c r="D63" s="283"/>
      <c r="E63" s="283"/>
      <c r="F63" s="283"/>
      <c r="G63" s="283"/>
      <c r="H63" s="284"/>
      <c r="I63" s="1">
        <v>57</v>
      </c>
      <c r="J63" s="5"/>
      <c r="K63" s="5"/>
    </row>
    <row r="64" spans="1:11" ht="12.75">
      <c r="A64" s="282" t="s">
        <v>209</v>
      </c>
      <c r="B64" s="283"/>
      <c r="C64" s="283"/>
      <c r="D64" s="283"/>
      <c r="E64" s="283"/>
      <c r="F64" s="283"/>
      <c r="G64" s="283"/>
      <c r="H64" s="284"/>
      <c r="I64" s="1">
        <v>58</v>
      </c>
      <c r="J64" s="5">
        <v>233194810.177233</v>
      </c>
      <c r="K64" s="5">
        <v>224724869.262236</v>
      </c>
    </row>
    <row r="65" spans="1:11" ht="12.75">
      <c r="A65" s="285" t="s">
        <v>85</v>
      </c>
      <c r="B65" s="286"/>
      <c r="C65" s="286"/>
      <c r="D65" s="286"/>
      <c r="E65" s="286"/>
      <c r="F65" s="286"/>
      <c r="G65" s="286"/>
      <c r="H65" s="287"/>
      <c r="I65" s="1">
        <v>59</v>
      </c>
      <c r="J65" s="74">
        <v>1744174.64</v>
      </c>
      <c r="K65" s="74">
        <v>5671595.9950136</v>
      </c>
    </row>
    <row r="66" spans="1:11" ht="12.75">
      <c r="A66" s="285" t="s">
        <v>83</v>
      </c>
      <c r="B66" s="286"/>
      <c r="C66" s="286"/>
      <c r="D66" s="286"/>
      <c r="E66" s="286"/>
      <c r="F66" s="286"/>
      <c r="G66" s="286"/>
      <c r="H66" s="287"/>
      <c r="I66" s="1">
        <v>60</v>
      </c>
      <c r="J66" s="73">
        <v>723866108.165188</v>
      </c>
      <c r="K66" s="73">
        <v>808124124.404076</v>
      </c>
    </row>
    <row r="67" spans="1:11" ht="12.75">
      <c r="A67" s="291" t="s">
        <v>84</v>
      </c>
      <c r="B67" s="292"/>
      <c r="C67" s="292"/>
      <c r="D67" s="292"/>
      <c r="E67" s="292"/>
      <c r="F67" s="292"/>
      <c r="G67" s="292"/>
      <c r="H67" s="293"/>
      <c r="I67" s="4">
        <v>61</v>
      </c>
      <c r="J67" s="75"/>
      <c r="K67" s="75"/>
    </row>
    <row r="68" spans="1:11" ht="12.75">
      <c r="A68" s="274" t="s">
        <v>75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5"/>
    </row>
    <row r="69" spans="1:11" ht="12.75">
      <c r="A69" s="278" t="s">
        <v>210</v>
      </c>
      <c r="B69" s="279"/>
      <c r="C69" s="279"/>
      <c r="D69" s="279"/>
      <c r="E69" s="279"/>
      <c r="F69" s="279"/>
      <c r="G69" s="279"/>
      <c r="H69" s="296"/>
      <c r="I69" s="3">
        <v>62</v>
      </c>
      <c r="J69" s="76">
        <v>307927764.058586</v>
      </c>
      <c r="K69" s="176">
        <v>286878861.817554</v>
      </c>
    </row>
    <row r="70" spans="1:11" ht="12.75">
      <c r="A70" s="282" t="s">
        <v>76</v>
      </c>
      <c r="B70" s="283"/>
      <c r="C70" s="283"/>
      <c r="D70" s="283"/>
      <c r="E70" s="283"/>
      <c r="F70" s="283"/>
      <c r="G70" s="283"/>
      <c r="H70" s="284"/>
      <c r="I70" s="1">
        <v>63</v>
      </c>
      <c r="J70" s="5">
        <v>133165000</v>
      </c>
      <c r="K70" s="175">
        <v>133165000</v>
      </c>
    </row>
    <row r="71" spans="1:11" ht="12.75">
      <c r="A71" s="282" t="s">
        <v>77</v>
      </c>
      <c r="B71" s="283"/>
      <c r="C71" s="283"/>
      <c r="D71" s="283"/>
      <c r="E71" s="283"/>
      <c r="F71" s="283"/>
      <c r="G71" s="283"/>
      <c r="H71" s="284"/>
      <c r="I71" s="1">
        <v>64</v>
      </c>
      <c r="J71" s="5"/>
      <c r="K71" s="175"/>
    </row>
    <row r="72" spans="1:11" ht="12.75">
      <c r="A72" s="282" t="s">
        <v>78</v>
      </c>
      <c r="B72" s="283"/>
      <c r="C72" s="283"/>
      <c r="D72" s="283"/>
      <c r="E72" s="283"/>
      <c r="F72" s="283"/>
      <c r="G72" s="283"/>
      <c r="H72" s="284"/>
      <c r="I72" s="1">
        <v>65</v>
      </c>
      <c r="J72" s="29">
        <v>21131255.64</v>
      </c>
      <c r="K72" s="177">
        <v>20849075.64</v>
      </c>
    </row>
    <row r="73" spans="1:11" ht="12.75">
      <c r="A73" s="282" t="s">
        <v>79</v>
      </c>
      <c r="B73" s="283"/>
      <c r="C73" s="283"/>
      <c r="D73" s="283"/>
      <c r="E73" s="283"/>
      <c r="F73" s="283"/>
      <c r="G73" s="283"/>
      <c r="H73" s="284"/>
      <c r="I73" s="1">
        <v>66</v>
      </c>
      <c r="J73" s="5">
        <v>6658250</v>
      </c>
      <c r="K73" s="175">
        <v>6658250</v>
      </c>
    </row>
    <row r="74" spans="1:11" ht="12.75">
      <c r="A74" s="282" t="s">
        <v>284</v>
      </c>
      <c r="B74" s="283"/>
      <c r="C74" s="283"/>
      <c r="D74" s="283"/>
      <c r="E74" s="283"/>
      <c r="F74" s="283"/>
      <c r="G74" s="283"/>
      <c r="H74" s="284"/>
      <c r="I74" s="1">
        <v>67</v>
      </c>
      <c r="J74" s="5">
        <v>17907365.64</v>
      </c>
      <c r="K74" s="175">
        <v>15820445.64</v>
      </c>
    </row>
    <row r="75" spans="1:11" ht="12.75">
      <c r="A75" s="282" t="s">
        <v>285</v>
      </c>
      <c r="B75" s="283"/>
      <c r="C75" s="283"/>
      <c r="D75" s="283"/>
      <c r="E75" s="283"/>
      <c r="F75" s="283"/>
      <c r="G75" s="283"/>
      <c r="H75" s="284"/>
      <c r="I75" s="1">
        <v>68</v>
      </c>
      <c r="J75" s="5">
        <v>3434360</v>
      </c>
      <c r="K75" s="175">
        <v>1629620</v>
      </c>
    </row>
    <row r="76" spans="1:11" ht="12.75">
      <c r="A76" s="282" t="s">
        <v>80</v>
      </c>
      <c r="B76" s="283"/>
      <c r="C76" s="283"/>
      <c r="D76" s="283"/>
      <c r="E76" s="283"/>
      <c r="F76" s="283"/>
      <c r="G76" s="283"/>
      <c r="H76" s="284"/>
      <c r="I76" s="1">
        <v>69</v>
      </c>
      <c r="J76" s="5"/>
      <c r="K76" s="175"/>
    </row>
    <row r="77" spans="1:11" ht="12.75">
      <c r="A77" s="282" t="s">
        <v>81</v>
      </c>
      <c r="B77" s="283"/>
      <c r="C77" s="283"/>
      <c r="D77" s="283"/>
      <c r="E77" s="283"/>
      <c r="F77" s="283"/>
      <c r="G77" s="283"/>
      <c r="H77" s="284"/>
      <c r="I77" s="1">
        <v>70</v>
      </c>
      <c r="J77" s="5"/>
      <c r="K77" s="175"/>
    </row>
    <row r="78" spans="1:11" ht="12.75">
      <c r="A78" s="282" t="s">
        <v>82</v>
      </c>
      <c r="B78" s="283"/>
      <c r="C78" s="283"/>
      <c r="D78" s="283"/>
      <c r="E78" s="283"/>
      <c r="F78" s="283"/>
      <c r="G78" s="283"/>
      <c r="H78" s="284"/>
      <c r="I78" s="1">
        <v>71</v>
      </c>
      <c r="J78" s="5"/>
      <c r="K78" s="175"/>
    </row>
    <row r="79" spans="1:11" ht="12.75">
      <c r="A79" s="282" t="s">
        <v>211</v>
      </c>
      <c r="B79" s="283"/>
      <c r="C79" s="283"/>
      <c r="D79" s="283"/>
      <c r="E79" s="283"/>
      <c r="F79" s="283"/>
      <c r="G79" s="283"/>
      <c r="H79" s="284"/>
      <c r="I79" s="1">
        <v>72</v>
      </c>
      <c r="J79" s="29">
        <v>62282442.4958648</v>
      </c>
      <c r="K79" s="177">
        <v>22120979.384536</v>
      </c>
    </row>
    <row r="80" spans="1:11" ht="12.75">
      <c r="A80" s="288" t="s">
        <v>86</v>
      </c>
      <c r="B80" s="289"/>
      <c r="C80" s="289"/>
      <c r="D80" s="289"/>
      <c r="E80" s="289"/>
      <c r="F80" s="289"/>
      <c r="G80" s="289"/>
      <c r="H80" s="290"/>
      <c r="I80" s="1">
        <v>73</v>
      </c>
      <c r="J80" s="29">
        <v>62282442.4958648</v>
      </c>
      <c r="K80" s="177">
        <v>22120979.384536</v>
      </c>
    </row>
    <row r="81" spans="1:11" ht="12.75">
      <c r="A81" s="288" t="s">
        <v>87</v>
      </c>
      <c r="B81" s="289"/>
      <c r="C81" s="289"/>
      <c r="D81" s="289"/>
      <c r="E81" s="289"/>
      <c r="F81" s="289"/>
      <c r="G81" s="289"/>
      <c r="H81" s="290"/>
      <c r="I81" s="1">
        <v>74</v>
      </c>
      <c r="J81" s="5"/>
      <c r="K81" s="175"/>
    </row>
    <row r="82" spans="1:11" ht="12.75">
      <c r="A82" s="282" t="s">
        <v>88</v>
      </c>
      <c r="B82" s="283"/>
      <c r="C82" s="283"/>
      <c r="D82" s="283"/>
      <c r="E82" s="283"/>
      <c r="F82" s="283"/>
      <c r="G82" s="283"/>
      <c r="H82" s="284"/>
      <c r="I82" s="1">
        <v>75</v>
      </c>
      <c r="J82" s="5">
        <v>91349065.9227212</v>
      </c>
      <c r="K82" s="175">
        <v>110743806.793018</v>
      </c>
    </row>
    <row r="83" spans="1:11" ht="12.75">
      <c r="A83" s="288" t="s">
        <v>89</v>
      </c>
      <c r="B83" s="289"/>
      <c r="C83" s="289"/>
      <c r="D83" s="289"/>
      <c r="E83" s="289"/>
      <c r="F83" s="289"/>
      <c r="G83" s="289"/>
      <c r="H83" s="290"/>
      <c r="I83" s="1">
        <v>76</v>
      </c>
      <c r="J83" s="5">
        <v>91349065.9227212</v>
      </c>
      <c r="K83" s="175">
        <v>110743806.793018</v>
      </c>
    </row>
    <row r="84" spans="1:11" ht="12.75">
      <c r="A84" s="288" t="s">
        <v>90</v>
      </c>
      <c r="B84" s="289"/>
      <c r="C84" s="289"/>
      <c r="D84" s="289"/>
      <c r="E84" s="289"/>
      <c r="F84" s="289"/>
      <c r="G84" s="289"/>
      <c r="H84" s="290"/>
      <c r="I84" s="1">
        <v>77</v>
      </c>
      <c r="J84" s="5"/>
      <c r="K84" s="175"/>
    </row>
    <row r="85" spans="1:11" ht="12.75">
      <c r="A85" s="282" t="s">
        <v>91</v>
      </c>
      <c r="B85" s="283"/>
      <c r="C85" s="283"/>
      <c r="D85" s="283"/>
      <c r="E85" s="283"/>
      <c r="F85" s="283"/>
      <c r="G85" s="283"/>
      <c r="H85" s="284"/>
      <c r="I85" s="1">
        <v>78</v>
      </c>
      <c r="J85" s="5"/>
      <c r="K85" s="175"/>
    </row>
    <row r="86" spans="1:11" ht="12.75">
      <c r="A86" s="285" t="s">
        <v>92</v>
      </c>
      <c r="B86" s="286"/>
      <c r="C86" s="286"/>
      <c r="D86" s="286"/>
      <c r="E86" s="286"/>
      <c r="F86" s="286"/>
      <c r="G86" s="286"/>
      <c r="H86" s="287"/>
      <c r="I86" s="1">
        <v>79</v>
      </c>
      <c r="J86" s="29">
        <v>9059491.27</v>
      </c>
      <c r="K86" s="177">
        <v>8560375.05</v>
      </c>
    </row>
    <row r="87" spans="1:11" ht="12.75">
      <c r="A87" s="282" t="s">
        <v>93</v>
      </c>
      <c r="B87" s="283"/>
      <c r="C87" s="283"/>
      <c r="D87" s="283"/>
      <c r="E87" s="283"/>
      <c r="F87" s="283"/>
      <c r="G87" s="283"/>
      <c r="H87" s="284"/>
      <c r="I87" s="1">
        <v>80</v>
      </c>
      <c r="J87" s="5">
        <v>9059491.27</v>
      </c>
      <c r="K87" s="175">
        <v>8560375.05</v>
      </c>
    </row>
    <row r="88" spans="1:11" ht="12.75">
      <c r="A88" s="282" t="s">
        <v>94</v>
      </c>
      <c r="B88" s="283"/>
      <c r="C88" s="283"/>
      <c r="D88" s="283"/>
      <c r="E88" s="283"/>
      <c r="F88" s="283"/>
      <c r="G88" s="283"/>
      <c r="H88" s="284"/>
      <c r="I88" s="1">
        <v>81</v>
      </c>
      <c r="J88" s="5"/>
      <c r="K88" s="175"/>
    </row>
    <row r="89" spans="1:11" ht="12.75">
      <c r="A89" s="282" t="s">
        <v>95</v>
      </c>
      <c r="B89" s="283"/>
      <c r="C89" s="283"/>
      <c r="D89" s="283"/>
      <c r="E89" s="283"/>
      <c r="F89" s="283"/>
      <c r="G89" s="283"/>
      <c r="H89" s="284"/>
      <c r="I89" s="1">
        <v>82</v>
      </c>
      <c r="J89" s="5"/>
      <c r="K89" s="175"/>
    </row>
    <row r="90" spans="1:11" ht="12.75">
      <c r="A90" s="285" t="s">
        <v>202</v>
      </c>
      <c r="B90" s="286"/>
      <c r="C90" s="286"/>
      <c r="D90" s="286"/>
      <c r="E90" s="286"/>
      <c r="F90" s="286"/>
      <c r="G90" s="286"/>
      <c r="H90" s="287"/>
      <c r="I90" s="1">
        <v>83</v>
      </c>
      <c r="J90" s="73">
        <v>12345427.45</v>
      </c>
      <c r="K90" s="178">
        <v>33249511.439999998</v>
      </c>
    </row>
    <row r="91" spans="1:11" ht="12.75">
      <c r="A91" s="282" t="s">
        <v>96</v>
      </c>
      <c r="B91" s="283"/>
      <c r="C91" s="283"/>
      <c r="D91" s="283"/>
      <c r="E91" s="283"/>
      <c r="F91" s="283"/>
      <c r="G91" s="283"/>
      <c r="H91" s="284"/>
      <c r="I91" s="1">
        <v>84</v>
      </c>
      <c r="J91" s="5">
        <v>9258086.36</v>
      </c>
      <c r="K91" s="175">
        <v>14340911.81</v>
      </c>
    </row>
    <row r="92" spans="1:11" ht="12.75">
      <c r="A92" s="282" t="s">
        <v>98</v>
      </c>
      <c r="B92" s="283"/>
      <c r="C92" s="283"/>
      <c r="D92" s="283"/>
      <c r="E92" s="283"/>
      <c r="F92" s="283"/>
      <c r="G92" s="283"/>
      <c r="H92" s="284"/>
      <c r="I92" s="1">
        <v>85</v>
      </c>
      <c r="J92" s="5">
        <v>0</v>
      </c>
      <c r="K92" s="175">
        <v>0</v>
      </c>
    </row>
    <row r="93" spans="1:11" ht="12.75">
      <c r="A93" s="282" t="s">
        <v>97</v>
      </c>
      <c r="B93" s="283"/>
      <c r="C93" s="283"/>
      <c r="D93" s="283"/>
      <c r="E93" s="283"/>
      <c r="F93" s="283"/>
      <c r="G93" s="283"/>
      <c r="H93" s="284"/>
      <c r="I93" s="1">
        <v>86</v>
      </c>
      <c r="J93" s="5">
        <v>0</v>
      </c>
      <c r="K93" s="175">
        <v>8961888.62</v>
      </c>
    </row>
    <row r="94" spans="1:11" ht="12.75">
      <c r="A94" s="282" t="s">
        <v>99</v>
      </c>
      <c r="B94" s="283"/>
      <c r="C94" s="283"/>
      <c r="D94" s="283"/>
      <c r="E94" s="283"/>
      <c r="F94" s="283"/>
      <c r="G94" s="283"/>
      <c r="H94" s="284"/>
      <c r="I94" s="1">
        <v>87</v>
      </c>
      <c r="J94" s="5">
        <v>0</v>
      </c>
      <c r="K94" s="175">
        <v>0</v>
      </c>
    </row>
    <row r="95" spans="1:11" ht="12.75">
      <c r="A95" s="282" t="s">
        <v>100</v>
      </c>
      <c r="B95" s="283"/>
      <c r="C95" s="283"/>
      <c r="D95" s="283"/>
      <c r="E95" s="283"/>
      <c r="F95" s="283"/>
      <c r="G95" s="283"/>
      <c r="H95" s="284"/>
      <c r="I95" s="1">
        <v>88</v>
      </c>
      <c r="J95" s="5">
        <v>3087341.09</v>
      </c>
      <c r="K95" s="175">
        <v>2041774.06</v>
      </c>
    </row>
    <row r="96" spans="1:11" ht="12.75">
      <c r="A96" s="282" t="s">
        <v>101</v>
      </c>
      <c r="B96" s="283"/>
      <c r="C96" s="283"/>
      <c r="D96" s="283"/>
      <c r="E96" s="283"/>
      <c r="F96" s="283"/>
      <c r="G96" s="283"/>
      <c r="H96" s="284"/>
      <c r="I96" s="1">
        <v>89</v>
      </c>
      <c r="J96" s="5">
        <v>0</v>
      </c>
      <c r="K96" s="175">
        <v>0</v>
      </c>
    </row>
    <row r="97" spans="1:11" ht="12.75">
      <c r="A97" s="282" t="s">
        <v>163</v>
      </c>
      <c r="B97" s="283"/>
      <c r="C97" s="283"/>
      <c r="D97" s="283"/>
      <c r="E97" s="283"/>
      <c r="F97" s="283"/>
      <c r="G97" s="283"/>
      <c r="H97" s="284"/>
      <c r="I97" s="1">
        <v>90</v>
      </c>
      <c r="J97" s="5">
        <v>0</v>
      </c>
      <c r="K97" s="175">
        <v>0</v>
      </c>
    </row>
    <row r="98" spans="1:11" ht="12.75">
      <c r="A98" s="282" t="s">
        <v>102</v>
      </c>
      <c r="B98" s="283"/>
      <c r="C98" s="283"/>
      <c r="D98" s="283"/>
      <c r="E98" s="283"/>
      <c r="F98" s="283"/>
      <c r="G98" s="283"/>
      <c r="H98" s="284"/>
      <c r="I98" s="1">
        <v>91</v>
      </c>
      <c r="J98" s="5">
        <v>0</v>
      </c>
      <c r="K98" s="175">
        <v>7904936.95</v>
      </c>
    </row>
    <row r="99" spans="1:11" ht="12.75">
      <c r="A99" s="282" t="s">
        <v>103</v>
      </c>
      <c r="B99" s="283"/>
      <c r="C99" s="283"/>
      <c r="D99" s="283"/>
      <c r="E99" s="283"/>
      <c r="F99" s="283"/>
      <c r="G99" s="283"/>
      <c r="H99" s="284"/>
      <c r="I99" s="1">
        <v>92</v>
      </c>
      <c r="J99" s="5"/>
      <c r="K99" s="175"/>
    </row>
    <row r="100" spans="1:11" ht="12.75">
      <c r="A100" s="285" t="s">
        <v>104</v>
      </c>
      <c r="B100" s="286"/>
      <c r="C100" s="286"/>
      <c r="D100" s="286"/>
      <c r="E100" s="286"/>
      <c r="F100" s="286"/>
      <c r="G100" s="286"/>
      <c r="H100" s="287"/>
      <c r="I100" s="1">
        <v>93</v>
      </c>
      <c r="J100" s="73">
        <v>214599434.12193102</v>
      </c>
      <c r="K100" s="178">
        <v>267298329.2129248</v>
      </c>
    </row>
    <row r="101" spans="1:11" ht="12.75">
      <c r="A101" s="282" t="s">
        <v>105</v>
      </c>
      <c r="B101" s="283"/>
      <c r="C101" s="283"/>
      <c r="D101" s="283"/>
      <c r="E101" s="283"/>
      <c r="F101" s="283"/>
      <c r="G101" s="283"/>
      <c r="H101" s="284"/>
      <c r="I101" s="1">
        <v>94</v>
      </c>
      <c r="J101" s="5">
        <v>40087088.6727878</v>
      </c>
      <c r="K101" s="175">
        <v>73215062.9187016</v>
      </c>
    </row>
    <row r="102" spans="1:11" ht="12.75">
      <c r="A102" s="282" t="s">
        <v>98</v>
      </c>
      <c r="B102" s="283"/>
      <c r="C102" s="283"/>
      <c r="D102" s="283"/>
      <c r="E102" s="283"/>
      <c r="F102" s="283"/>
      <c r="G102" s="283"/>
      <c r="H102" s="284"/>
      <c r="I102" s="1">
        <v>95</v>
      </c>
      <c r="J102" s="5"/>
      <c r="K102" s="175"/>
    </row>
    <row r="103" spans="1:11" ht="12.75">
      <c r="A103" s="282" t="s">
        <v>97</v>
      </c>
      <c r="B103" s="283"/>
      <c r="C103" s="283"/>
      <c r="D103" s="283"/>
      <c r="E103" s="283"/>
      <c r="F103" s="283"/>
      <c r="G103" s="283"/>
      <c r="H103" s="284"/>
      <c r="I103" s="1">
        <v>96</v>
      </c>
      <c r="J103" s="5">
        <v>32424.14</v>
      </c>
      <c r="K103" s="175">
        <v>0</v>
      </c>
    </row>
    <row r="104" spans="1:11" ht="12.75">
      <c r="A104" s="282" t="s">
        <v>99</v>
      </c>
      <c r="B104" s="283"/>
      <c r="C104" s="283"/>
      <c r="D104" s="283"/>
      <c r="E104" s="283"/>
      <c r="F104" s="283"/>
      <c r="G104" s="283"/>
      <c r="H104" s="284"/>
      <c r="I104" s="1">
        <v>97</v>
      </c>
      <c r="J104" s="5"/>
      <c r="K104" s="175"/>
    </row>
    <row r="105" spans="1:11" ht="12.75">
      <c r="A105" s="282" t="s">
        <v>100</v>
      </c>
      <c r="B105" s="283"/>
      <c r="C105" s="283"/>
      <c r="D105" s="283"/>
      <c r="E105" s="283"/>
      <c r="F105" s="283"/>
      <c r="G105" s="283"/>
      <c r="H105" s="284"/>
      <c r="I105" s="1">
        <v>98</v>
      </c>
      <c r="J105" s="5">
        <v>43050716.5770282</v>
      </c>
      <c r="K105" s="175">
        <v>49718506.8369296</v>
      </c>
    </row>
    <row r="106" spans="1:11" ht="12.75">
      <c r="A106" s="282" t="s">
        <v>101</v>
      </c>
      <c r="B106" s="283"/>
      <c r="C106" s="283"/>
      <c r="D106" s="283"/>
      <c r="E106" s="283"/>
      <c r="F106" s="283"/>
      <c r="G106" s="283"/>
      <c r="H106" s="284"/>
      <c r="I106" s="1">
        <v>99</v>
      </c>
      <c r="J106" s="5"/>
      <c r="K106" s="175"/>
    </row>
    <row r="107" spans="1:11" ht="12.75">
      <c r="A107" s="282" t="s">
        <v>163</v>
      </c>
      <c r="B107" s="283"/>
      <c r="C107" s="283"/>
      <c r="D107" s="283"/>
      <c r="E107" s="283"/>
      <c r="F107" s="283"/>
      <c r="G107" s="283"/>
      <c r="H107" s="284"/>
      <c r="I107" s="1">
        <v>100</v>
      </c>
      <c r="J107" s="5"/>
      <c r="K107" s="175"/>
    </row>
    <row r="108" spans="1:11" ht="12.75">
      <c r="A108" s="282" t="s">
        <v>106</v>
      </c>
      <c r="B108" s="283"/>
      <c r="C108" s="283"/>
      <c r="D108" s="283"/>
      <c r="E108" s="283"/>
      <c r="F108" s="283"/>
      <c r="G108" s="283"/>
      <c r="H108" s="284"/>
      <c r="I108" s="1">
        <v>101</v>
      </c>
      <c r="J108" s="5">
        <v>95706619.39496</v>
      </c>
      <c r="K108" s="175">
        <v>92981732.806616</v>
      </c>
    </row>
    <row r="109" spans="1:11" ht="12.75">
      <c r="A109" s="282" t="s">
        <v>107</v>
      </c>
      <c r="B109" s="283"/>
      <c r="C109" s="283"/>
      <c r="D109" s="283"/>
      <c r="E109" s="283"/>
      <c r="F109" s="283"/>
      <c r="G109" s="283"/>
      <c r="H109" s="284"/>
      <c r="I109" s="1">
        <v>102</v>
      </c>
      <c r="J109" s="5">
        <v>35722585.337155</v>
      </c>
      <c r="K109" s="175">
        <v>51383026.6506776</v>
      </c>
    </row>
    <row r="110" spans="1:11" ht="12.75">
      <c r="A110" s="282" t="s">
        <v>108</v>
      </c>
      <c r="B110" s="283"/>
      <c r="C110" s="283"/>
      <c r="D110" s="283"/>
      <c r="E110" s="283"/>
      <c r="F110" s="283"/>
      <c r="G110" s="283"/>
      <c r="H110" s="284"/>
      <c r="I110" s="1">
        <v>103</v>
      </c>
      <c r="J110" s="5"/>
      <c r="K110" s="175"/>
    </row>
    <row r="111" spans="1:11" ht="12.75">
      <c r="A111" s="282" t="s">
        <v>109</v>
      </c>
      <c r="B111" s="283"/>
      <c r="C111" s="283"/>
      <c r="D111" s="283"/>
      <c r="E111" s="283"/>
      <c r="F111" s="283"/>
      <c r="G111" s="283"/>
      <c r="H111" s="284"/>
      <c r="I111" s="1">
        <v>104</v>
      </c>
      <c r="J111" s="5"/>
      <c r="K111" s="175"/>
    </row>
    <row r="112" spans="1:11" ht="12.75">
      <c r="A112" s="282" t="s">
        <v>110</v>
      </c>
      <c r="B112" s="283"/>
      <c r="C112" s="283"/>
      <c r="D112" s="283"/>
      <c r="E112" s="283"/>
      <c r="F112" s="283"/>
      <c r="G112" s="283"/>
      <c r="H112" s="284"/>
      <c r="I112" s="1">
        <v>105</v>
      </c>
      <c r="J112" s="5"/>
      <c r="K112" s="175"/>
    </row>
    <row r="113" spans="1:11" ht="12.75">
      <c r="A113" s="285" t="s">
        <v>212</v>
      </c>
      <c r="B113" s="286"/>
      <c r="C113" s="286"/>
      <c r="D113" s="286"/>
      <c r="E113" s="286"/>
      <c r="F113" s="286"/>
      <c r="G113" s="286"/>
      <c r="H113" s="287"/>
      <c r="I113" s="1">
        <v>106</v>
      </c>
      <c r="J113" s="74">
        <v>179933991.114671</v>
      </c>
      <c r="K113" s="174">
        <v>212137046.893598</v>
      </c>
    </row>
    <row r="114" spans="1:11" ht="12.75">
      <c r="A114" s="285" t="s">
        <v>213</v>
      </c>
      <c r="B114" s="286"/>
      <c r="C114" s="286"/>
      <c r="D114" s="286"/>
      <c r="E114" s="286"/>
      <c r="F114" s="286"/>
      <c r="G114" s="286"/>
      <c r="H114" s="287"/>
      <c r="I114" s="1">
        <v>107</v>
      </c>
      <c r="J114" s="73">
        <v>723866108.015188</v>
      </c>
      <c r="K114" s="178">
        <v>808124124.4140768</v>
      </c>
    </row>
    <row r="115" spans="1:11" ht="12.75">
      <c r="A115" s="271" t="s">
        <v>111</v>
      </c>
      <c r="B115" s="272"/>
      <c r="C115" s="272"/>
      <c r="D115" s="272"/>
      <c r="E115" s="272"/>
      <c r="F115" s="272"/>
      <c r="G115" s="272"/>
      <c r="H115" s="273"/>
      <c r="I115" s="2">
        <v>108</v>
      </c>
      <c r="J115" s="75"/>
      <c r="K115" s="75"/>
    </row>
    <row r="116" spans="1:11" ht="12.75">
      <c r="A116" s="274" t="s">
        <v>112</v>
      </c>
      <c r="B116" s="275"/>
      <c r="C116" s="275"/>
      <c r="D116" s="275"/>
      <c r="E116" s="275"/>
      <c r="F116" s="275"/>
      <c r="G116" s="275"/>
      <c r="H116" s="275"/>
      <c r="I116" s="276"/>
      <c r="J116" s="276"/>
      <c r="K116" s="277"/>
    </row>
    <row r="117" spans="1:11" ht="12.75">
      <c r="A117" s="278" t="s">
        <v>113</v>
      </c>
      <c r="B117" s="279"/>
      <c r="C117" s="279"/>
      <c r="D117" s="279"/>
      <c r="E117" s="279"/>
      <c r="F117" s="279"/>
      <c r="G117" s="279"/>
      <c r="H117" s="279"/>
      <c r="I117" s="280"/>
      <c r="J117" s="280"/>
      <c r="K117" s="281"/>
    </row>
    <row r="118" spans="1:11" ht="12.75">
      <c r="A118" s="282" t="s">
        <v>114</v>
      </c>
      <c r="B118" s="283"/>
      <c r="C118" s="283"/>
      <c r="D118" s="283"/>
      <c r="E118" s="283"/>
      <c r="F118" s="283"/>
      <c r="G118" s="283"/>
      <c r="H118" s="284"/>
      <c r="I118" s="1">
        <v>109</v>
      </c>
      <c r="J118" s="5">
        <f>+J69</f>
        <v>307927764.058586</v>
      </c>
      <c r="K118" s="5">
        <f>+K69</f>
        <v>286878861.817554</v>
      </c>
    </row>
    <row r="119" spans="1:11" ht="12.75">
      <c r="A119" s="264" t="s">
        <v>115</v>
      </c>
      <c r="B119" s="265"/>
      <c r="C119" s="265"/>
      <c r="D119" s="265"/>
      <c r="E119" s="265"/>
      <c r="F119" s="265"/>
      <c r="G119" s="265"/>
      <c r="H119" s="266"/>
      <c r="I119" s="4">
        <v>110</v>
      </c>
      <c r="J119" s="6"/>
      <c r="K119" s="6"/>
    </row>
    <row r="120" spans="1:11" ht="12.75">
      <c r="A120" s="267" t="s">
        <v>164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1:11" ht="12.75">
      <c r="A121" s="269"/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zoomScaleSheetLayoutView="100" zoomScalePageLayoutView="0" workbookViewId="0" topLeftCell="A1">
      <selection activeCell="V34" sqref="V34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57" customWidth="1"/>
    <col min="11" max="11" width="11.140625" style="157" bestFit="1" customWidth="1"/>
    <col min="12" max="12" width="11.7109375" style="157" customWidth="1"/>
    <col min="13" max="13" width="12.00390625" style="157" customWidth="1"/>
    <col min="14" max="16384" width="9.140625" style="28" customWidth="1"/>
  </cols>
  <sheetData>
    <row r="1" spans="1:13" ht="12.75" customHeight="1">
      <c r="A1" s="297" t="s">
        <v>214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 customHeight="1">
      <c r="A2" s="310" t="s">
        <v>336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2.75" customHeight="1">
      <c r="A3" s="330" t="s">
        <v>203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24">
      <c r="A4" s="329" t="s">
        <v>116</v>
      </c>
      <c r="B4" s="329"/>
      <c r="C4" s="329"/>
      <c r="D4" s="329"/>
      <c r="E4" s="329"/>
      <c r="F4" s="329"/>
      <c r="G4" s="329"/>
      <c r="H4" s="329"/>
      <c r="I4" s="32" t="s">
        <v>117</v>
      </c>
      <c r="J4" s="328" t="s">
        <v>118</v>
      </c>
      <c r="K4" s="328"/>
      <c r="L4" s="328" t="s">
        <v>119</v>
      </c>
      <c r="M4" s="328"/>
    </row>
    <row r="5" spans="1:13" ht="12.75">
      <c r="A5" s="329"/>
      <c r="B5" s="329"/>
      <c r="C5" s="329"/>
      <c r="D5" s="329"/>
      <c r="E5" s="329"/>
      <c r="F5" s="329"/>
      <c r="G5" s="329"/>
      <c r="H5" s="329"/>
      <c r="I5" s="32"/>
      <c r="J5" s="158" t="s">
        <v>165</v>
      </c>
      <c r="K5" s="158" t="s">
        <v>166</v>
      </c>
      <c r="L5" s="158" t="s">
        <v>165</v>
      </c>
      <c r="M5" s="158" t="s">
        <v>166</v>
      </c>
    </row>
    <row r="6" spans="1:13" ht="12.75">
      <c r="A6" s="328">
        <v>1</v>
      </c>
      <c r="B6" s="328"/>
      <c r="C6" s="328"/>
      <c r="D6" s="328"/>
      <c r="E6" s="328"/>
      <c r="F6" s="328"/>
      <c r="G6" s="328"/>
      <c r="H6" s="328"/>
      <c r="I6" s="34">
        <v>2</v>
      </c>
      <c r="J6" s="158">
        <v>3</v>
      </c>
      <c r="K6" s="158">
        <v>4</v>
      </c>
      <c r="L6" s="158">
        <v>5</v>
      </c>
      <c r="M6" s="158">
        <v>6</v>
      </c>
    </row>
    <row r="7" spans="1:13" ht="12.75">
      <c r="A7" s="278" t="s">
        <v>121</v>
      </c>
      <c r="B7" s="279"/>
      <c r="C7" s="279"/>
      <c r="D7" s="279"/>
      <c r="E7" s="279"/>
      <c r="F7" s="279"/>
      <c r="G7" s="279"/>
      <c r="H7" s="296"/>
      <c r="I7" s="3">
        <v>111</v>
      </c>
      <c r="J7" s="76">
        <v>1383614360.8980134</v>
      </c>
      <c r="K7" s="76">
        <v>402244312.0826902</v>
      </c>
      <c r="L7" s="76">
        <v>1613649094.4266</v>
      </c>
      <c r="M7" s="76">
        <v>465001382.59955305</v>
      </c>
    </row>
    <row r="8" spans="1:13" ht="12.75">
      <c r="A8" s="285" t="s">
        <v>122</v>
      </c>
      <c r="B8" s="286"/>
      <c r="C8" s="286"/>
      <c r="D8" s="286"/>
      <c r="E8" s="286"/>
      <c r="F8" s="286"/>
      <c r="G8" s="286"/>
      <c r="H8" s="287"/>
      <c r="I8" s="1">
        <v>112</v>
      </c>
      <c r="J8" s="5">
        <v>1364258271.6228</v>
      </c>
      <c r="K8" s="5">
        <v>396643446.947477</v>
      </c>
      <c r="L8" s="5">
        <v>1591601571.5766</v>
      </c>
      <c r="M8" s="5">
        <v>457292018.369553</v>
      </c>
    </row>
    <row r="9" spans="1:13" ht="12.75">
      <c r="A9" s="285" t="s">
        <v>123</v>
      </c>
      <c r="B9" s="286"/>
      <c r="C9" s="286"/>
      <c r="D9" s="286"/>
      <c r="E9" s="286"/>
      <c r="F9" s="286"/>
      <c r="G9" s="286"/>
      <c r="H9" s="287"/>
      <c r="I9" s="1">
        <v>113</v>
      </c>
      <c r="J9" s="5">
        <v>19356089.2752132</v>
      </c>
      <c r="K9" s="5">
        <v>5600865.1352132</v>
      </c>
      <c r="L9" s="5">
        <v>22047522.85</v>
      </c>
      <c r="M9" s="5">
        <v>7709364.23000001</v>
      </c>
    </row>
    <row r="10" spans="1:13" ht="12.75">
      <c r="A10" s="285" t="s">
        <v>124</v>
      </c>
      <c r="B10" s="286"/>
      <c r="C10" s="286"/>
      <c r="D10" s="286"/>
      <c r="E10" s="286"/>
      <c r="F10" s="286"/>
      <c r="G10" s="286"/>
      <c r="H10" s="287"/>
      <c r="I10" s="1">
        <v>114</v>
      </c>
      <c r="J10" s="73">
        <v>1292245569.7993138</v>
      </c>
      <c r="K10" s="73">
        <v>372061252.5756319</v>
      </c>
      <c r="L10" s="73">
        <v>1500065557.6072307</v>
      </c>
      <c r="M10" s="73">
        <v>411073559.68973863</v>
      </c>
    </row>
    <row r="11" spans="1:13" ht="12.75">
      <c r="A11" s="285" t="s">
        <v>167</v>
      </c>
      <c r="B11" s="286"/>
      <c r="C11" s="286"/>
      <c r="D11" s="286"/>
      <c r="E11" s="286"/>
      <c r="F11" s="286"/>
      <c r="G11" s="286"/>
      <c r="H11" s="287"/>
      <c r="I11" s="1">
        <v>115</v>
      </c>
      <c r="J11" s="74">
        <v>9781899.590850398</v>
      </c>
      <c r="K11" s="74">
        <v>11092026.556249801</v>
      </c>
      <c r="L11" s="174">
        <v>11352533.458192801</v>
      </c>
      <c r="M11" s="174">
        <v>46227662.8364947</v>
      </c>
    </row>
    <row r="12" spans="1:13" ht="12.75">
      <c r="A12" s="285" t="s">
        <v>215</v>
      </c>
      <c r="B12" s="286"/>
      <c r="C12" s="286"/>
      <c r="D12" s="286"/>
      <c r="E12" s="286"/>
      <c r="F12" s="286"/>
      <c r="G12" s="286"/>
      <c r="H12" s="287"/>
      <c r="I12" s="1">
        <v>116</v>
      </c>
      <c r="J12" s="73">
        <v>508943842.76542515</v>
      </c>
      <c r="K12" s="73">
        <v>143580471.11919773</v>
      </c>
      <c r="L12" s="73">
        <v>662328858.5935178</v>
      </c>
      <c r="M12" s="73">
        <v>161347500.3979277</v>
      </c>
    </row>
    <row r="13" spans="1:13" ht="12.75">
      <c r="A13" s="282" t="s">
        <v>125</v>
      </c>
      <c r="B13" s="283"/>
      <c r="C13" s="283"/>
      <c r="D13" s="283"/>
      <c r="E13" s="283"/>
      <c r="F13" s="283"/>
      <c r="G13" s="283"/>
      <c r="H13" s="284"/>
      <c r="I13" s="1">
        <v>117</v>
      </c>
      <c r="J13" s="5">
        <v>233961136.16990417</v>
      </c>
      <c r="K13" s="5">
        <v>60229598.96082941</v>
      </c>
      <c r="L13" s="175">
        <v>339402568.6047198</v>
      </c>
      <c r="M13" s="175">
        <v>66953032.6150549</v>
      </c>
    </row>
    <row r="14" spans="1:13" ht="12.75">
      <c r="A14" s="282" t="s">
        <v>126</v>
      </c>
      <c r="B14" s="283"/>
      <c r="C14" s="283"/>
      <c r="D14" s="283"/>
      <c r="E14" s="283"/>
      <c r="F14" s="283"/>
      <c r="G14" s="283"/>
      <c r="H14" s="284"/>
      <c r="I14" s="1">
        <v>118</v>
      </c>
      <c r="J14" s="5"/>
      <c r="K14" s="5"/>
      <c r="L14" s="5"/>
      <c r="M14" s="5"/>
    </row>
    <row r="15" spans="1:13" ht="12.75">
      <c r="A15" s="282" t="s">
        <v>127</v>
      </c>
      <c r="B15" s="283"/>
      <c r="C15" s="283"/>
      <c r="D15" s="283"/>
      <c r="E15" s="283"/>
      <c r="F15" s="283"/>
      <c r="G15" s="283"/>
      <c r="H15" s="284"/>
      <c r="I15" s="1">
        <v>119</v>
      </c>
      <c r="J15" s="5">
        <v>274982706.595521</v>
      </c>
      <c r="K15" s="5">
        <v>83350872.1583683</v>
      </c>
      <c r="L15" s="5">
        <v>322926289.988798</v>
      </c>
      <c r="M15" s="5">
        <v>94394467.7828728</v>
      </c>
    </row>
    <row r="16" spans="1:13" ht="12.75">
      <c r="A16" s="285" t="s">
        <v>128</v>
      </c>
      <c r="B16" s="286"/>
      <c r="C16" s="286"/>
      <c r="D16" s="286"/>
      <c r="E16" s="286"/>
      <c r="F16" s="286"/>
      <c r="G16" s="286"/>
      <c r="H16" s="287"/>
      <c r="I16" s="1">
        <v>120</v>
      </c>
      <c r="J16" s="73">
        <v>667549005.958988</v>
      </c>
      <c r="K16" s="73">
        <v>179414583.6097204</v>
      </c>
      <c r="L16" s="73">
        <v>710408956.5659238</v>
      </c>
      <c r="M16" s="73">
        <v>182705118.4136982</v>
      </c>
    </row>
    <row r="17" spans="1:13" ht="12.75">
      <c r="A17" s="282" t="s">
        <v>168</v>
      </c>
      <c r="B17" s="283"/>
      <c r="C17" s="283"/>
      <c r="D17" s="283"/>
      <c r="E17" s="283"/>
      <c r="F17" s="283"/>
      <c r="G17" s="283"/>
      <c r="H17" s="284"/>
      <c r="I17" s="1">
        <v>121</v>
      </c>
      <c r="J17" s="5">
        <v>371444785.3551066</v>
      </c>
      <c r="K17" s="5">
        <v>103821775.61448044</v>
      </c>
      <c r="L17" s="5">
        <v>393455311</v>
      </c>
      <c r="M17" s="5">
        <v>104067484.70038146</v>
      </c>
    </row>
    <row r="18" spans="1:13" ht="12.75">
      <c r="A18" s="282" t="s">
        <v>286</v>
      </c>
      <c r="B18" s="283"/>
      <c r="C18" s="283"/>
      <c r="D18" s="283"/>
      <c r="E18" s="283"/>
      <c r="F18" s="283"/>
      <c r="G18" s="283"/>
      <c r="H18" s="284"/>
      <c r="I18" s="1">
        <v>122</v>
      </c>
      <c r="J18" s="5">
        <v>200938922.50460142</v>
      </c>
      <c r="K18" s="5">
        <v>50304749.67099655</v>
      </c>
      <c r="L18" s="5">
        <v>218632647.801309</v>
      </c>
      <c r="M18" s="5">
        <v>53667647.60435456</v>
      </c>
    </row>
    <row r="19" spans="1:13" ht="12.75">
      <c r="A19" s="282" t="s">
        <v>287</v>
      </c>
      <c r="B19" s="283"/>
      <c r="C19" s="283"/>
      <c r="D19" s="283"/>
      <c r="E19" s="283"/>
      <c r="F19" s="283"/>
      <c r="G19" s="283"/>
      <c r="H19" s="284"/>
      <c r="I19" s="1">
        <v>123</v>
      </c>
      <c r="J19" s="5">
        <v>95165298.09928</v>
      </c>
      <c r="K19" s="5">
        <v>25288058.3242434</v>
      </c>
      <c r="L19" s="5">
        <v>98320997.7646148</v>
      </c>
      <c r="M19" s="5">
        <v>24969986.1089622</v>
      </c>
    </row>
    <row r="20" spans="1:13" ht="12.75">
      <c r="A20" s="285" t="s">
        <v>216</v>
      </c>
      <c r="B20" s="286"/>
      <c r="C20" s="286"/>
      <c r="D20" s="286"/>
      <c r="E20" s="286"/>
      <c r="F20" s="286"/>
      <c r="G20" s="286"/>
      <c r="H20" s="287"/>
      <c r="I20" s="1">
        <v>124</v>
      </c>
      <c r="J20" s="74">
        <v>51851416.6686302</v>
      </c>
      <c r="K20" s="74">
        <v>13439603.9566594</v>
      </c>
      <c r="L20" s="74">
        <v>48734883.0572406</v>
      </c>
      <c r="M20" s="74">
        <v>11117842.589177</v>
      </c>
    </row>
    <row r="21" spans="1:13" ht="12.75">
      <c r="A21" s="285" t="s">
        <v>217</v>
      </c>
      <c r="B21" s="286"/>
      <c r="C21" s="286"/>
      <c r="D21" s="286"/>
      <c r="E21" s="286"/>
      <c r="F21" s="286"/>
      <c r="G21" s="286"/>
      <c r="H21" s="287"/>
      <c r="I21" s="1">
        <v>125</v>
      </c>
      <c r="J21" s="74">
        <v>49215664.8480404</v>
      </c>
      <c r="K21" s="74">
        <v>22238126.6446882</v>
      </c>
      <c r="L21" s="74">
        <v>42851280.1336218</v>
      </c>
      <c r="M21" s="74">
        <v>5870673.6737068</v>
      </c>
    </row>
    <row r="22" spans="1:13" ht="12.75">
      <c r="A22" s="285" t="s">
        <v>218</v>
      </c>
      <c r="B22" s="286"/>
      <c r="C22" s="286"/>
      <c r="D22" s="286"/>
      <c r="E22" s="286"/>
      <c r="F22" s="286"/>
      <c r="G22" s="286"/>
      <c r="H22" s="287"/>
      <c r="I22" s="1">
        <v>126</v>
      </c>
      <c r="J22" s="73">
        <v>2688049.67</v>
      </c>
      <c r="K22" s="73">
        <v>1190501.16</v>
      </c>
      <c r="L22" s="73">
        <v>16357255.02</v>
      </c>
      <c r="M22" s="73">
        <v>555311.57</v>
      </c>
    </row>
    <row r="23" spans="1:13" ht="12.75">
      <c r="A23" s="282" t="s">
        <v>289</v>
      </c>
      <c r="B23" s="283"/>
      <c r="C23" s="283"/>
      <c r="D23" s="283"/>
      <c r="E23" s="283"/>
      <c r="F23" s="283"/>
      <c r="G23" s="283"/>
      <c r="H23" s="284"/>
      <c r="I23" s="1">
        <v>127</v>
      </c>
      <c r="J23" s="5"/>
      <c r="K23" s="5"/>
      <c r="L23" s="5"/>
      <c r="M23" s="5"/>
    </row>
    <row r="24" spans="1:13" ht="12.75">
      <c r="A24" s="282" t="s">
        <v>288</v>
      </c>
      <c r="B24" s="283"/>
      <c r="C24" s="283"/>
      <c r="D24" s="283"/>
      <c r="E24" s="283"/>
      <c r="F24" s="283"/>
      <c r="G24" s="283"/>
      <c r="H24" s="284"/>
      <c r="I24" s="1">
        <v>128</v>
      </c>
      <c r="J24" s="5">
        <v>2688049.67</v>
      </c>
      <c r="K24" s="5">
        <v>1190501.16</v>
      </c>
      <c r="L24" s="5">
        <v>16357255.02</v>
      </c>
      <c r="M24" s="5">
        <v>555311.57</v>
      </c>
    </row>
    <row r="25" spans="1:13" ht="12.75">
      <c r="A25" s="285" t="s">
        <v>129</v>
      </c>
      <c r="B25" s="286"/>
      <c r="C25" s="286"/>
      <c r="D25" s="286"/>
      <c r="E25" s="286"/>
      <c r="F25" s="286"/>
      <c r="G25" s="286"/>
      <c r="H25" s="287"/>
      <c r="I25" s="1">
        <v>129</v>
      </c>
      <c r="K25" s="74"/>
      <c r="L25" s="74"/>
      <c r="M25" s="74"/>
    </row>
    <row r="26" spans="1:13" ht="12.75">
      <c r="A26" s="285" t="s">
        <v>130</v>
      </c>
      <c r="B26" s="286"/>
      <c r="C26" s="286"/>
      <c r="D26" s="286"/>
      <c r="E26" s="286"/>
      <c r="F26" s="286"/>
      <c r="G26" s="286"/>
      <c r="H26" s="287"/>
      <c r="I26" s="1">
        <v>130</v>
      </c>
      <c r="J26" s="74">
        <v>2215690.2973798</v>
      </c>
      <c r="K26" s="74">
        <v>1105939.5291164</v>
      </c>
      <c r="L26" s="74">
        <v>8031790.7787342</v>
      </c>
      <c r="M26" s="74">
        <v>3249450.2087342</v>
      </c>
    </row>
    <row r="27" spans="1:13" ht="12.75">
      <c r="A27" s="285" t="s">
        <v>131</v>
      </c>
      <c r="B27" s="286"/>
      <c r="C27" s="286"/>
      <c r="D27" s="286"/>
      <c r="E27" s="286"/>
      <c r="F27" s="286"/>
      <c r="G27" s="286"/>
      <c r="H27" s="287"/>
      <c r="I27" s="1">
        <v>131</v>
      </c>
      <c r="J27" s="73">
        <v>4001553.6618443998</v>
      </c>
      <c r="K27" s="73">
        <v>1480151.3505550001</v>
      </c>
      <c r="L27" s="73">
        <v>5826027.1470115995</v>
      </c>
      <c r="M27" s="73">
        <v>2974433.9343562</v>
      </c>
    </row>
    <row r="28" spans="1:13" ht="12.75">
      <c r="A28" s="285" t="s">
        <v>219</v>
      </c>
      <c r="B28" s="286"/>
      <c r="C28" s="286"/>
      <c r="D28" s="286"/>
      <c r="E28" s="286"/>
      <c r="F28" s="286"/>
      <c r="G28" s="286"/>
      <c r="H28" s="287"/>
      <c r="I28" s="1">
        <v>132</v>
      </c>
      <c r="J28" s="74">
        <v>270372.92</v>
      </c>
      <c r="K28" s="74">
        <v>145055.88</v>
      </c>
      <c r="L28" s="74">
        <v>248919.8</v>
      </c>
      <c r="M28" s="74">
        <v>10157.74</v>
      </c>
    </row>
    <row r="29" spans="1:13" ht="25.5" customHeight="1">
      <c r="A29" s="285" t="s">
        <v>220</v>
      </c>
      <c r="B29" s="286"/>
      <c r="C29" s="286"/>
      <c r="D29" s="286"/>
      <c r="E29" s="286"/>
      <c r="F29" s="286"/>
      <c r="G29" s="286"/>
      <c r="H29" s="287"/>
      <c r="I29" s="1">
        <v>133</v>
      </c>
      <c r="J29" s="5">
        <v>3562888.8618444</v>
      </c>
      <c r="K29" s="5">
        <v>1240685.440555</v>
      </c>
      <c r="L29" s="5">
        <v>3293650.1070116</v>
      </c>
      <c r="M29" s="5">
        <v>2558224.3643561997</v>
      </c>
    </row>
    <row r="30" spans="1:13" ht="12.75">
      <c r="A30" s="285" t="s">
        <v>221</v>
      </c>
      <c r="B30" s="286"/>
      <c r="C30" s="286"/>
      <c r="D30" s="286"/>
      <c r="E30" s="286"/>
      <c r="F30" s="286"/>
      <c r="G30" s="286"/>
      <c r="H30" s="287"/>
      <c r="I30" s="1">
        <v>134</v>
      </c>
      <c r="J30" s="5"/>
      <c r="K30" s="74"/>
      <c r="L30" s="74"/>
      <c r="M30" s="74"/>
    </row>
    <row r="31" spans="1:13" ht="12.75">
      <c r="A31" s="285" t="s">
        <v>222</v>
      </c>
      <c r="B31" s="286"/>
      <c r="C31" s="286"/>
      <c r="D31" s="286"/>
      <c r="E31" s="286"/>
      <c r="F31" s="286"/>
      <c r="G31" s="286"/>
      <c r="H31" s="287"/>
      <c r="I31" s="1">
        <v>135</v>
      </c>
      <c r="J31" s="5"/>
      <c r="K31" s="74"/>
      <c r="L31" s="74"/>
      <c r="M31" s="74"/>
    </row>
    <row r="32" spans="1:13" ht="12.75">
      <c r="A32" s="285" t="s">
        <v>132</v>
      </c>
      <c r="B32" s="286"/>
      <c r="C32" s="286"/>
      <c r="D32" s="286"/>
      <c r="E32" s="286"/>
      <c r="F32" s="286"/>
      <c r="G32" s="286"/>
      <c r="H32" s="287"/>
      <c r="I32" s="1">
        <v>136</v>
      </c>
      <c r="J32" s="5">
        <v>168291.88</v>
      </c>
      <c r="K32" s="5">
        <v>94410.03</v>
      </c>
      <c r="L32" s="5">
        <v>2283457.2399999998</v>
      </c>
      <c r="M32" s="5">
        <v>406051.83</v>
      </c>
    </row>
    <row r="33" spans="1:13" ht="12.75">
      <c r="A33" s="285" t="s">
        <v>223</v>
      </c>
      <c r="B33" s="286"/>
      <c r="C33" s="286"/>
      <c r="D33" s="286"/>
      <c r="E33" s="286"/>
      <c r="F33" s="286"/>
      <c r="G33" s="286"/>
      <c r="H33" s="287"/>
      <c r="I33" s="1">
        <v>137</v>
      </c>
      <c r="J33" s="73">
        <v>2438921.3057707995</v>
      </c>
      <c r="K33" s="73">
        <v>21745.3</v>
      </c>
      <c r="L33" s="73">
        <v>582119.96</v>
      </c>
      <c r="M33" s="73">
        <v>488216.26999999996</v>
      </c>
    </row>
    <row r="34" spans="1:13" ht="12.75">
      <c r="A34" s="285" t="s">
        <v>224</v>
      </c>
      <c r="B34" s="286"/>
      <c r="C34" s="286"/>
      <c r="D34" s="286"/>
      <c r="E34" s="286"/>
      <c r="F34" s="286"/>
      <c r="G34" s="286"/>
      <c r="H34" s="287"/>
      <c r="I34" s="1">
        <v>138</v>
      </c>
      <c r="J34" s="74"/>
      <c r="K34" s="169"/>
      <c r="L34" s="170"/>
      <c r="M34" s="170"/>
    </row>
    <row r="35" spans="1:13" ht="25.5" customHeight="1">
      <c r="A35" s="285" t="s">
        <v>225</v>
      </c>
      <c r="B35" s="286"/>
      <c r="C35" s="286"/>
      <c r="D35" s="286"/>
      <c r="E35" s="286"/>
      <c r="F35" s="286"/>
      <c r="G35" s="286"/>
      <c r="H35" s="287"/>
      <c r="I35" s="1">
        <v>139</v>
      </c>
      <c r="J35" s="5">
        <v>2438921.3057707995</v>
      </c>
      <c r="K35" s="169">
        <v>21745.3</v>
      </c>
      <c r="L35" s="5">
        <v>582119.96</v>
      </c>
      <c r="M35" s="5">
        <v>488216.26999999996</v>
      </c>
    </row>
    <row r="36" spans="1:13" ht="12.75">
      <c r="A36" s="285" t="s">
        <v>226</v>
      </c>
      <c r="B36" s="286"/>
      <c r="C36" s="286"/>
      <c r="D36" s="286"/>
      <c r="E36" s="286"/>
      <c r="F36" s="286"/>
      <c r="G36" s="286"/>
      <c r="H36" s="287"/>
      <c r="I36" s="1">
        <v>140</v>
      </c>
      <c r="J36" s="74"/>
      <c r="K36" s="169"/>
      <c r="L36" s="74"/>
      <c r="M36" s="74"/>
    </row>
    <row r="37" spans="1:13" ht="12.75">
      <c r="A37" s="285" t="s">
        <v>133</v>
      </c>
      <c r="B37" s="286"/>
      <c r="C37" s="286"/>
      <c r="D37" s="286"/>
      <c r="E37" s="286"/>
      <c r="F37" s="286"/>
      <c r="G37" s="286"/>
      <c r="H37" s="287"/>
      <c r="I37" s="1">
        <v>141</v>
      </c>
      <c r="J37" s="74"/>
      <c r="K37" s="169"/>
      <c r="L37" s="74"/>
      <c r="M37" s="5"/>
    </row>
    <row r="38" spans="1:13" ht="12.75">
      <c r="A38" s="285" t="s">
        <v>169</v>
      </c>
      <c r="B38" s="286"/>
      <c r="C38" s="286"/>
      <c r="D38" s="286"/>
      <c r="E38" s="286"/>
      <c r="F38" s="286"/>
      <c r="G38" s="286"/>
      <c r="H38" s="287"/>
      <c r="I38" s="1">
        <v>142</v>
      </c>
      <c r="J38" s="74"/>
      <c r="K38" s="169"/>
      <c r="L38" s="74"/>
      <c r="M38" s="74"/>
    </row>
    <row r="39" spans="1:13" ht="12.75">
      <c r="A39" s="285" t="s">
        <v>170</v>
      </c>
      <c r="B39" s="286"/>
      <c r="C39" s="286"/>
      <c r="D39" s="286"/>
      <c r="E39" s="286"/>
      <c r="F39" s="286"/>
      <c r="G39" s="286"/>
      <c r="H39" s="287"/>
      <c r="I39" s="1">
        <v>143</v>
      </c>
      <c r="J39" s="74"/>
      <c r="K39" s="169"/>
      <c r="L39" s="74"/>
      <c r="M39" s="74"/>
    </row>
    <row r="40" spans="1:13" ht="12.75">
      <c r="A40" s="285" t="s">
        <v>134</v>
      </c>
      <c r="B40" s="286"/>
      <c r="C40" s="286"/>
      <c r="D40" s="286"/>
      <c r="E40" s="286"/>
      <c r="F40" s="286"/>
      <c r="G40" s="286"/>
      <c r="H40" s="287"/>
      <c r="I40" s="1">
        <v>144</v>
      </c>
      <c r="J40" s="74"/>
      <c r="K40" s="169"/>
      <c r="L40" s="74"/>
      <c r="M40" s="74"/>
    </row>
    <row r="41" spans="1:13" ht="12.75">
      <c r="A41" s="285" t="s">
        <v>135</v>
      </c>
      <c r="B41" s="286"/>
      <c r="C41" s="286"/>
      <c r="D41" s="286"/>
      <c r="E41" s="286"/>
      <c r="F41" s="286"/>
      <c r="G41" s="286"/>
      <c r="H41" s="287"/>
      <c r="I41" s="1">
        <v>145</v>
      </c>
      <c r="J41" s="74"/>
      <c r="K41" s="74"/>
      <c r="L41" s="74"/>
      <c r="M41" s="74"/>
    </row>
    <row r="42" spans="1:13" ht="12.75">
      <c r="A42" s="285" t="s">
        <v>136</v>
      </c>
      <c r="B42" s="286"/>
      <c r="C42" s="286"/>
      <c r="D42" s="286"/>
      <c r="E42" s="286"/>
      <c r="F42" s="286"/>
      <c r="G42" s="286"/>
      <c r="H42" s="287"/>
      <c r="I42" s="1">
        <v>146</v>
      </c>
      <c r="J42" s="73">
        <v>1387615914.5598578</v>
      </c>
      <c r="K42" s="73">
        <v>403724463.4332452</v>
      </c>
      <c r="L42" s="73">
        <v>1619475121.5736115</v>
      </c>
      <c r="M42" s="73">
        <v>467975816.53390926</v>
      </c>
    </row>
    <row r="43" spans="1:13" ht="12.75">
      <c r="A43" s="285" t="s">
        <v>137</v>
      </c>
      <c r="B43" s="286"/>
      <c r="C43" s="286"/>
      <c r="D43" s="286"/>
      <c r="E43" s="286"/>
      <c r="F43" s="286"/>
      <c r="G43" s="286"/>
      <c r="H43" s="287"/>
      <c r="I43" s="1">
        <v>147</v>
      </c>
      <c r="J43" s="73">
        <v>1294684491.1050847</v>
      </c>
      <c r="K43" s="73">
        <v>372082997.8756319</v>
      </c>
      <c r="L43" s="73">
        <v>1500647677.5672307</v>
      </c>
      <c r="M43" s="73">
        <v>411561775.9597386</v>
      </c>
    </row>
    <row r="44" spans="1:13" ht="12.75">
      <c r="A44" s="285" t="s">
        <v>138</v>
      </c>
      <c r="B44" s="286"/>
      <c r="C44" s="286"/>
      <c r="D44" s="286"/>
      <c r="E44" s="286"/>
      <c r="F44" s="286"/>
      <c r="G44" s="286"/>
      <c r="H44" s="287"/>
      <c r="I44" s="1">
        <v>148</v>
      </c>
      <c r="J44" s="73">
        <v>92931423.45477319</v>
      </c>
      <c r="K44" s="73">
        <v>31641465.557613254</v>
      </c>
      <c r="L44" s="73">
        <v>118827444.0063808</v>
      </c>
      <c r="M44" s="73">
        <v>56414040.57417065</v>
      </c>
    </row>
    <row r="45" spans="1:13" ht="12.75">
      <c r="A45" s="288" t="s">
        <v>139</v>
      </c>
      <c r="B45" s="289"/>
      <c r="C45" s="289"/>
      <c r="D45" s="289"/>
      <c r="E45" s="289"/>
      <c r="F45" s="289"/>
      <c r="G45" s="289"/>
      <c r="H45" s="290"/>
      <c r="I45" s="1">
        <v>149</v>
      </c>
      <c r="J45" s="29">
        <v>92931423.45477319</v>
      </c>
      <c r="K45" s="29">
        <v>31641465.557613254</v>
      </c>
      <c r="L45" s="29">
        <v>118827444.0063808</v>
      </c>
      <c r="M45" s="29">
        <v>56414040.57417065</v>
      </c>
    </row>
    <row r="46" spans="1:13" ht="12.75">
      <c r="A46" s="288" t="s">
        <v>140</v>
      </c>
      <c r="B46" s="289"/>
      <c r="C46" s="289"/>
      <c r="D46" s="289"/>
      <c r="E46" s="289"/>
      <c r="F46" s="289"/>
      <c r="G46" s="289"/>
      <c r="H46" s="290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285" t="s">
        <v>141</v>
      </c>
      <c r="B47" s="286"/>
      <c r="C47" s="286"/>
      <c r="D47" s="286"/>
      <c r="E47" s="286"/>
      <c r="F47" s="286"/>
      <c r="G47" s="286"/>
      <c r="H47" s="287"/>
      <c r="I47" s="1">
        <v>151</v>
      </c>
      <c r="J47" s="74">
        <v>1582358</v>
      </c>
      <c r="K47" s="74">
        <v>1582358</v>
      </c>
      <c r="L47" s="74">
        <v>8083637</v>
      </c>
      <c r="M47" s="74">
        <v>3856800</v>
      </c>
    </row>
    <row r="48" spans="1:13" ht="12.75">
      <c r="A48" s="285" t="s">
        <v>142</v>
      </c>
      <c r="B48" s="286"/>
      <c r="C48" s="286"/>
      <c r="D48" s="286"/>
      <c r="E48" s="286"/>
      <c r="F48" s="286"/>
      <c r="G48" s="286"/>
      <c r="H48" s="287"/>
      <c r="I48" s="1">
        <v>152</v>
      </c>
      <c r="J48" s="73">
        <v>91349065.45477319</v>
      </c>
      <c r="K48" s="73">
        <v>30059107.557613254</v>
      </c>
      <c r="L48" s="73">
        <v>110743806.766381</v>
      </c>
      <c r="M48" s="73">
        <v>52557240.57417065</v>
      </c>
    </row>
    <row r="49" spans="1:13" ht="12.75">
      <c r="A49" s="288" t="s">
        <v>143</v>
      </c>
      <c r="B49" s="289"/>
      <c r="C49" s="289"/>
      <c r="D49" s="289"/>
      <c r="E49" s="289"/>
      <c r="F49" s="289"/>
      <c r="G49" s="289"/>
      <c r="H49" s="290"/>
      <c r="I49" s="1">
        <v>153</v>
      </c>
      <c r="J49" s="29">
        <v>91349065.45477319</v>
      </c>
      <c r="K49" s="29">
        <v>31641465.557613254</v>
      </c>
      <c r="L49" s="29">
        <v>110743806.766381</v>
      </c>
      <c r="M49" s="29">
        <v>52557240.57417065</v>
      </c>
    </row>
    <row r="50" spans="1:13" ht="12.75">
      <c r="A50" s="325" t="s">
        <v>144</v>
      </c>
      <c r="B50" s="326"/>
      <c r="C50" s="326"/>
      <c r="D50" s="326"/>
      <c r="E50" s="326"/>
      <c r="F50" s="326"/>
      <c r="G50" s="326"/>
      <c r="H50" s="327"/>
      <c r="I50" s="2">
        <v>154</v>
      </c>
      <c r="J50" s="159">
        <v>0</v>
      </c>
      <c r="K50" s="159">
        <v>0</v>
      </c>
      <c r="L50" s="159">
        <v>0</v>
      </c>
      <c r="M50" s="159">
        <v>0</v>
      </c>
    </row>
    <row r="51" spans="1:13" ht="12.75" customHeight="1">
      <c r="A51" s="274" t="s">
        <v>179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321"/>
    </row>
    <row r="52" spans="1:13" ht="12.75" customHeight="1">
      <c r="A52" s="278" t="s">
        <v>171</v>
      </c>
      <c r="B52" s="279"/>
      <c r="C52" s="279"/>
      <c r="D52" s="279"/>
      <c r="E52" s="279"/>
      <c r="F52" s="279"/>
      <c r="G52" s="279"/>
      <c r="H52" s="279"/>
      <c r="I52" s="69"/>
      <c r="J52" s="69"/>
      <c r="K52" s="69"/>
      <c r="L52" s="69"/>
      <c r="M52" s="164"/>
    </row>
    <row r="53" spans="1:13" ht="12.75">
      <c r="A53" s="322" t="s">
        <v>172</v>
      </c>
      <c r="B53" s="323"/>
      <c r="C53" s="323"/>
      <c r="D53" s="323"/>
      <c r="E53" s="323"/>
      <c r="F53" s="323"/>
      <c r="G53" s="323"/>
      <c r="H53" s="324"/>
      <c r="I53" s="1">
        <v>155</v>
      </c>
      <c r="J53" s="5">
        <f>+J49</f>
        <v>91349065.45477319</v>
      </c>
      <c r="K53" s="5">
        <f>+K49</f>
        <v>31641465.557613254</v>
      </c>
      <c r="L53" s="5">
        <f>+L49</f>
        <v>110743806.766381</v>
      </c>
      <c r="M53" s="5">
        <f>+M49</f>
        <v>52557240.57417065</v>
      </c>
    </row>
    <row r="54" spans="1:13" ht="12.75">
      <c r="A54" s="322" t="s">
        <v>173</v>
      </c>
      <c r="B54" s="323"/>
      <c r="C54" s="323"/>
      <c r="D54" s="323"/>
      <c r="E54" s="323"/>
      <c r="F54" s="323"/>
      <c r="G54" s="323"/>
      <c r="H54" s="324"/>
      <c r="I54" s="1">
        <v>156</v>
      </c>
      <c r="J54" s="6"/>
      <c r="K54" s="6"/>
      <c r="L54" s="6"/>
      <c r="M54" s="6"/>
    </row>
    <row r="55" spans="1:13" ht="12.75" customHeight="1">
      <c r="A55" s="274" t="s">
        <v>174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321"/>
    </row>
    <row r="56" spans="1:13" ht="12.75">
      <c r="A56" s="278" t="s">
        <v>175</v>
      </c>
      <c r="B56" s="279"/>
      <c r="C56" s="279"/>
      <c r="D56" s="279"/>
      <c r="E56" s="279"/>
      <c r="F56" s="279"/>
      <c r="G56" s="279"/>
      <c r="H56" s="296"/>
      <c r="I56" s="70">
        <v>157</v>
      </c>
      <c r="J56" s="160">
        <f>+J48</f>
        <v>91349065.45477319</v>
      </c>
      <c r="K56" s="160">
        <f>+K48</f>
        <v>30059107.557613254</v>
      </c>
      <c r="L56" s="160">
        <f>+L48</f>
        <v>110743806.766381</v>
      </c>
      <c r="M56" s="160">
        <f>+M48</f>
        <v>52557240.57417065</v>
      </c>
    </row>
    <row r="57" spans="1:13" ht="12.75">
      <c r="A57" s="285" t="s">
        <v>176</v>
      </c>
      <c r="B57" s="286"/>
      <c r="C57" s="286"/>
      <c r="D57" s="286"/>
      <c r="E57" s="286"/>
      <c r="F57" s="286"/>
      <c r="G57" s="286"/>
      <c r="H57" s="287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285" t="s">
        <v>177</v>
      </c>
      <c r="B58" s="286"/>
      <c r="C58" s="286"/>
      <c r="D58" s="286"/>
      <c r="E58" s="286"/>
      <c r="F58" s="286"/>
      <c r="G58" s="286"/>
      <c r="H58" s="287"/>
      <c r="I58" s="1">
        <v>159</v>
      </c>
      <c r="J58" s="5">
        <v>-17197</v>
      </c>
      <c r="K58" s="5">
        <v>-11569</v>
      </c>
      <c r="L58" s="5">
        <v>-48609</v>
      </c>
      <c r="M58" s="5">
        <v>68439</v>
      </c>
    </row>
    <row r="59" spans="1:13" ht="15" customHeight="1">
      <c r="A59" s="318" t="s">
        <v>189</v>
      </c>
      <c r="B59" s="319"/>
      <c r="C59" s="319"/>
      <c r="D59" s="319"/>
      <c r="E59" s="319"/>
      <c r="F59" s="319"/>
      <c r="G59" s="319"/>
      <c r="H59" s="320"/>
      <c r="I59" s="1">
        <v>160</v>
      </c>
      <c r="J59" s="5"/>
      <c r="K59" s="5"/>
      <c r="L59" s="5"/>
      <c r="M59" s="5"/>
    </row>
    <row r="60" spans="1:13" ht="14.25" customHeight="1">
      <c r="A60" s="318" t="s">
        <v>184</v>
      </c>
      <c r="B60" s="319"/>
      <c r="C60" s="319"/>
      <c r="D60" s="319"/>
      <c r="E60" s="319"/>
      <c r="F60" s="319"/>
      <c r="G60" s="319"/>
      <c r="H60" s="320"/>
      <c r="I60" s="3">
        <v>161</v>
      </c>
      <c r="J60" s="161"/>
      <c r="K60" s="161"/>
      <c r="L60" s="161"/>
      <c r="M60" s="161"/>
    </row>
    <row r="61" spans="1:13" ht="15.75" customHeight="1">
      <c r="A61" s="318" t="s">
        <v>185</v>
      </c>
      <c r="B61" s="319"/>
      <c r="C61" s="319"/>
      <c r="D61" s="319"/>
      <c r="E61" s="319"/>
      <c r="F61" s="319"/>
      <c r="G61" s="319"/>
      <c r="H61" s="320"/>
      <c r="I61" s="3">
        <v>162</v>
      </c>
      <c r="J61" s="161"/>
      <c r="K61" s="161"/>
      <c r="L61" s="161"/>
      <c r="M61" s="161"/>
    </row>
    <row r="62" spans="1:13" ht="12.75">
      <c r="A62" s="285" t="s">
        <v>188</v>
      </c>
      <c r="B62" s="286"/>
      <c r="C62" s="286"/>
      <c r="D62" s="286"/>
      <c r="E62" s="286"/>
      <c r="F62" s="286"/>
      <c r="G62" s="286"/>
      <c r="H62" s="287"/>
      <c r="I62" s="1">
        <v>163</v>
      </c>
      <c r="J62" s="5"/>
      <c r="K62" s="5"/>
      <c r="L62" s="5"/>
      <c r="M62" s="5"/>
    </row>
    <row r="63" spans="1:13" ht="12.75">
      <c r="A63" s="285" t="s">
        <v>186</v>
      </c>
      <c r="B63" s="286"/>
      <c r="C63" s="286"/>
      <c r="D63" s="286"/>
      <c r="E63" s="286"/>
      <c r="F63" s="286"/>
      <c r="G63" s="286"/>
      <c r="H63" s="287"/>
      <c r="I63" s="1">
        <v>164</v>
      </c>
      <c r="J63" s="5"/>
      <c r="K63" s="5"/>
      <c r="L63" s="5"/>
      <c r="M63" s="5"/>
    </row>
    <row r="64" spans="1:13" ht="12.75">
      <c r="A64" s="285" t="s">
        <v>187</v>
      </c>
      <c r="B64" s="286"/>
      <c r="C64" s="286"/>
      <c r="D64" s="286"/>
      <c r="E64" s="286"/>
      <c r="F64" s="286"/>
      <c r="G64" s="286"/>
      <c r="H64" s="287"/>
      <c r="I64" s="1">
        <v>165</v>
      </c>
      <c r="J64" s="5"/>
      <c r="K64" s="5"/>
      <c r="L64" s="5"/>
      <c r="M64" s="5"/>
    </row>
    <row r="65" spans="1:13" ht="12.75">
      <c r="A65" s="285" t="s">
        <v>183</v>
      </c>
      <c r="B65" s="286"/>
      <c r="C65" s="286"/>
      <c r="D65" s="286"/>
      <c r="E65" s="286"/>
      <c r="F65" s="286"/>
      <c r="G65" s="286"/>
      <c r="H65" s="287"/>
      <c r="I65" s="1">
        <v>166</v>
      </c>
      <c r="J65" s="5"/>
      <c r="K65" s="5"/>
      <c r="L65" s="5"/>
      <c r="M65" s="5"/>
    </row>
    <row r="66" spans="1:13" ht="12.75">
      <c r="A66" s="285" t="s">
        <v>182</v>
      </c>
      <c r="B66" s="286"/>
      <c r="C66" s="286"/>
      <c r="D66" s="286"/>
      <c r="E66" s="286"/>
      <c r="F66" s="286"/>
      <c r="G66" s="286"/>
      <c r="H66" s="287"/>
      <c r="I66" s="1">
        <v>167</v>
      </c>
      <c r="J66" s="29">
        <f>SUM(J58:J65)</f>
        <v>-17197</v>
      </c>
      <c r="K66" s="29">
        <f>SUM(K58:K65)</f>
        <v>-11569</v>
      </c>
      <c r="L66" s="29">
        <f>SUM(L58:L65)</f>
        <v>-48609</v>
      </c>
      <c r="M66" s="29">
        <f>SUM(M58:M65)</f>
        <v>68439</v>
      </c>
    </row>
    <row r="67" spans="1:13" ht="12.75">
      <c r="A67" s="285" t="s">
        <v>181</v>
      </c>
      <c r="B67" s="286"/>
      <c r="C67" s="286"/>
      <c r="D67" s="286"/>
      <c r="E67" s="286"/>
      <c r="F67" s="286"/>
      <c r="G67" s="286"/>
      <c r="H67" s="287"/>
      <c r="I67" s="1">
        <v>168</v>
      </c>
      <c r="J67" s="159">
        <f>+J66+J56</f>
        <v>91331868.45477319</v>
      </c>
      <c r="K67" s="159">
        <f>+K66+K56</f>
        <v>30047538.557613254</v>
      </c>
      <c r="L67" s="159">
        <f>+L66+L56</f>
        <v>110695197.766381</v>
      </c>
      <c r="M67" s="159">
        <f>+M66+M56</f>
        <v>52625679.57417065</v>
      </c>
    </row>
    <row r="68" spans="1:13" ht="12.75" customHeight="1">
      <c r="A68" s="315" t="s">
        <v>180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7"/>
    </row>
    <row r="69" spans="1:13" ht="12.75" customHeight="1">
      <c r="A69" s="318" t="s">
        <v>178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20"/>
    </row>
    <row r="70" spans="1:13" ht="12.75">
      <c r="A70" s="322" t="s">
        <v>172</v>
      </c>
      <c r="B70" s="323"/>
      <c r="C70" s="323"/>
      <c r="D70" s="323"/>
      <c r="E70" s="323"/>
      <c r="F70" s="323"/>
      <c r="G70" s="323"/>
      <c r="H70" s="324"/>
      <c r="I70" s="1">
        <v>169</v>
      </c>
      <c r="J70" s="5">
        <f>+J67</f>
        <v>91331868.45477319</v>
      </c>
      <c r="K70" s="5">
        <f>+K67</f>
        <v>30047538.557613254</v>
      </c>
      <c r="L70" s="5">
        <f>+L67</f>
        <v>110695197.766381</v>
      </c>
      <c r="M70" s="5">
        <f>+M67</f>
        <v>52625679.57417065</v>
      </c>
    </row>
    <row r="71" spans="1:13" ht="12.75">
      <c r="A71" s="312" t="s">
        <v>173</v>
      </c>
      <c r="B71" s="313"/>
      <c r="C71" s="313"/>
      <c r="D71" s="313"/>
      <c r="E71" s="313"/>
      <c r="F71" s="313"/>
      <c r="G71" s="313"/>
      <c r="H71" s="314"/>
      <c r="I71" s="4">
        <v>170</v>
      </c>
      <c r="J71" s="6"/>
      <c r="K71" s="6"/>
      <c r="L71" s="6"/>
      <c r="M71" s="6"/>
    </row>
    <row r="72" spans="7:13" s="166" customFormat="1" ht="11.25">
      <c r="G72" s="166" t="s">
        <v>319</v>
      </c>
      <c r="J72" s="167">
        <f>+J7-J10</f>
        <v>91368791.09869957</v>
      </c>
      <c r="K72" s="167">
        <f>+K7-K10</f>
        <v>30183059.507058263</v>
      </c>
      <c r="L72" s="167">
        <f>+L7-L10</f>
        <v>113583536.81936932</v>
      </c>
      <c r="M72" s="167">
        <f>+M7-M10</f>
        <v>53927822.90981442</v>
      </c>
    </row>
    <row r="73" spans="10:12" ht="12.75">
      <c r="J73" s="167"/>
      <c r="K73" s="167"/>
      <c r="L73" s="167"/>
    </row>
    <row r="74" spans="10:13" ht="12.75">
      <c r="J74" s="167"/>
      <c r="K74" s="167"/>
      <c r="L74" s="156"/>
      <c r="M74" s="167"/>
    </row>
    <row r="75" ht="12.75">
      <c r="M75" s="156"/>
    </row>
    <row r="78" ht="12.75">
      <c r="M78" s="15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M47 K66:M67 K58:K65 J56:J67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57" bestFit="1" customWidth="1"/>
    <col min="11" max="11" width="12.140625" style="183" customWidth="1"/>
    <col min="12" max="12" width="11.7109375" style="28" bestFit="1" customWidth="1"/>
    <col min="13" max="13" width="9.140625" style="28" customWidth="1"/>
    <col min="14" max="14" width="10.7109375" style="28" bestFit="1" customWidth="1"/>
    <col min="15" max="15" width="10.140625" style="28" bestFit="1" customWidth="1"/>
    <col min="16" max="16384" width="9.140625" style="28" customWidth="1"/>
  </cols>
  <sheetData>
    <row r="1" spans="1:11" ht="12.75" customHeight="1">
      <c r="A1" s="336" t="s">
        <v>145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2.75" customHeight="1">
      <c r="A2" s="337" t="s">
        <v>337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2.75">
      <c r="A3" s="333" t="s">
        <v>203</v>
      </c>
      <c r="B3" s="334"/>
      <c r="C3" s="334"/>
      <c r="D3" s="334"/>
      <c r="E3" s="334"/>
      <c r="F3" s="334"/>
      <c r="G3" s="334"/>
      <c r="H3" s="334"/>
      <c r="I3" s="334"/>
      <c r="J3" s="334"/>
      <c r="K3" s="335"/>
    </row>
    <row r="4" spans="1:11" ht="24">
      <c r="A4" s="339" t="s">
        <v>116</v>
      </c>
      <c r="B4" s="339"/>
      <c r="C4" s="339"/>
      <c r="D4" s="339"/>
      <c r="E4" s="339"/>
      <c r="F4" s="339"/>
      <c r="G4" s="339"/>
      <c r="H4" s="339"/>
      <c r="I4" s="35" t="s">
        <v>117</v>
      </c>
      <c r="J4" s="151" t="s">
        <v>118</v>
      </c>
      <c r="K4" s="179" t="s">
        <v>119</v>
      </c>
    </row>
    <row r="5" spans="1:11" ht="12.75">
      <c r="A5" s="340">
        <v>1</v>
      </c>
      <c r="B5" s="340"/>
      <c r="C5" s="340"/>
      <c r="D5" s="340"/>
      <c r="E5" s="340"/>
      <c r="F5" s="340"/>
      <c r="G5" s="340"/>
      <c r="H5" s="340"/>
      <c r="I5" s="36">
        <v>2</v>
      </c>
      <c r="J5" s="152" t="s">
        <v>3</v>
      </c>
      <c r="K5" s="180" t="s">
        <v>4</v>
      </c>
    </row>
    <row r="6" spans="1:11" ht="12.75">
      <c r="A6" s="274" t="s">
        <v>146</v>
      </c>
      <c r="B6" s="275"/>
      <c r="C6" s="275"/>
      <c r="D6" s="275"/>
      <c r="E6" s="275"/>
      <c r="F6" s="275"/>
      <c r="G6" s="275"/>
      <c r="H6" s="275"/>
      <c r="I6" s="331"/>
      <c r="J6" s="331"/>
      <c r="K6" s="332"/>
    </row>
    <row r="7" spans="1:12" ht="12.75">
      <c r="A7" s="282" t="s">
        <v>227</v>
      </c>
      <c r="B7" s="283"/>
      <c r="C7" s="283"/>
      <c r="D7" s="283"/>
      <c r="E7" s="283"/>
      <c r="F7" s="283"/>
      <c r="G7" s="283"/>
      <c r="H7" s="283"/>
      <c r="I7" s="1">
        <v>1</v>
      </c>
      <c r="J7" s="153">
        <v>92931423.4247761</v>
      </c>
      <c r="K7" s="175">
        <v>118827443.93638</v>
      </c>
      <c r="L7" s="149"/>
    </row>
    <row r="8" spans="1:12" ht="12.75">
      <c r="A8" s="282" t="s">
        <v>147</v>
      </c>
      <c r="B8" s="283"/>
      <c r="C8" s="283"/>
      <c r="D8" s="283"/>
      <c r="E8" s="283"/>
      <c r="F8" s="283"/>
      <c r="G8" s="283"/>
      <c r="H8" s="283"/>
      <c r="I8" s="1">
        <v>2</v>
      </c>
      <c r="J8" s="153">
        <v>51851416.6686302</v>
      </c>
      <c r="K8" s="175">
        <v>48734883.0572406</v>
      </c>
      <c r="L8" s="149"/>
    </row>
    <row r="9" spans="1:11" ht="12.75">
      <c r="A9" s="282" t="s">
        <v>228</v>
      </c>
      <c r="B9" s="283"/>
      <c r="C9" s="283"/>
      <c r="D9" s="283"/>
      <c r="E9" s="283"/>
      <c r="F9" s="283"/>
      <c r="G9" s="283"/>
      <c r="H9" s="283"/>
      <c r="I9" s="1">
        <v>3</v>
      </c>
      <c r="J9" s="153">
        <v>52792907.40251445</v>
      </c>
      <c r="K9" s="175">
        <v>60289164.145056985</v>
      </c>
    </row>
    <row r="10" spans="1:11" ht="12.75">
      <c r="A10" s="282" t="s">
        <v>229</v>
      </c>
      <c r="B10" s="283"/>
      <c r="C10" s="283"/>
      <c r="D10" s="283"/>
      <c r="E10" s="283"/>
      <c r="F10" s="283"/>
      <c r="G10" s="283"/>
      <c r="H10" s="283"/>
      <c r="I10" s="1">
        <v>4</v>
      </c>
      <c r="J10" s="153">
        <v>23798111.228569034</v>
      </c>
      <c r="K10" s="175"/>
    </row>
    <row r="11" spans="1:11" ht="12.75">
      <c r="A11" s="282" t="s">
        <v>230</v>
      </c>
      <c r="B11" s="283"/>
      <c r="C11" s="283"/>
      <c r="D11" s="283"/>
      <c r="E11" s="283"/>
      <c r="F11" s="283"/>
      <c r="G11" s="283"/>
      <c r="H11" s="283"/>
      <c r="I11" s="1">
        <v>5</v>
      </c>
      <c r="J11" s="153">
        <v>9759053.9408504</v>
      </c>
      <c r="K11" s="175">
        <v>11391233.928192802</v>
      </c>
    </row>
    <row r="12" spans="1:11" ht="12.75">
      <c r="A12" s="282" t="s">
        <v>231</v>
      </c>
      <c r="B12" s="283"/>
      <c r="C12" s="283"/>
      <c r="D12" s="283"/>
      <c r="E12" s="283"/>
      <c r="F12" s="283"/>
      <c r="G12" s="283"/>
      <c r="H12" s="283"/>
      <c r="I12" s="1">
        <v>6</v>
      </c>
      <c r="J12" s="153">
        <v>12012493.215904355</v>
      </c>
      <c r="K12" s="175">
        <v>23097912.55774899</v>
      </c>
    </row>
    <row r="13" spans="1:11" ht="12.75">
      <c r="A13" s="285" t="s">
        <v>232</v>
      </c>
      <c r="B13" s="286"/>
      <c r="C13" s="286"/>
      <c r="D13" s="286"/>
      <c r="E13" s="286"/>
      <c r="F13" s="286"/>
      <c r="G13" s="286"/>
      <c r="H13" s="286"/>
      <c r="I13" s="1">
        <v>7</v>
      </c>
      <c r="J13" s="154">
        <v>243145405.88124457</v>
      </c>
      <c r="K13" s="178">
        <f>SUM(K7:K12)</f>
        <v>262340637.62461936</v>
      </c>
    </row>
    <row r="14" spans="1:11" ht="12.75">
      <c r="A14" s="282" t="s">
        <v>233</v>
      </c>
      <c r="B14" s="283"/>
      <c r="C14" s="283"/>
      <c r="D14" s="283"/>
      <c r="E14" s="283"/>
      <c r="F14" s="283"/>
      <c r="G14" s="283"/>
      <c r="H14" s="283"/>
      <c r="I14" s="1">
        <v>8</v>
      </c>
      <c r="J14" s="153"/>
      <c r="K14" s="175"/>
    </row>
    <row r="15" spans="1:11" ht="12.75">
      <c r="A15" s="282" t="s">
        <v>234</v>
      </c>
      <c r="B15" s="283"/>
      <c r="C15" s="283"/>
      <c r="D15" s="283"/>
      <c r="E15" s="283"/>
      <c r="F15" s="283"/>
      <c r="G15" s="283"/>
      <c r="H15" s="283"/>
      <c r="I15" s="1">
        <v>9</v>
      </c>
      <c r="J15" s="153"/>
      <c r="K15" s="175">
        <v>75303698.5215744</v>
      </c>
    </row>
    <row r="16" spans="1:11" ht="12.75">
      <c r="A16" s="282" t="s">
        <v>235</v>
      </c>
      <c r="B16" s="283"/>
      <c r="C16" s="283"/>
      <c r="D16" s="283"/>
      <c r="E16" s="283"/>
      <c r="F16" s="283"/>
      <c r="G16" s="283"/>
      <c r="H16" s="283"/>
      <c r="I16" s="1">
        <v>10</v>
      </c>
      <c r="J16" s="153"/>
      <c r="K16" s="175"/>
    </row>
    <row r="17" spans="1:11" ht="12.75">
      <c r="A17" s="282" t="s">
        <v>236</v>
      </c>
      <c r="B17" s="283"/>
      <c r="C17" s="283"/>
      <c r="D17" s="283"/>
      <c r="E17" s="283"/>
      <c r="F17" s="283"/>
      <c r="G17" s="283"/>
      <c r="H17" s="283"/>
      <c r="I17" s="1">
        <v>11</v>
      </c>
      <c r="J17" s="153"/>
      <c r="K17" s="175"/>
    </row>
    <row r="18" spans="1:11" ht="12.75">
      <c r="A18" s="285" t="s">
        <v>237</v>
      </c>
      <c r="B18" s="286"/>
      <c r="C18" s="286"/>
      <c r="D18" s="286"/>
      <c r="E18" s="286"/>
      <c r="F18" s="286"/>
      <c r="G18" s="286"/>
      <c r="H18" s="286"/>
      <c r="I18" s="1">
        <v>12</v>
      </c>
      <c r="J18" s="154">
        <v>0</v>
      </c>
      <c r="K18" s="178">
        <f>SUM(K14:K17)</f>
        <v>75303698.5215744</v>
      </c>
    </row>
    <row r="19" spans="1:11" ht="24" customHeight="1">
      <c r="A19" s="285" t="s">
        <v>238</v>
      </c>
      <c r="B19" s="286"/>
      <c r="C19" s="286"/>
      <c r="D19" s="286"/>
      <c r="E19" s="286"/>
      <c r="F19" s="286"/>
      <c r="G19" s="286"/>
      <c r="H19" s="286"/>
      <c r="I19" s="1">
        <v>13</v>
      </c>
      <c r="J19" s="154">
        <v>243145405.88124457</v>
      </c>
      <c r="K19" s="178">
        <f>+K13-K18</f>
        <v>187036939.103045</v>
      </c>
    </row>
    <row r="20" spans="1:11" ht="22.5" customHeight="1">
      <c r="A20" s="285" t="s">
        <v>239</v>
      </c>
      <c r="B20" s="286"/>
      <c r="C20" s="286"/>
      <c r="D20" s="286"/>
      <c r="E20" s="286"/>
      <c r="F20" s="286"/>
      <c r="G20" s="286"/>
      <c r="H20" s="286"/>
      <c r="I20" s="1">
        <v>14</v>
      </c>
      <c r="J20" s="154"/>
      <c r="K20" s="178"/>
    </row>
    <row r="21" spans="1:11" ht="12.75">
      <c r="A21" s="274" t="s">
        <v>148</v>
      </c>
      <c r="B21" s="275"/>
      <c r="C21" s="275"/>
      <c r="D21" s="275"/>
      <c r="E21" s="275"/>
      <c r="F21" s="275"/>
      <c r="G21" s="275"/>
      <c r="H21" s="275"/>
      <c r="I21" s="331"/>
      <c r="J21" s="331"/>
      <c r="K21" s="332"/>
    </row>
    <row r="22" spans="1:11" ht="12.75">
      <c r="A22" s="282" t="s">
        <v>240</v>
      </c>
      <c r="B22" s="283"/>
      <c r="C22" s="283"/>
      <c r="D22" s="283"/>
      <c r="E22" s="283"/>
      <c r="F22" s="283"/>
      <c r="G22" s="283"/>
      <c r="H22" s="283"/>
      <c r="I22" s="1">
        <v>15</v>
      </c>
      <c r="J22" s="153">
        <v>354980.68000000005</v>
      </c>
      <c r="K22" s="175">
        <v>82839.75</v>
      </c>
    </row>
    <row r="23" spans="1:11" ht="12.75">
      <c r="A23" s="282" t="s">
        <v>241</v>
      </c>
      <c r="B23" s="283"/>
      <c r="C23" s="283"/>
      <c r="D23" s="283"/>
      <c r="E23" s="283"/>
      <c r="F23" s="283"/>
      <c r="G23" s="283"/>
      <c r="H23" s="283"/>
      <c r="I23" s="1">
        <v>16</v>
      </c>
      <c r="J23" s="153">
        <v>82142022.73819</v>
      </c>
      <c r="K23" s="175">
        <v>81745408.42115536</v>
      </c>
    </row>
    <row r="24" spans="1:11" ht="12.75">
      <c r="A24" s="282" t="s">
        <v>242</v>
      </c>
      <c r="B24" s="283"/>
      <c r="C24" s="283"/>
      <c r="D24" s="283"/>
      <c r="E24" s="283"/>
      <c r="F24" s="283"/>
      <c r="G24" s="283"/>
      <c r="H24" s="283"/>
      <c r="I24" s="1">
        <v>17</v>
      </c>
      <c r="J24" s="153">
        <v>2944524.20201868</v>
      </c>
      <c r="K24" s="175">
        <v>2752752.6950900005</v>
      </c>
    </row>
    <row r="25" spans="1:11" ht="12.75">
      <c r="A25" s="282" t="s">
        <v>243</v>
      </c>
      <c r="B25" s="283"/>
      <c r="C25" s="283"/>
      <c r="D25" s="283"/>
      <c r="E25" s="283"/>
      <c r="F25" s="283"/>
      <c r="G25" s="283"/>
      <c r="H25" s="283"/>
      <c r="I25" s="1">
        <v>18</v>
      </c>
      <c r="J25" s="153"/>
      <c r="K25" s="175">
        <v>211770.54889829998</v>
      </c>
    </row>
    <row r="26" spans="1:11" ht="12.75">
      <c r="A26" s="282" t="s">
        <v>245</v>
      </c>
      <c r="B26" s="283"/>
      <c r="C26" s="283"/>
      <c r="D26" s="283"/>
      <c r="E26" s="283"/>
      <c r="F26" s="283"/>
      <c r="G26" s="283"/>
      <c r="H26" s="283"/>
      <c r="I26" s="1">
        <v>19</v>
      </c>
      <c r="J26" s="153">
        <v>65846.36</v>
      </c>
      <c r="K26" s="175"/>
    </row>
    <row r="27" spans="1:11" ht="12.75">
      <c r="A27" s="285" t="s">
        <v>244</v>
      </c>
      <c r="B27" s="286"/>
      <c r="C27" s="286"/>
      <c r="D27" s="286"/>
      <c r="E27" s="286"/>
      <c r="F27" s="286"/>
      <c r="G27" s="286"/>
      <c r="H27" s="286"/>
      <c r="I27" s="1">
        <v>20</v>
      </c>
      <c r="J27" s="154">
        <v>85507373.98020868</v>
      </c>
      <c r="K27" s="178">
        <f>SUM(K22:K26)</f>
        <v>84792771.41514365</v>
      </c>
    </row>
    <row r="28" spans="1:11" ht="12.75">
      <c r="A28" s="282" t="s">
        <v>246</v>
      </c>
      <c r="B28" s="283"/>
      <c r="C28" s="283"/>
      <c r="D28" s="283"/>
      <c r="E28" s="283"/>
      <c r="F28" s="283"/>
      <c r="G28" s="283"/>
      <c r="H28" s="283"/>
      <c r="I28" s="1">
        <v>21</v>
      </c>
      <c r="J28" s="153">
        <v>64211417.13</v>
      </c>
      <c r="K28" s="175">
        <v>37487816.08</v>
      </c>
    </row>
    <row r="29" spans="1:11" ht="12.75">
      <c r="A29" s="282" t="s">
        <v>247</v>
      </c>
      <c r="B29" s="283"/>
      <c r="C29" s="283"/>
      <c r="D29" s="283"/>
      <c r="E29" s="283"/>
      <c r="F29" s="283"/>
      <c r="G29" s="283"/>
      <c r="H29" s="283"/>
      <c r="I29" s="1">
        <v>22</v>
      </c>
      <c r="J29" s="153">
        <v>92000000</v>
      </c>
      <c r="K29" s="175">
        <v>89000000</v>
      </c>
    </row>
    <row r="30" spans="1:15" ht="12.75">
      <c r="A30" s="282" t="s">
        <v>248</v>
      </c>
      <c r="B30" s="283"/>
      <c r="C30" s="283"/>
      <c r="D30" s="283"/>
      <c r="E30" s="283"/>
      <c r="F30" s="283"/>
      <c r="G30" s="283"/>
      <c r="H30" s="283"/>
      <c r="I30" s="1">
        <v>23</v>
      </c>
      <c r="J30" s="153"/>
      <c r="K30" s="175">
        <v>19845975.979545</v>
      </c>
      <c r="O30" s="149"/>
    </row>
    <row r="31" spans="1:11" ht="12.75">
      <c r="A31" s="285" t="s">
        <v>249</v>
      </c>
      <c r="B31" s="286"/>
      <c r="C31" s="286"/>
      <c r="D31" s="286"/>
      <c r="E31" s="286"/>
      <c r="F31" s="286"/>
      <c r="G31" s="286"/>
      <c r="H31" s="286"/>
      <c r="I31" s="1">
        <v>24</v>
      </c>
      <c r="J31" s="154">
        <v>156211417.13</v>
      </c>
      <c r="K31" s="178">
        <f>SUM(K28:K30)</f>
        <v>146333792.059545</v>
      </c>
    </row>
    <row r="32" spans="1:11" ht="21" customHeight="1">
      <c r="A32" s="285" t="s">
        <v>250</v>
      </c>
      <c r="B32" s="286"/>
      <c r="C32" s="286"/>
      <c r="D32" s="286"/>
      <c r="E32" s="286"/>
      <c r="F32" s="286"/>
      <c r="G32" s="286"/>
      <c r="H32" s="286"/>
      <c r="I32" s="1">
        <v>25</v>
      </c>
      <c r="J32" s="154"/>
      <c r="K32" s="178"/>
    </row>
    <row r="33" spans="1:14" ht="21.75" customHeight="1">
      <c r="A33" s="285" t="s">
        <v>251</v>
      </c>
      <c r="B33" s="286"/>
      <c r="C33" s="286"/>
      <c r="D33" s="286"/>
      <c r="E33" s="286"/>
      <c r="F33" s="286"/>
      <c r="G33" s="286"/>
      <c r="H33" s="286"/>
      <c r="I33" s="1">
        <v>26</v>
      </c>
      <c r="J33" s="154">
        <v>70704043.14979132</v>
      </c>
      <c r="K33" s="178">
        <f>+K31-K27</f>
        <v>61541020.64440136</v>
      </c>
      <c r="N33" s="149"/>
    </row>
    <row r="34" spans="1:11" ht="12.75">
      <c r="A34" s="274" t="s">
        <v>149</v>
      </c>
      <c r="B34" s="275"/>
      <c r="C34" s="275"/>
      <c r="D34" s="275"/>
      <c r="E34" s="275"/>
      <c r="F34" s="275"/>
      <c r="G34" s="275"/>
      <c r="H34" s="275"/>
      <c r="I34" s="331"/>
      <c r="J34" s="331"/>
      <c r="K34" s="332"/>
    </row>
    <row r="35" spans="1:11" ht="12.75">
      <c r="A35" s="282" t="s">
        <v>252</v>
      </c>
      <c r="B35" s="283"/>
      <c r="C35" s="283"/>
      <c r="D35" s="283"/>
      <c r="E35" s="283"/>
      <c r="F35" s="283"/>
      <c r="G35" s="283"/>
      <c r="H35" s="283"/>
      <c r="I35" s="1">
        <v>27</v>
      </c>
      <c r="J35" s="153"/>
      <c r="K35" s="175"/>
    </row>
    <row r="36" spans="1:11" ht="12.75">
      <c r="A36" s="282" t="s">
        <v>253</v>
      </c>
      <c r="B36" s="283"/>
      <c r="C36" s="283"/>
      <c r="D36" s="283"/>
      <c r="E36" s="283"/>
      <c r="F36" s="283"/>
      <c r="G36" s="283"/>
      <c r="H36" s="283"/>
      <c r="I36" s="1">
        <v>28</v>
      </c>
      <c r="J36" s="153"/>
      <c r="K36" s="175"/>
    </row>
    <row r="37" spans="1:11" ht="12.75">
      <c r="A37" s="282" t="s">
        <v>254</v>
      </c>
      <c r="B37" s="283"/>
      <c r="C37" s="283"/>
      <c r="D37" s="283"/>
      <c r="E37" s="283"/>
      <c r="F37" s="283"/>
      <c r="G37" s="283"/>
      <c r="H37" s="283"/>
      <c r="I37" s="1">
        <v>29</v>
      </c>
      <c r="J37" s="153"/>
      <c r="K37" s="175">
        <v>19766.8674099622</v>
      </c>
    </row>
    <row r="38" spans="1:11" ht="12.75">
      <c r="A38" s="285" t="s">
        <v>255</v>
      </c>
      <c r="B38" s="286"/>
      <c r="C38" s="286"/>
      <c r="D38" s="286"/>
      <c r="E38" s="286"/>
      <c r="F38" s="286"/>
      <c r="G38" s="286"/>
      <c r="H38" s="286"/>
      <c r="I38" s="1">
        <v>30</v>
      </c>
      <c r="J38" s="168">
        <v>0</v>
      </c>
      <c r="K38" s="190">
        <f>SUM(K35:K37)</f>
        <v>19766.8674099622</v>
      </c>
    </row>
    <row r="39" spans="1:11" ht="12.75">
      <c r="A39" s="282" t="s">
        <v>256</v>
      </c>
      <c r="B39" s="283"/>
      <c r="C39" s="283"/>
      <c r="D39" s="283"/>
      <c r="E39" s="283"/>
      <c r="F39" s="283"/>
      <c r="G39" s="283"/>
      <c r="H39" s="283"/>
      <c r="I39" s="1">
        <v>31</v>
      </c>
      <c r="J39" s="153"/>
      <c r="K39" s="175"/>
    </row>
    <row r="40" spans="1:11" ht="12.75">
      <c r="A40" s="282" t="s">
        <v>257</v>
      </c>
      <c r="B40" s="283"/>
      <c r="C40" s="283"/>
      <c r="D40" s="283"/>
      <c r="E40" s="283"/>
      <c r="F40" s="283"/>
      <c r="G40" s="283"/>
      <c r="H40" s="283"/>
      <c r="I40" s="1">
        <v>32</v>
      </c>
      <c r="J40" s="153">
        <v>119714757.65133</v>
      </c>
      <c r="K40" s="175">
        <v>132845626.073638</v>
      </c>
    </row>
    <row r="41" spans="1:11" ht="12.75">
      <c r="A41" s="282" t="s">
        <v>258</v>
      </c>
      <c r="B41" s="283"/>
      <c r="C41" s="283"/>
      <c r="D41" s="283"/>
      <c r="E41" s="283"/>
      <c r="F41" s="283"/>
      <c r="G41" s="283"/>
      <c r="H41" s="283"/>
      <c r="I41" s="1">
        <v>33</v>
      </c>
      <c r="J41" s="153"/>
      <c r="K41" s="175"/>
    </row>
    <row r="42" spans="1:11" ht="12.75">
      <c r="A42" s="282" t="s">
        <v>259</v>
      </c>
      <c r="B42" s="283"/>
      <c r="C42" s="283"/>
      <c r="D42" s="283"/>
      <c r="E42" s="283"/>
      <c r="F42" s="283"/>
      <c r="G42" s="283"/>
      <c r="H42" s="283"/>
      <c r="I42" s="1">
        <v>34</v>
      </c>
      <c r="J42" s="153">
        <v>4061560</v>
      </c>
      <c r="K42" s="175">
        <v>1140000</v>
      </c>
    </row>
    <row r="43" spans="1:11" ht="12.75">
      <c r="A43" s="282" t="s">
        <v>260</v>
      </c>
      <c r="B43" s="283"/>
      <c r="C43" s="283"/>
      <c r="D43" s="283"/>
      <c r="E43" s="283"/>
      <c r="F43" s="283"/>
      <c r="G43" s="283"/>
      <c r="H43" s="283"/>
      <c r="I43" s="1">
        <v>35</v>
      </c>
      <c r="J43" s="153">
        <v>2433505.13488805</v>
      </c>
      <c r="K43" s="175"/>
    </row>
    <row r="44" spans="1:11" ht="12.75">
      <c r="A44" s="285" t="s">
        <v>261</v>
      </c>
      <c r="B44" s="286"/>
      <c r="C44" s="286"/>
      <c r="D44" s="286"/>
      <c r="E44" s="286"/>
      <c r="F44" s="286"/>
      <c r="G44" s="286"/>
      <c r="H44" s="286"/>
      <c r="I44" s="1">
        <v>36</v>
      </c>
      <c r="J44" s="154">
        <v>126209822.78621805</v>
      </c>
      <c r="K44" s="178">
        <f>SUM(K39:K43)</f>
        <v>133985626.073638</v>
      </c>
    </row>
    <row r="45" spans="1:11" ht="21" customHeight="1">
      <c r="A45" s="285" t="s">
        <v>262</v>
      </c>
      <c r="B45" s="286"/>
      <c r="C45" s="286"/>
      <c r="D45" s="286"/>
      <c r="E45" s="286"/>
      <c r="F45" s="286"/>
      <c r="G45" s="286"/>
      <c r="H45" s="286"/>
      <c r="I45" s="1">
        <v>37</v>
      </c>
      <c r="J45" s="154"/>
      <c r="K45" s="178"/>
    </row>
    <row r="46" spans="1:11" ht="22.5" customHeight="1">
      <c r="A46" s="285" t="s">
        <v>263</v>
      </c>
      <c r="B46" s="286"/>
      <c r="C46" s="286"/>
      <c r="D46" s="286"/>
      <c r="E46" s="286"/>
      <c r="F46" s="286"/>
      <c r="G46" s="286"/>
      <c r="H46" s="286"/>
      <c r="I46" s="1">
        <v>38</v>
      </c>
      <c r="J46" s="154">
        <v>126209822.78621805</v>
      </c>
      <c r="K46" s="178">
        <f>+K44-K38</f>
        <v>133965859.20622805</v>
      </c>
    </row>
    <row r="47" spans="1:11" ht="12.75">
      <c r="A47" s="282" t="s">
        <v>264</v>
      </c>
      <c r="B47" s="283"/>
      <c r="C47" s="283"/>
      <c r="D47" s="283"/>
      <c r="E47" s="283"/>
      <c r="F47" s="283"/>
      <c r="G47" s="283"/>
      <c r="H47" s="283"/>
      <c r="I47" s="1">
        <v>39</v>
      </c>
      <c r="J47" s="155">
        <v>46231539.94523519</v>
      </c>
      <c r="K47" s="177"/>
    </row>
    <row r="48" spans="1:11" ht="12.75">
      <c r="A48" s="282" t="s">
        <v>265</v>
      </c>
      <c r="B48" s="283"/>
      <c r="C48" s="283"/>
      <c r="D48" s="283"/>
      <c r="E48" s="283"/>
      <c r="F48" s="283"/>
      <c r="G48" s="283"/>
      <c r="H48" s="283"/>
      <c r="I48" s="1">
        <v>40</v>
      </c>
      <c r="J48" s="29"/>
      <c r="K48" s="175">
        <f>+K46+K33-K19</f>
        <v>8469940.747584403</v>
      </c>
    </row>
    <row r="49" spans="1:11" ht="12.75">
      <c r="A49" s="282" t="s">
        <v>150</v>
      </c>
      <c r="B49" s="283"/>
      <c r="C49" s="283"/>
      <c r="D49" s="283"/>
      <c r="E49" s="283"/>
      <c r="F49" s="283"/>
      <c r="G49" s="283"/>
      <c r="H49" s="283"/>
      <c r="I49" s="1">
        <v>41</v>
      </c>
      <c r="J49" s="153">
        <v>186963270.123203</v>
      </c>
      <c r="K49" s="175">
        <f>+'Balance sheet'!J64</f>
        <v>233194810.177233</v>
      </c>
    </row>
    <row r="50" spans="1:11" ht="12.75">
      <c r="A50" s="282" t="s">
        <v>266</v>
      </c>
      <c r="B50" s="283"/>
      <c r="C50" s="283"/>
      <c r="D50" s="283"/>
      <c r="E50" s="283"/>
      <c r="F50" s="283"/>
      <c r="G50" s="283"/>
      <c r="H50" s="283"/>
      <c r="I50" s="1">
        <v>42</v>
      </c>
      <c r="J50" s="153">
        <v>46231539.94523519</v>
      </c>
      <c r="K50" s="175">
        <f>+K47</f>
        <v>0</v>
      </c>
    </row>
    <row r="51" spans="1:11" ht="12.75">
      <c r="A51" s="282" t="s">
        <v>267</v>
      </c>
      <c r="B51" s="283"/>
      <c r="C51" s="283"/>
      <c r="D51" s="283"/>
      <c r="E51" s="283"/>
      <c r="F51" s="283"/>
      <c r="G51" s="283"/>
      <c r="H51" s="283"/>
      <c r="I51" s="1">
        <v>43</v>
      </c>
      <c r="J51" s="153">
        <v>0</v>
      </c>
      <c r="K51" s="175">
        <f>+K48</f>
        <v>8469940.747584403</v>
      </c>
    </row>
    <row r="52" spans="1:12" ht="12.75">
      <c r="A52" s="264" t="s">
        <v>151</v>
      </c>
      <c r="B52" s="265"/>
      <c r="C52" s="265"/>
      <c r="D52" s="265"/>
      <c r="E52" s="265"/>
      <c r="F52" s="265"/>
      <c r="G52" s="265"/>
      <c r="H52" s="265"/>
      <c r="I52" s="4">
        <v>44</v>
      </c>
      <c r="J52" s="159">
        <v>233194810.0684382</v>
      </c>
      <c r="K52" s="181">
        <f>+K49-K51+K50</f>
        <v>224724869.4296486</v>
      </c>
      <c r="L52" s="149">
        <f>+K52-'Balance sheet'!K64</f>
        <v>0.16741260886192322</v>
      </c>
    </row>
    <row r="53" spans="10:11" ht="12.75">
      <c r="J53" s="156"/>
      <c r="K53" s="182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63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56" t="s">
        <v>268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8"/>
    </row>
    <row r="2" spans="1:12" ht="15.75">
      <c r="A2" s="20"/>
      <c r="B2" s="37"/>
      <c r="C2" s="343" t="s">
        <v>269</v>
      </c>
      <c r="D2" s="343"/>
      <c r="E2" s="40">
        <v>42370</v>
      </c>
      <c r="F2" s="21" t="s">
        <v>31</v>
      </c>
      <c r="G2" s="344">
        <v>42735</v>
      </c>
      <c r="H2" s="345"/>
      <c r="I2" s="37"/>
      <c r="J2" s="37"/>
      <c r="K2" s="37"/>
      <c r="L2" s="41"/>
    </row>
    <row r="3" spans="1:11" ht="24">
      <c r="A3" s="346" t="s">
        <v>116</v>
      </c>
      <c r="B3" s="346"/>
      <c r="C3" s="346"/>
      <c r="D3" s="346"/>
      <c r="E3" s="346"/>
      <c r="F3" s="346"/>
      <c r="G3" s="346"/>
      <c r="H3" s="346"/>
      <c r="I3" s="43" t="s">
        <v>117</v>
      </c>
      <c r="J3" s="44" t="s">
        <v>118</v>
      </c>
      <c r="K3" s="171" t="s">
        <v>119</v>
      </c>
    </row>
    <row r="4" spans="1:11" ht="12.75">
      <c r="A4" s="347">
        <v>1</v>
      </c>
      <c r="B4" s="347"/>
      <c r="C4" s="347"/>
      <c r="D4" s="347"/>
      <c r="E4" s="347"/>
      <c r="F4" s="347"/>
      <c r="G4" s="347"/>
      <c r="H4" s="347"/>
      <c r="I4" s="46">
        <v>2</v>
      </c>
      <c r="J4" s="45" t="s">
        <v>3</v>
      </c>
      <c r="K4" s="45" t="s">
        <v>4</v>
      </c>
    </row>
    <row r="5" spans="1:11" ht="12.75">
      <c r="A5" s="341" t="s">
        <v>152</v>
      </c>
      <c r="B5" s="342"/>
      <c r="C5" s="342"/>
      <c r="D5" s="342"/>
      <c r="E5" s="342"/>
      <c r="F5" s="342"/>
      <c r="G5" s="342"/>
      <c r="H5" s="342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41" t="s">
        <v>153</v>
      </c>
      <c r="B6" s="342"/>
      <c r="C6" s="342"/>
      <c r="D6" s="342"/>
      <c r="E6" s="342"/>
      <c r="F6" s="342"/>
      <c r="G6" s="342"/>
      <c r="H6" s="342"/>
      <c r="I6" s="22">
        <v>2</v>
      </c>
      <c r="J6" s="24"/>
      <c r="K6" s="24"/>
    </row>
    <row r="7" spans="1:11" ht="12.75">
      <c r="A7" s="341" t="s">
        <v>270</v>
      </c>
      <c r="B7" s="342"/>
      <c r="C7" s="342"/>
      <c r="D7" s="342"/>
      <c r="E7" s="342"/>
      <c r="F7" s="342"/>
      <c r="G7" s="342"/>
      <c r="H7" s="342"/>
      <c r="I7" s="22">
        <v>3</v>
      </c>
      <c r="J7" s="24">
        <v>21131255.64</v>
      </c>
      <c r="K7" s="24">
        <f>+'Balance sheet'!K72</f>
        <v>20849075.64</v>
      </c>
    </row>
    <row r="8" spans="1:11" ht="12.75">
      <c r="A8" s="341" t="s">
        <v>271</v>
      </c>
      <c r="B8" s="342"/>
      <c r="C8" s="342"/>
      <c r="D8" s="342"/>
      <c r="E8" s="342"/>
      <c r="F8" s="342"/>
      <c r="G8" s="342"/>
      <c r="H8" s="342"/>
      <c r="I8" s="22">
        <v>4</v>
      </c>
      <c r="J8" s="24">
        <v>62282442.4958648</v>
      </c>
      <c r="K8" s="24">
        <f>+'Balance sheet'!K79</f>
        <v>22120979.384536</v>
      </c>
    </row>
    <row r="9" spans="1:11" ht="12.75">
      <c r="A9" s="341" t="s">
        <v>272</v>
      </c>
      <c r="B9" s="342"/>
      <c r="C9" s="342"/>
      <c r="D9" s="342"/>
      <c r="E9" s="342"/>
      <c r="F9" s="342"/>
      <c r="G9" s="342"/>
      <c r="H9" s="342"/>
      <c r="I9" s="22">
        <v>5</v>
      </c>
      <c r="J9" s="24">
        <v>91349065.9227212</v>
      </c>
      <c r="K9" s="24">
        <f>+'Balance sheet'!K82</f>
        <v>110743806.793018</v>
      </c>
    </row>
    <row r="10" spans="1:11" ht="12.75">
      <c r="A10" s="341" t="s">
        <v>273</v>
      </c>
      <c r="B10" s="342"/>
      <c r="C10" s="342"/>
      <c r="D10" s="342"/>
      <c r="E10" s="342"/>
      <c r="F10" s="342"/>
      <c r="G10" s="342"/>
      <c r="H10" s="342"/>
      <c r="I10" s="22">
        <v>6</v>
      </c>
      <c r="J10" s="24"/>
      <c r="K10" s="24"/>
    </row>
    <row r="11" spans="1:11" ht="12.75">
      <c r="A11" s="341" t="s">
        <v>154</v>
      </c>
      <c r="B11" s="342"/>
      <c r="C11" s="342"/>
      <c r="D11" s="342"/>
      <c r="E11" s="342"/>
      <c r="F11" s="342"/>
      <c r="G11" s="342"/>
      <c r="H11" s="342"/>
      <c r="I11" s="22">
        <v>7</v>
      </c>
      <c r="J11" s="24"/>
      <c r="K11" s="24"/>
    </row>
    <row r="12" spans="1:11" ht="12.75">
      <c r="A12" s="341" t="s">
        <v>274</v>
      </c>
      <c r="B12" s="342"/>
      <c r="C12" s="342"/>
      <c r="D12" s="342"/>
      <c r="E12" s="342"/>
      <c r="F12" s="342"/>
      <c r="G12" s="342"/>
      <c r="H12" s="342"/>
      <c r="I12" s="22">
        <v>8</v>
      </c>
      <c r="J12" s="24"/>
      <c r="K12" s="24"/>
    </row>
    <row r="13" spans="1:11" ht="12.75">
      <c r="A13" s="341" t="s">
        <v>275</v>
      </c>
      <c r="B13" s="342"/>
      <c r="C13" s="342"/>
      <c r="D13" s="342"/>
      <c r="E13" s="342"/>
      <c r="F13" s="342"/>
      <c r="G13" s="342"/>
      <c r="H13" s="342"/>
      <c r="I13" s="22">
        <v>9</v>
      </c>
      <c r="J13" s="24"/>
      <c r="K13" s="24"/>
    </row>
    <row r="14" spans="1:14" ht="12.75">
      <c r="A14" s="348" t="s">
        <v>155</v>
      </c>
      <c r="B14" s="349"/>
      <c r="C14" s="349"/>
      <c r="D14" s="349"/>
      <c r="E14" s="349"/>
      <c r="F14" s="349"/>
      <c r="G14" s="349"/>
      <c r="H14" s="349"/>
      <c r="I14" s="22">
        <v>10</v>
      </c>
      <c r="J14" s="73">
        <v>307927764.058586</v>
      </c>
      <c r="K14" s="162">
        <f>SUM(K5:K13)</f>
        <v>286878861.817554</v>
      </c>
      <c r="L14" s="71"/>
      <c r="M14" s="71"/>
      <c r="N14" s="71"/>
    </row>
    <row r="15" spans="1:12" ht="12.75">
      <c r="A15" s="341" t="s">
        <v>276</v>
      </c>
      <c r="B15" s="342"/>
      <c r="C15" s="342"/>
      <c r="D15" s="342"/>
      <c r="E15" s="342"/>
      <c r="F15" s="342"/>
      <c r="G15" s="342"/>
      <c r="H15" s="342"/>
      <c r="I15" s="22">
        <v>11</v>
      </c>
      <c r="J15" s="24">
        <v>-17197</v>
      </c>
      <c r="K15" s="24">
        <f>+'P&amp;L'!L58</f>
        <v>-48609</v>
      </c>
      <c r="L15" s="71"/>
    </row>
    <row r="16" spans="1:11" ht="12.75">
      <c r="A16" s="341" t="s">
        <v>277</v>
      </c>
      <c r="B16" s="342"/>
      <c r="C16" s="342"/>
      <c r="D16" s="342"/>
      <c r="E16" s="342"/>
      <c r="F16" s="342"/>
      <c r="G16" s="342"/>
      <c r="H16" s="342"/>
      <c r="I16" s="22">
        <v>12</v>
      </c>
      <c r="J16" s="24"/>
      <c r="K16" s="24"/>
    </row>
    <row r="17" spans="1:11" ht="12.75">
      <c r="A17" s="341" t="s">
        <v>156</v>
      </c>
      <c r="B17" s="342"/>
      <c r="C17" s="342"/>
      <c r="D17" s="342"/>
      <c r="E17" s="342"/>
      <c r="F17" s="342"/>
      <c r="G17" s="342"/>
      <c r="H17" s="342"/>
      <c r="I17" s="22">
        <v>13</v>
      </c>
      <c r="J17" s="24"/>
      <c r="K17" s="24"/>
    </row>
    <row r="18" spans="1:11" ht="12.75">
      <c r="A18" s="341" t="s">
        <v>157</v>
      </c>
      <c r="B18" s="342"/>
      <c r="C18" s="342"/>
      <c r="D18" s="342"/>
      <c r="E18" s="342"/>
      <c r="F18" s="342"/>
      <c r="G18" s="342"/>
      <c r="H18" s="342"/>
      <c r="I18" s="22">
        <v>14</v>
      </c>
      <c r="J18" s="24"/>
      <c r="K18" s="24"/>
    </row>
    <row r="19" spans="1:11" ht="12.75">
      <c r="A19" s="341" t="s">
        <v>278</v>
      </c>
      <c r="B19" s="342"/>
      <c r="C19" s="342"/>
      <c r="D19" s="342"/>
      <c r="E19" s="342"/>
      <c r="F19" s="342"/>
      <c r="G19" s="342"/>
      <c r="H19" s="342"/>
      <c r="I19" s="22">
        <v>15</v>
      </c>
      <c r="J19" s="24"/>
      <c r="K19" s="24"/>
    </row>
    <row r="20" spans="1:11" ht="12.75">
      <c r="A20" s="341" t="s">
        <v>279</v>
      </c>
      <c r="B20" s="342"/>
      <c r="C20" s="342"/>
      <c r="D20" s="342"/>
      <c r="E20" s="342"/>
      <c r="F20" s="342"/>
      <c r="G20" s="342"/>
      <c r="H20" s="342"/>
      <c r="I20" s="22">
        <v>16</v>
      </c>
      <c r="J20" s="24"/>
      <c r="K20" s="24"/>
    </row>
    <row r="21" spans="1:11" ht="12.75">
      <c r="A21" s="348" t="s">
        <v>280</v>
      </c>
      <c r="B21" s="349"/>
      <c r="C21" s="349"/>
      <c r="D21" s="349"/>
      <c r="E21" s="349"/>
      <c r="F21" s="349"/>
      <c r="G21" s="349"/>
      <c r="H21" s="349"/>
      <c r="I21" s="22">
        <v>17</v>
      </c>
      <c r="J21" s="42">
        <v>-17197</v>
      </c>
      <c r="K21" s="42">
        <f>SUM(K15:K20)</f>
        <v>-48609</v>
      </c>
    </row>
    <row r="22" spans="1:11" ht="12.75">
      <c r="A22" s="358"/>
      <c r="B22" s="359"/>
      <c r="C22" s="359"/>
      <c r="D22" s="359"/>
      <c r="E22" s="359"/>
      <c r="F22" s="359"/>
      <c r="G22" s="359"/>
      <c r="H22" s="359"/>
      <c r="I22" s="360"/>
      <c r="J22" s="360"/>
      <c r="K22" s="361"/>
    </row>
    <row r="23" spans="1:11" ht="12.75">
      <c r="A23" s="350" t="s">
        <v>282</v>
      </c>
      <c r="B23" s="351"/>
      <c r="C23" s="351"/>
      <c r="D23" s="351"/>
      <c r="E23" s="351"/>
      <c r="F23" s="351"/>
      <c r="G23" s="351"/>
      <c r="H23" s="351"/>
      <c r="I23" s="25">
        <v>18</v>
      </c>
      <c r="J23" s="23">
        <f>+J21</f>
        <v>-17197</v>
      </c>
      <c r="K23" s="23">
        <f>+K21</f>
        <v>-48609</v>
      </c>
    </row>
    <row r="24" spans="1:11" ht="17.25" customHeight="1">
      <c r="A24" s="352" t="s">
        <v>281</v>
      </c>
      <c r="B24" s="353"/>
      <c r="C24" s="353"/>
      <c r="D24" s="353"/>
      <c r="E24" s="353"/>
      <c r="F24" s="353"/>
      <c r="G24" s="353"/>
      <c r="H24" s="353"/>
      <c r="I24" s="26">
        <v>19</v>
      </c>
      <c r="J24" s="42"/>
      <c r="K24" s="42"/>
    </row>
    <row r="25" spans="1:11" ht="30" customHeight="1">
      <c r="A25" s="354" t="s">
        <v>158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2.8515625" style="0" bestFit="1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62" t="s">
        <v>332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64"/>
      <c r="D6" s="364"/>
      <c r="E6" s="364"/>
      <c r="F6" s="364"/>
      <c r="G6" s="364"/>
      <c r="H6" s="364"/>
      <c r="I6" s="148"/>
      <c r="J6" s="148"/>
      <c r="K6" s="123"/>
      <c r="L6" s="119"/>
    </row>
    <row r="7" spans="1:12" ht="12.75">
      <c r="A7" s="124"/>
      <c r="B7" s="125"/>
      <c r="C7" s="364" t="s">
        <v>295</v>
      </c>
      <c r="D7" s="364"/>
      <c r="E7" s="364" t="s">
        <v>325</v>
      </c>
      <c r="F7" s="364"/>
      <c r="G7" s="364" t="s">
        <v>321</v>
      </c>
      <c r="H7" s="364"/>
      <c r="I7" s="368" t="s">
        <v>316</v>
      </c>
      <c r="J7" s="368"/>
      <c r="K7" s="364" t="s">
        <v>296</v>
      </c>
      <c r="L7" s="364"/>
    </row>
    <row r="8" spans="1:12" ht="12.75">
      <c r="A8" s="124"/>
      <c r="B8" s="126"/>
      <c r="C8" s="127" t="s">
        <v>338</v>
      </c>
      <c r="D8" s="127" t="s">
        <v>329</v>
      </c>
      <c r="E8" s="127" t="s">
        <v>338</v>
      </c>
      <c r="F8" s="127" t="s">
        <v>329</v>
      </c>
      <c r="G8" s="127" t="s">
        <v>338</v>
      </c>
      <c r="H8" s="127" t="s">
        <v>329</v>
      </c>
      <c r="I8" s="127" t="s">
        <v>338</v>
      </c>
      <c r="J8" s="127" t="s">
        <v>329</v>
      </c>
      <c r="K8" s="127" t="s">
        <v>338</v>
      </c>
      <c r="L8" s="127" t="s">
        <v>329</v>
      </c>
    </row>
    <row r="9" spans="1:12" ht="12.75">
      <c r="A9" s="124"/>
      <c r="B9" s="128"/>
      <c r="C9" s="129" t="s">
        <v>297</v>
      </c>
      <c r="D9" s="129" t="s">
        <v>297</v>
      </c>
      <c r="E9" s="129" t="s">
        <v>298</v>
      </c>
      <c r="F9" s="130" t="s">
        <v>298</v>
      </c>
      <c r="G9" s="130" t="s">
        <v>298</v>
      </c>
      <c r="H9" s="129" t="s">
        <v>297</v>
      </c>
      <c r="I9" s="129" t="s">
        <v>297</v>
      </c>
      <c r="J9" s="129" t="s">
        <v>297</v>
      </c>
      <c r="K9" s="129" t="s">
        <v>297</v>
      </c>
      <c r="L9" s="129" t="s">
        <v>297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3" ht="12.75">
      <c r="A11" s="124"/>
      <c r="B11" s="131" t="s">
        <v>331</v>
      </c>
      <c r="C11" s="186">
        <v>776480.178600517</v>
      </c>
      <c r="D11" s="186">
        <v>613439</v>
      </c>
      <c r="E11" s="186">
        <v>779258.912293003</v>
      </c>
      <c r="F11" s="186">
        <v>705134</v>
      </c>
      <c r="G11" s="187">
        <v>35862.48067308</v>
      </c>
      <c r="H11" s="187">
        <v>45685</v>
      </c>
      <c r="I11" s="187">
        <v>0</v>
      </c>
      <c r="J11" s="187">
        <v>0</v>
      </c>
      <c r="K11" s="188">
        <v>1591601.5715666</v>
      </c>
      <c r="L11" s="188">
        <v>1364258</v>
      </c>
      <c r="M11" s="185">
        <f>+L11-'P&amp;L'!J8/1000</f>
        <v>-0.2716228000354022</v>
      </c>
    </row>
    <row r="12" spans="1:13" ht="12.75">
      <c r="A12" s="124"/>
      <c r="B12" s="131" t="s">
        <v>330</v>
      </c>
      <c r="C12" s="186">
        <v>47209.549691909</v>
      </c>
      <c r="D12" s="186">
        <v>33260</v>
      </c>
      <c r="E12" s="186">
        <v>91887.560416555</v>
      </c>
      <c r="F12" s="186">
        <v>85533</v>
      </c>
      <c r="G12" s="187">
        <v>1168.9012722090001</v>
      </c>
      <c r="H12" s="187">
        <v>4489</v>
      </c>
      <c r="I12" s="187">
        <v>-26682.474201303998</v>
      </c>
      <c r="J12" s="187">
        <v>-31913</v>
      </c>
      <c r="K12" s="188">
        <v>113583.53717936901</v>
      </c>
      <c r="L12" s="188">
        <v>91369</v>
      </c>
      <c r="M12" s="185">
        <f>+L12-'P&amp;L'!J72/1000</f>
        <v>0.20890130042971577</v>
      </c>
    </row>
    <row r="13" spans="1:12" ht="14.25">
      <c r="A13" s="124"/>
      <c r="B13" s="123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ht="14.25">
      <c r="A14" s="121" t="s">
        <v>299</v>
      </c>
      <c r="B14" s="122" t="s">
        <v>300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19"/>
    </row>
    <row r="15" spans="1:12" ht="15" customHeight="1">
      <c r="A15" s="132"/>
      <c r="B15" s="133"/>
      <c r="C15" s="134" t="str">
        <f>+C8</f>
        <v>31.12.2016.</v>
      </c>
      <c r="D15" s="134" t="str">
        <f>+D8</f>
        <v>31.12.2015.</v>
      </c>
      <c r="E15" s="120"/>
      <c r="G15" s="120"/>
      <c r="H15" s="120"/>
      <c r="I15" s="120"/>
      <c r="J15" s="120"/>
      <c r="K15" s="120"/>
      <c r="L15" s="119"/>
    </row>
    <row r="16" spans="1:12" ht="12.75">
      <c r="A16" s="132"/>
      <c r="B16" s="133"/>
      <c r="C16" s="130" t="s">
        <v>297</v>
      </c>
      <c r="D16" s="129" t="s">
        <v>297</v>
      </c>
      <c r="E16" s="120"/>
      <c r="F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5"/>
      <c r="D17" s="135"/>
      <c r="E17" s="120"/>
      <c r="F17" s="120"/>
      <c r="G17" s="120"/>
      <c r="H17" s="120"/>
      <c r="I17" s="120"/>
      <c r="J17" s="120"/>
      <c r="K17" s="120"/>
      <c r="L17" s="119"/>
    </row>
    <row r="18" spans="1:12" ht="12.75" customHeight="1" thickBot="1">
      <c r="A18" s="132"/>
      <c r="B18" s="133" t="s">
        <v>301</v>
      </c>
      <c r="C18" s="136">
        <f>894895</f>
        <v>894895</v>
      </c>
      <c r="D18" s="136">
        <v>868527</v>
      </c>
      <c r="E18" s="120"/>
      <c r="F18" s="120"/>
      <c r="G18" s="120"/>
      <c r="H18" s="137"/>
      <c r="I18" s="137"/>
      <c r="J18" s="137"/>
      <c r="K18" s="120"/>
      <c r="L18" s="119"/>
    </row>
    <row r="19" spans="1:12" ht="12.75">
      <c r="A19" s="132"/>
      <c r="B19" s="133"/>
      <c r="C19" s="138"/>
      <c r="D19" s="139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302</v>
      </c>
      <c r="C20" s="136">
        <v>396872</v>
      </c>
      <c r="D20" s="136">
        <v>253307</v>
      </c>
      <c r="E20" s="120"/>
      <c r="F20" s="120"/>
      <c r="G20" s="120"/>
      <c r="H20" s="120"/>
      <c r="I20" s="120"/>
      <c r="J20" s="120"/>
      <c r="K20" s="120"/>
      <c r="L20" s="119"/>
    </row>
    <row r="21" spans="1:12" ht="12.75">
      <c r="A21" s="132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40" t="s">
        <v>303</v>
      </c>
      <c r="B22" s="122" t="s">
        <v>304</v>
      </c>
      <c r="C22" s="133"/>
      <c r="D22" s="133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40"/>
      <c r="B23" s="141"/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20"/>
      <c r="B24" s="133"/>
      <c r="C24" s="142" t="s">
        <v>338</v>
      </c>
      <c r="D24" s="143">
        <v>42369</v>
      </c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30" t="s">
        <v>297</v>
      </c>
      <c r="D25" s="130" t="s">
        <v>297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5"/>
      <c r="D26" s="135"/>
      <c r="E26" s="120"/>
      <c r="F26" s="120"/>
      <c r="G26" s="120"/>
      <c r="H26" s="120"/>
      <c r="I26" s="120"/>
      <c r="J26" s="120"/>
      <c r="K26" s="120"/>
      <c r="L26" s="119"/>
    </row>
    <row r="27" spans="1:12" ht="13.5" customHeight="1" thickBot="1">
      <c r="A27" s="120"/>
      <c r="B27" s="133" t="s">
        <v>305</v>
      </c>
      <c r="C27" s="144">
        <v>90900</v>
      </c>
      <c r="D27" s="144">
        <v>117035</v>
      </c>
      <c r="E27" s="184"/>
      <c r="F27" s="184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8"/>
      <c r="D28" s="138"/>
      <c r="E28" s="120"/>
      <c r="F28" s="120"/>
      <c r="G28" s="120"/>
      <c r="H28" s="120"/>
      <c r="I28" s="120"/>
      <c r="J28" s="120"/>
      <c r="K28" s="120"/>
      <c r="L28" s="119"/>
    </row>
    <row r="29" spans="1:12" ht="13.5" thickBot="1">
      <c r="A29" s="120"/>
      <c r="B29" s="133" t="s">
        <v>306</v>
      </c>
      <c r="C29" s="144">
        <v>89256</v>
      </c>
      <c r="D29" s="144">
        <v>52725</v>
      </c>
      <c r="E29" s="184"/>
      <c r="F29" s="184"/>
      <c r="G29" s="120"/>
      <c r="H29" s="120"/>
      <c r="I29" s="120"/>
      <c r="J29" s="120"/>
      <c r="K29" s="120"/>
      <c r="L29" s="119"/>
    </row>
    <row r="30" spans="1:13" ht="12.75">
      <c r="A30" s="119"/>
      <c r="B30" s="133"/>
      <c r="C30" s="138"/>
      <c r="D30" s="138"/>
      <c r="E30" s="119"/>
      <c r="F30" s="119"/>
      <c r="G30" s="119"/>
      <c r="H30" s="119"/>
      <c r="I30" s="119"/>
      <c r="J30" s="119"/>
      <c r="K30" s="119"/>
      <c r="L30" s="119"/>
      <c r="M30" s="173"/>
    </row>
    <row r="31" spans="1:12" ht="12.75">
      <c r="A31" s="147" t="s">
        <v>320</v>
      </c>
      <c r="B31" s="367" t="s">
        <v>307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2.75">
      <c r="A32" s="165"/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6"/>
    </row>
    <row r="33" spans="1:13" ht="12.7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</sheetData>
  <sheetProtection/>
  <mergeCells count="12">
    <mergeCell ref="K7:L7"/>
    <mergeCell ref="I7:J7"/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2017-02-22T14:43:32Z</cp:lastPrinted>
  <dcterms:created xsi:type="dcterms:W3CDTF">2008-10-17T11:51:54Z</dcterms:created>
  <dcterms:modified xsi:type="dcterms:W3CDTF">2017-02-23T08:02:23Z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