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4240" windowHeight="645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'Notes'!$A$2:$L$34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<sst xmlns="http://schemas.openxmlformats.org/spreadsheetml/2006/main" count="388" uniqueCount="341">
  <si>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</si>
  <si>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</si>
  <si>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</si>
  <si>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</si>
  <si>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</si>
  <si>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</si>
  <si>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</si>
  <si>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</si>
  <si>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</si>
  <si>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</si>
  <si>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</si>
  <si>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</si>
  <si>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</si>
  <si>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</si>
  <si>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</si>
  <si>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</si>
  <si>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</si>
  <si>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</si>
  <si>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</si>
  <si>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</si>
  <si>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</si>
  <si>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</si>
  <si>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</si>
  <si>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</si>
  <si>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</si>
  <si>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</si>
  <si>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</si>
  <si>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</si>
  <si>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</si>
  <si>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</si>
  <si>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</si>
  <si>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</si>
  <si>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</si>
  <si>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</si>
  <si>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</si>
  <si>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</si>
  <si>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</si>
  <si>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</si>
  <si>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</si>
  <si>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</si>
  <si>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</si>
  <si>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</si>
  <si>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</si>
  <si>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</si>
  <si>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</si>
  <si>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</si>
  <si>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</si>
  <si>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</si>
  <si>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</si>
  <si>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</si>
  <si>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</si>
  <si>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</si>
  <si>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</si>
  <si>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</si>
  <si>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</si>
  <si>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</si>
  <si>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</si>
  <si>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</si>
  <si>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</si>
  <si>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</si>
  <si>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</si>
  <si>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</si>
  <si>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</si>
  <si>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</si>
  <si>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</si>
  <si>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</si>
  <si>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</si>
  <si>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</si>
  <si>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</si>
  <si>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</si>
  <si>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</si>
  <si>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</si>
  <si>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</si>
  <si>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</si>
  <si>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</si>
  <si>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</si>
  <si>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</si>
  <si>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</si>
  <si>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</si>
  <si>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</si>
  <si>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</si>
  <si>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</si>
  <si>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</si>
  <si>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</si>
  <si>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</si>
  <si>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</si>
  <si>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</si>
  <si>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</si>
  <si>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</si>
  <si>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</si>
  <si>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</si>
  <si>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</si>
  <si>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</si>
  <si>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</si>
  <si>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</si>
  <si>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</si>
  <si>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</si>
  <si>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</si>
  <si>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</si>
  <si>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</si>
  <si>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</si>
  <si>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</si>
  <si>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</si>
  <si>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</si>
  <si>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</si>
  <si>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</si>
  <si>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</si>
  <si>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</si>
  <si>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</si>
  <si>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</si>
  <si>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</si>
  <si>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</si>
  <si>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</si>
  <si>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</si>
  <si>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</si>
  <si>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</si>
  <si>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</si>
  <si>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</si>
  <si>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</si>
  <si>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</si>
  <si>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</si>
  <si>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</si>
  <si>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</si>
  <si>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</si>
  <si>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</si>
  <si>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</si>
  <si>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</si>
  <si>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</si>
  <si>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</si>
  <si>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</si>
  <si>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</si>
  <si>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</si>
  <si>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</si>
  <si>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</si>
  <si>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</si>
  <si>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</si>
  <si>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</si>
  <si>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</si>
  <si>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</si>
  <si>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</si>
  <si>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</si>
  <si>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</si>
  <si>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</si>
  <si>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</si>
  <si>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</si>
  <si>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</si>
  <si>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</si>
  <si>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</si>
  <si>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</si>
  <si>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</si>
  <si>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</si>
  <si>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</si>
  <si>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</si>
  <si>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</si>
  <si>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</si>
  <si>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</si>
  <si>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</si>
  <si>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</si>
  <si>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</si>
  <si>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</si>
  <si>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</si>
  <si>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</si>
  <si>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</si>
  <si>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</si>
  <si>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</si>
  <si>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</si>
  <si>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</si>
  <si>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</si>
  <si>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</si>
  <si>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</si>
  <si>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</si>
  <si>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</si>
  <si>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</si>
  <si>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</si>
  <si>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</si>
  <si>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</si>
  <si>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</si>
  <si>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</si>
  <si>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</si>
  <si>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</si>
  <si>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</si>
  <si>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</si>
  <si>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</si>
  <si>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</si>
  <si>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</si>
  <si>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</si>
  <si>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</si>
  <si>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</si>
  <si>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</si>
  <si>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</si>
  <si>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</si>
  <si>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</si>
  <si>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</si>
  <si>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</si>
  <si>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</si>
  <si>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</si>
  <si>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</si>
  <si>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</si>
  <si>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</si>
  <si>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</si>
  <si>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</si>
  <si>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</si>
  <si>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</si>
  <si>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</si>
  <si>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</si>
  <si>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</si>
  <si>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</si>
  <si>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</si>
  <si>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</si>
  <si>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</si>
  <si>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</si>
  <si>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</si>
  <si>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</si>
  <si>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</si>
  <si>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</si>
  <si>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</si>
  <si>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</si>
  <si>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</si>
  <si>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</si>
  <si>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</si>
  <si>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</si>
  <si>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</si>
  <si>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</si>
  <si>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</si>
  <si>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</si>
  <si>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</si>
  <si>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</si>
  <si>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</si>
  <si>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</si>
  <si>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</si>
  <si>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</si>
  <si>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</si>
  <si>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</si>
  <si>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</si>
  <si>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</si>
  <si>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</si>
  <si>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</si>
  <si>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</si>
  <si>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</si>
  <si>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</si>
  <si>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</si>
  <si>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</si>
  <si>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</si>
  <si>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</si>
  <si>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</si>
  <si>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</si>
  <si>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</si>
  <si>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</si>
  <si>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</si>
  <si>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</si>
  <si>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</si>
  <si>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</si>
  <si>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</si>
  <si>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</si>
  <si>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</si>
  <si>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</si>
  <si>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</si>
  <si>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</si>
  <si>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</si>
  <si>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</si>
  <si>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</si>
  <si>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</si>
  <si>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</si>
  <si>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</si>
  <si>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</si>
  <si>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</si>
  <si>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</si>
  <si>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</si>
  <si>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</si>
  <si>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</si>
  <si>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</si>
  <si>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</si>
  <si>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</si>
  <si>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</si>
  <si>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</si>
  <si>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</si>
  <si>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</si>
  <si>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</si>
  <si>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</si>
  <si>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</si>
  <si>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</si>
  <si>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</si>
  <si>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</si>
  <si>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</si>
  <si>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</si>
  <si>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</si>
  <si>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</si>
  <si>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</si>
  <si>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</si>
  <si>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</si>
  <si>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</si>
  <si>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</si>
  <si>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</si>
  <si>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</si>
  <si>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</si>
  <si>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</si>
  <si>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</si>
  <si>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</si>
  <si>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</si>
  <si>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</si>
  <si>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</si>
  <si>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</si>
  <si>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</si>
  <si>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</si>
  <si>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</si>
  <si>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</si>
  <si>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</si>
  <si>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</si>
  <si>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</si>
  <si>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</si>
  <si>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</si>
  <si>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</si>
  <si>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</si>
  <si>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</si>
  <si>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</si>
  <si>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</si>
  <si>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</si>
  <si>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</si>
  <si>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Operating profit/(loss)</t>
  </si>
  <si>
    <t>Sales revenue - gross</t>
  </si>
  <si>
    <t>Inter-segment sales</t>
  </si>
  <si>
    <t>Sales revenue - net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</si>
  <si>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</si>
  <si>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</si>
  <si>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</si>
  <si>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</si>
  <si>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</si>
  <si>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</si>
  <si>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</si>
  <si>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</si>
  <si>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</si>
  <si>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</si>
  <si>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</si>
  <si>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</si>
  <si>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1.1.2015.</t>
  </si>
  <si>
    <t>30.09.2015</t>
  </si>
  <si>
    <t>as at 30 September 2015</t>
  </si>
  <si>
    <t>for the period 01 January 2015 to 30 September 2015</t>
  </si>
  <si>
    <t>in the period 01 January 2015 to 30 September 2015</t>
  </si>
  <si>
    <t>30.9.2015.</t>
  </si>
  <si>
    <t>30.9.2014.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</si>
</sst>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96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3" fillId="0" borderId="0" xfId="111" applyFont="1" applyAlignment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1" applyNumberFormat="1" applyFont="1">
      <alignment vertical="top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7" fillId="0" borderId="0" xfId="111" applyFont="1" applyBorder="1" applyAlignment="1">
      <alignment horizontal="left" vertical="top"/>
      <protection/>
    </xf>
    <xf numFmtId="14" fontId="3" fillId="0" borderId="0" xfId="111" applyNumberFormat="1" applyFont="1" applyBorder="1" applyAlignment="1">
      <alignment horizontal="right"/>
      <protection/>
    </xf>
    <xf numFmtId="14" fontId="3" fillId="0" borderId="0" xfId="111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111" applyFont="1" applyBorder="1">
      <alignment vertical="top"/>
      <protection/>
    </xf>
    <xf numFmtId="3" fontId="3" fillId="0" borderId="28" xfId="64" applyNumberFormat="1" applyFont="1" applyBorder="1" applyAlignment="1">
      <alignment horizontal="right" vertical="top" wrapText="1"/>
      <protection/>
    </xf>
    <xf numFmtId="0" fontId="3" fillId="0" borderId="0" xfId="111" applyFont="1" applyAlignment="1">
      <alignment horizontal="right"/>
      <protection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111" applyFont="1" applyBorder="1" applyAlignment="1">
      <alignment horizontal="justify" vertical="top"/>
      <protection/>
    </xf>
    <xf numFmtId="3" fontId="3" fillId="0" borderId="0" xfId="111" applyNumberFormat="1" applyFont="1" applyAlignment="1">
      <alignment horizontal="right"/>
      <protection/>
    </xf>
    <xf numFmtId="3" fontId="3" fillId="0" borderId="0" xfId="111" applyNumberFormat="1" applyFont="1" applyAlignment="1">
      <alignment horizontal="right" wrapText="1"/>
      <protection/>
    </xf>
    <xf numFmtId="0" fontId="0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49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43" fontId="0" fillId="0" borderId="0" xfId="43" applyFont="1" applyFill="1" applyAlignment="1">
      <alignment/>
    </xf>
    <xf numFmtId="0" fontId="0" fillId="0" borderId="0" xfId="111" applyFont="1" applyBorder="1" applyAlignment="1" quotePrefix="1">
      <alignment horizontal="left" vertical="top" wrapText="1"/>
      <protection/>
    </xf>
    <xf numFmtId="14" fontId="3" fillId="0" borderId="0" xfId="111" applyNumberFormat="1" applyFont="1" applyAlignment="1" quotePrefix="1">
      <alignment horizontal="right"/>
      <protection/>
    </xf>
    <xf numFmtId="0" fontId="3" fillId="0" borderId="31" xfId="111" applyFont="1" applyFill="1" applyBorder="1">
      <alignment vertical="top"/>
      <protection/>
    </xf>
    <xf numFmtId="0" fontId="9" fillId="0" borderId="31" xfId="111" applyFont="1" applyFill="1" applyBorder="1">
      <alignment vertical="top"/>
      <protection/>
    </xf>
    <xf numFmtId="0" fontId="3" fillId="0" borderId="0" xfId="111" applyFont="1" applyFill="1" applyBorder="1">
      <alignment vertical="top"/>
      <protection/>
    </xf>
    <xf numFmtId="0" fontId="9" fillId="0" borderId="0" xfId="111" applyFont="1" applyFill="1" applyBorder="1">
      <alignment vertical="top"/>
      <protection/>
    </xf>
    <xf numFmtId="0" fontId="3" fillId="0" borderId="28" xfId="111" applyFont="1" applyFill="1" applyBorder="1" applyAlignment="1">
      <alignment horizontal="left"/>
      <protection/>
    </xf>
    <xf numFmtId="0" fontId="9" fillId="0" borderId="28" xfId="111" applyFont="1" applyFill="1" applyBorder="1">
      <alignment vertical="top"/>
      <protection/>
    </xf>
    <xf numFmtId="0" fontId="2" fillId="0" borderId="0" xfId="111" applyFont="1" applyFill="1" applyBorder="1">
      <alignment vertical="top"/>
      <protection/>
    </xf>
    <xf numFmtId="0" fontId="9" fillId="0" borderId="0" xfId="111" applyFont="1" applyFill="1">
      <alignment vertical="top"/>
      <protection/>
    </xf>
    <xf numFmtId="3" fontId="0" fillId="0" borderId="0" xfId="0" applyNumberFormat="1" applyAlignment="1">
      <alignment/>
    </xf>
    <xf numFmtId="220" fontId="3" fillId="0" borderId="0" xfId="0" applyNumberFormat="1" applyFont="1" applyAlignment="1">
      <alignment horizontal="right" vertical="top" wrapText="1"/>
    </xf>
    <xf numFmtId="14" fontId="3" fillId="0" borderId="28" xfId="111" applyNumberFormat="1" applyFont="1" applyBorder="1" applyAlignment="1">
      <alignment horizontal="right"/>
      <protection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2" fillId="0" borderId="0" xfId="111" applyNumberFormat="1" applyFont="1" applyAlignment="1">
      <alignment horizontal="right"/>
      <protection/>
    </xf>
    <xf numFmtId="3" fontId="2" fillId="0" borderId="28" xfId="64" applyNumberFormat="1" applyFont="1" applyBorder="1" applyAlignment="1">
      <alignment horizontal="right" vertical="top" wrapText="1"/>
      <protection/>
    </xf>
    <xf numFmtId="3" fontId="2" fillId="0" borderId="0" xfId="0" applyNumberFormat="1" applyFont="1" applyAlignment="1">
      <alignment horizontal="right" vertical="top"/>
    </xf>
    <xf numFmtId="3" fontId="9" fillId="0" borderId="0" xfId="111" applyNumberFormat="1" applyFont="1" applyAlignment="1">
      <alignment/>
      <protection/>
    </xf>
    <xf numFmtId="220" fontId="3" fillId="0" borderId="28" xfId="0" applyNumberFormat="1" applyFont="1" applyBorder="1" applyAlignment="1">
      <alignment horizontal="right" vertical="top" wrapText="1"/>
    </xf>
    <xf numFmtId="0" fontId="10" fillId="0" borderId="35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36" xfId="65" applyFont="1" applyBorder="1" applyAlignment="1" applyProtection="1">
      <alignment horizontal="center" vertical="top"/>
      <protection hidden="1"/>
    </xf>
    <xf numFmtId="0" fontId="3" fillId="0" borderId="36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18" t="s">
        <v>5</v>
      </c>
      <c r="B1" s="219"/>
      <c r="C1" s="219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81" t="s">
        <v>6</v>
      </c>
      <c r="B2" s="282"/>
      <c r="C2" s="282"/>
      <c r="D2" s="283"/>
      <c r="E2" s="289" t="s">
        <v>334</v>
      </c>
      <c r="F2" s="290"/>
      <c r="G2" s="68" t="s">
        <v>31</v>
      </c>
      <c r="H2" s="118" t="s">
        <v>335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84" t="s">
        <v>309</v>
      </c>
      <c r="B4" s="285"/>
      <c r="C4" s="285"/>
      <c r="D4" s="285"/>
      <c r="E4" s="285"/>
      <c r="F4" s="285"/>
      <c r="G4" s="285"/>
      <c r="H4" s="285"/>
      <c r="I4" s="286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42" t="s">
        <v>7</v>
      </c>
      <c r="B6" s="243"/>
      <c r="C6" s="230" t="s">
        <v>190</v>
      </c>
      <c r="D6" s="231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87" t="s">
        <v>8</v>
      </c>
      <c r="B8" s="288"/>
      <c r="C8" s="230" t="s">
        <v>191</v>
      </c>
      <c r="D8" s="231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21" t="s">
        <v>9</v>
      </c>
      <c r="B10" s="279"/>
      <c r="C10" s="230" t="s">
        <v>192</v>
      </c>
      <c r="D10" s="231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80"/>
      <c r="B11" s="279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42" t="s">
        <v>10</v>
      </c>
      <c r="B12" s="243"/>
      <c r="C12" s="223" t="s">
        <v>193</v>
      </c>
      <c r="D12" s="273"/>
      <c r="E12" s="273"/>
      <c r="F12" s="273"/>
      <c r="G12" s="273"/>
      <c r="H12" s="273"/>
      <c r="I12" s="274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42" t="s">
        <v>11</v>
      </c>
      <c r="B14" s="243"/>
      <c r="C14" s="277">
        <v>10000</v>
      </c>
      <c r="D14" s="278"/>
      <c r="E14" s="16"/>
      <c r="F14" s="223" t="s">
        <v>194</v>
      </c>
      <c r="G14" s="273"/>
      <c r="H14" s="273"/>
      <c r="I14" s="274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42" t="s">
        <v>12</v>
      </c>
      <c r="B16" s="243"/>
      <c r="C16" s="223" t="s">
        <v>195</v>
      </c>
      <c r="D16" s="273"/>
      <c r="E16" s="273"/>
      <c r="F16" s="273"/>
      <c r="G16" s="273"/>
      <c r="H16" s="273"/>
      <c r="I16" s="274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42" t="s">
        <v>13</v>
      </c>
      <c r="B18" s="243"/>
      <c r="C18" s="269" t="s">
        <v>196</v>
      </c>
      <c r="D18" s="275"/>
      <c r="E18" s="275"/>
      <c r="F18" s="275"/>
      <c r="G18" s="275"/>
      <c r="H18" s="275"/>
      <c r="I18" s="276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42" t="s">
        <v>14</v>
      </c>
      <c r="B20" s="243"/>
      <c r="C20" s="269" t="s">
        <v>197</v>
      </c>
      <c r="D20" s="270"/>
      <c r="E20" s="270"/>
      <c r="F20" s="270"/>
      <c r="G20" s="270"/>
      <c r="H20" s="270"/>
      <c r="I20" s="271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42" t="s">
        <v>15</v>
      </c>
      <c r="B22" s="243"/>
      <c r="C22" s="91">
        <v>133</v>
      </c>
      <c r="D22" s="265" t="s">
        <v>194</v>
      </c>
      <c r="E22" s="266"/>
      <c r="F22" s="267"/>
      <c r="G22" s="242"/>
      <c r="H22" s="272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42" t="s">
        <v>16</v>
      </c>
      <c r="B24" s="243"/>
      <c r="C24" s="91">
        <v>21</v>
      </c>
      <c r="D24" s="265" t="s">
        <v>198</v>
      </c>
      <c r="E24" s="266"/>
      <c r="F24" s="266"/>
      <c r="G24" s="267"/>
      <c r="H24" s="93" t="s">
        <v>19</v>
      </c>
      <c r="I24" s="187">
        <f>1913+17+845+27+1</f>
        <v>2803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42" t="s">
        <v>17</v>
      </c>
      <c r="B26" s="243"/>
      <c r="C26" s="95" t="s">
        <v>310</v>
      </c>
      <c r="D26" s="96"/>
      <c r="E26" s="66"/>
      <c r="F26" s="92"/>
      <c r="G26" s="268" t="s">
        <v>21</v>
      </c>
      <c r="H26" s="243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58" t="s">
        <v>18</v>
      </c>
      <c r="B28" s="259"/>
      <c r="C28" s="260"/>
      <c r="D28" s="260"/>
      <c r="E28" s="261" t="s">
        <v>22</v>
      </c>
      <c r="F28" s="262"/>
      <c r="G28" s="262"/>
      <c r="H28" s="263" t="s">
        <v>7</v>
      </c>
      <c r="I28" s="264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55" t="s">
        <v>311</v>
      </c>
      <c r="B30" s="232"/>
      <c r="C30" s="232"/>
      <c r="D30" s="233"/>
      <c r="E30" s="255" t="s">
        <v>315</v>
      </c>
      <c r="F30" s="232"/>
      <c r="G30" s="232"/>
      <c r="H30" s="230" t="s">
        <v>316</v>
      </c>
      <c r="I30" s="231"/>
      <c r="J30" s="7"/>
      <c r="K30" s="7"/>
      <c r="L30" s="7"/>
    </row>
    <row r="31" spans="1:12" ht="12.75">
      <c r="A31" s="85"/>
      <c r="B31" s="86"/>
      <c r="C31" s="90"/>
      <c r="D31" s="256"/>
      <c r="E31" s="256"/>
      <c r="F31" s="256"/>
      <c r="G31" s="257"/>
      <c r="H31" s="16"/>
      <c r="I31" s="101"/>
      <c r="J31" s="7"/>
      <c r="K31" s="7"/>
      <c r="L31" s="7"/>
    </row>
    <row r="32" spans="1:12" ht="12.75">
      <c r="A32" s="255" t="s">
        <v>312</v>
      </c>
      <c r="B32" s="232"/>
      <c r="C32" s="232"/>
      <c r="D32" s="233"/>
      <c r="E32" s="255" t="s">
        <v>313</v>
      </c>
      <c r="F32" s="232"/>
      <c r="G32" s="232"/>
      <c r="H32" s="230" t="s">
        <v>314</v>
      </c>
      <c r="I32" s="231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55" t="s">
        <v>327</v>
      </c>
      <c r="B34" s="232"/>
      <c r="C34" s="232"/>
      <c r="D34" s="233"/>
      <c r="E34" s="255" t="s">
        <v>328</v>
      </c>
      <c r="F34" s="232"/>
      <c r="G34" s="232"/>
      <c r="H34" s="230" t="s">
        <v>329</v>
      </c>
      <c r="I34" s="231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55" t="s">
        <v>331</v>
      </c>
      <c r="B36" s="232"/>
      <c r="C36" s="232"/>
      <c r="D36" s="233"/>
      <c r="E36" s="255" t="s">
        <v>332</v>
      </c>
      <c r="F36" s="232"/>
      <c r="G36" s="232"/>
      <c r="H36" s="230" t="s">
        <v>333</v>
      </c>
      <c r="I36" s="231"/>
      <c r="J36" s="7"/>
      <c r="K36" s="7"/>
      <c r="L36" s="7"/>
    </row>
    <row r="37" spans="1:12" ht="12.75">
      <c r="A37" s="103"/>
      <c r="B37" s="104"/>
      <c r="C37" s="252"/>
      <c r="D37" s="253"/>
      <c r="E37" s="16"/>
      <c r="F37" s="252"/>
      <c r="G37" s="253"/>
      <c r="H37" s="16"/>
      <c r="I37" s="49"/>
      <c r="J37" s="7"/>
      <c r="K37" s="7"/>
      <c r="L37" s="7"/>
    </row>
    <row r="38" spans="1:12" ht="12.75">
      <c r="A38" s="255"/>
      <c r="B38" s="232"/>
      <c r="C38" s="232"/>
      <c r="D38" s="233"/>
      <c r="E38" s="255"/>
      <c r="F38" s="232"/>
      <c r="G38" s="232"/>
      <c r="H38" s="230"/>
      <c r="I38" s="231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55"/>
      <c r="B40" s="232"/>
      <c r="C40" s="232"/>
      <c r="D40" s="233"/>
      <c r="E40" s="255"/>
      <c r="F40" s="232"/>
      <c r="G40" s="232"/>
      <c r="H40" s="230"/>
      <c r="I40" s="231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21" t="s">
        <v>23</v>
      </c>
      <c r="B44" s="222"/>
      <c r="C44" s="230"/>
      <c r="D44" s="231"/>
      <c r="E44" s="16"/>
      <c r="F44" s="223"/>
      <c r="G44" s="232"/>
      <c r="H44" s="232"/>
      <c r="I44" s="233"/>
      <c r="J44" s="7"/>
      <c r="K44" s="7"/>
      <c r="L44" s="7"/>
    </row>
    <row r="45" spans="1:12" ht="12.75">
      <c r="A45" s="103"/>
      <c r="B45" s="104"/>
      <c r="C45" s="252"/>
      <c r="D45" s="253"/>
      <c r="E45" s="16"/>
      <c r="F45" s="252"/>
      <c r="G45" s="254"/>
      <c r="H45" s="111"/>
      <c r="I45" s="112"/>
      <c r="J45" s="7"/>
      <c r="K45" s="7"/>
      <c r="L45" s="7"/>
    </row>
    <row r="46" spans="1:12" ht="12.75">
      <c r="A46" s="221" t="s">
        <v>24</v>
      </c>
      <c r="B46" s="222"/>
      <c r="C46" s="223" t="s">
        <v>290</v>
      </c>
      <c r="D46" s="224"/>
      <c r="E46" s="224"/>
      <c r="F46" s="224"/>
      <c r="G46" s="224"/>
      <c r="H46" s="224"/>
      <c r="I46" s="225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21" t="s">
        <v>25</v>
      </c>
      <c r="B48" s="222"/>
      <c r="C48" s="226" t="s">
        <v>291</v>
      </c>
      <c r="D48" s="227"/>
      <c r="E48" s="228"/>
      <c r="F48" s="115"/>
      <c r="G48" s="93" t="s">
        <v>1</v>
      </c>
      <c r="H48" s="229" t="s">
        <v>200</v>
      </c>
      <c r="I48" s="225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21" t="s">
        <v>13</v>
      </c>
      <c r="B50" s="222"/>
      <c r="C50" s="239" t="s">
        <v>292</v>
      </c>
      <c r="D50" s="240"/>
      <c r="E50" s="240"/>
      <c r="F50" s="240"/>
      <c r="G50" s="240"/>
      <c r="H50" s="240"/>
      <c r="I50" s="241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42" t="s">
        <v>26</v>
      </c>
      <c r="B52" s="243"/>
      <c r="C52" s="244" t="s">
        <v>201</v>
      </c>
      <c r="D52" s="245"/>
      <c r="E52" s="245"/>
      <c r="F52" s="245"/>
      <c r="G52" s="245"/>
      <c r="H52" s="245"/>
      <c r="I52" s="246"/>
      <c r="J52" s="7"/>
      <c r="K52" s="7"/>
      <c r="L52" s="7"/>
    </row>
    <row r="53" spans="1:12" ht="12.75">
      <c r="A53" s="113"/>
      <c r="B53" s="89"/>
      <c r="C53" s="220" t="s">
        <v>27</v>
      </c>
      <c r="D53" s="220"/>
      <c r="E53" s="220"/>
      <c r="F53" s="220"/>
      <c r="G53" s="220"/>
      <c r="H53" s="220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7" t="s">
        <v>28</v>
      </c>
      <c r="C55" s="248"/>
      <c r="D55" s="248"/>
      <c r="E55" s="248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49" t="s">
        <v>322</v>
      </c>
      <c r="C56" s="250"/>
      <c r="D56" s="250"/>
      <c r="E56" s="250"/>
      <c r="F56" s="250"/>
      <c r="G56" s="250"/>
      <c r="H56" s="250"/>
      <c r="I56" s="251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49" t="s">
        <v>323</v>
      </c>
      <c r="C58" s="250"/>
      <c r="D58" s="250"/>
      <c r="E58" s="250"/>
      <c r="F58" s="250"/>
      <c r="G58" s="250"/>
      <c r="H58" s="250"/>
      <c r="I58" s="251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34" t="s">
        <v>30</v>
      </c>
      <c r="H62" s="235"/>
      <c r="I62" s="236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7"/>
      <c r="H63" s="238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8" customWidth="1"/>
    <col min="12" max="12" width="10.140625" style="28" bestFit="1" customWidth="1"/>
    <col min="13" max="13" width="9.140625" style="28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291" t="s">
        <v>120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336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4" t="s">
        <v>203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4">
      <c r="A4" s="297" t="s">
        <v>116</v>
      </c>
      <c r="B4" s="298"/>
      <c r="C4" s="298"/>
      <c r="D4" s="298"/>
      <c r="E4" s="298"/>
      <c r="F4" s="298"/>
      <c r="G4" s="298"/>
      <c r="H4" s="299"/>
      <c r="I4" s="32" t="s">
        <v>117</v>
      </c>
      <c r="J4" s="33" t="s">
        <v>118</v>
      </c>
      <c r="K4" s="169" t="s">
        <v>119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31">
        <v>2</v>
      </c>
      <c r="J5" s="30">
        <v>3</v>
      </c>
      <c r="K5" s="30">
        <v>4</v>
      </c>
    </row>
    <row r="6" spans="1:11" ht="12.7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3"/>
    </row>
    <row r="7" spans="1:11" ht="12.75">
      <c r="A7" s="304" t="s">
        <v>204</v>
      </c>
      <c r="B7" s="305"/>
      <c r="C7" s="305"/>
      <c r="D7" s="305"/>
      <c r="E7" s="305"/>
      <c r="F7" s="305"/>
      <c r="G7" s="305"/>
      <c r="H7" s="306"/>
      <c r="I7" s="3">
        <v>1</v>
      </c>
      <c r="J7" s="72"/>
      <c r="K7" s="72"/>
    </row>
    <row r="8" spans="1:11" ht="12.75">
      <c r="A8" s="307" t="s">
        <v>33</v>
      </c>
      <c r="B8" s="308"/>
      <c r="C8" s="308"/>
      <c r="D8" s="308"/>
      <c r="E8" s="308"/>
      <c r="F8" s="308"/>
      <c r="G8" s="308"/>
      <c r="H8" s="309"/>
      <c r="I8" s="1">
        <v>2</v>
      </c>
      <c r="J8" s="73">
        <v>160389099.85187498</v>
      </c>
      <c r="K8" s="73">
        <v>171031587.1276272</v>
      </c>
    </row>
    <row r="9" spans="1:11" ht="12.75">
      <c r="A9" s="310" t="s">
        <v>34</v>
      </c>
      <c r="B9" s="311"/>
      <c r="C9" s="311"/>
      <c r="D9" s="311"/>
      <c r="E9" s="311"/>
      <c r="F9" s="311"/>
      <c r="G9" s="311"/>
      <c r="H9" s="312"/>
      <c r="I9" s="1">
        <v>3</v>
      </c>
      <c r="J9" s="29">
        <v>5481195.42</v>
      </c>
      <c r="K9" s="29">
        <v>6699736.82</v>
      </c>
    </row>
    <row r="10" spans="1:11" ht="12.75" customHeight="1">
      <c r="A10" s="310" t="s">
        <v>35</v>
      </c>
      <c r="B10" s="311"/>
      <c r="C10" s="311"/>
      <c r="D10" s="311"/>
      <c r="E10" s="311"/>
      <c r="F10" s="311"/>
      <c r="G10" s="311"/>
      <c r="H10" s="312"/>
      <c r="I10" s="1">
        <v>4</v>
      </c>
      <c r="J10" s="5"/>
      <c r="K10" s="5"/>
    </row>
    <row r="11" spans="1:11" ht="12.75" customHeight="1">
      <c r="A11" s="310" t="s">
        <v>36</v>
      </c>
      <c r="B11" s="311"/>
      <c r="C11" s="311"/>
      <c r="D11" s="311"/>
      <c r="E11" s="311"/>
      <c r="F11" s="311"/>
      <c r="G11" s="311"/>
      <c r="H11" s="312"/>
      <c r="I11" s="1">
        <v>5</v>
      </c>
      <c r="J11" s="5">
        <v>1307949.6799999997</v>
      </c>
      <c r="K11" s="5">
        <v>2526491.08</v>
      </c>
    </row>
    <row r="12" spans="1:11" ht="12.75" customHeight="1">
      <c r="A12" s="310" t="s">
        <v>0</v>
      </c>
      <c r="B12" s="311"/>
      <c r="C12" s="311"/>
      <c r="D12" s="311"/>
      <c r="E12" s="311"/>
      <c r="F12" s="311"/>
      <c r="G12" s="311"/>
      <c r="H12" s="312"/>
      <c r="I12" s="1">
        <v>6</v>
      </c>
      <c r="J12" s="5">
        <v>4173245.74</v>
      </c>
      <c r="K12" s="5">
        <v>4173245.74</v>
      </c>
    </row>
    <row r="13" spans="1:11" ht="12.75" customHeight="1">
      <c r="A13" s="310" t="s">
        <v>37</v>
      </c>
      <c r="B13" s="311"/>
      <c r="C13" s="311"/>
      <c r="D13" s="311"/>
      <c r="E13" s="311"/>
      <c r="F13" s="311"/>
      <c r="G13" s="311"/>
      <c r="H13" s="312"/>
      <c r="I13" s="1">
        <v>7</v>
      </c>
      <c r="J13" s="5"/>
      <c r="K13" s="5"/>
    </row>
    <row r="14" spans="1:11" ht="12.75" customHeight="1">
      <c r="A14" s="310" t="s">
        <v>38</v>
      </c>
      <c r="B14" s="311"/>
      <c r="C14" s="311"/>
      <c r="D14" s="311"/>
      <c r="E14" s="311"/>
      <c r="F14" s="311"/>
      <c r="G14" s="311"/>
      <c r="H14" s="312"/>
      <c r="I14" s="1">
        <v>8</v>
      </c>
      <c r="J14" s="5"/>
      <c r="K14" s="5"/>
    </row>
    <row r="15" spans="1:11" ht="12.75" customHeight="1">
      <c r="A15" s="310" t="s">
        <v>39</v>
      </c>
      <c r="B15" s="311"/>
      <c r="C15" s="311"/>
      <c r="D15" s="311"/>
      <c r="E15" s="311"/>
      <c r="F15" s="311"/>
      <c r="G15" s="311"/>
      <c r="H15" s="312"/>
      <c r="I15" s="1">
        <v>9</v>
      </c>
      <c r="J15" s="5"/>
      <c r="K15" s="5"/>
    </row>
    <row r="16" spans="1:11" ht="12.75">
      <c r="A16" s="310" t="s">
        <v>205</v>
      </c>
      <c r="B16" s="311"/>
      <c r="C16" s="311"/>
      <c r="D16" s="311"/>
      <c r="E16" s="311"/>
      <c r="F16" s="311"/>
      <c r="G16" s="311"/>
      <c r="H16" s="312"/>
      <c r="I16" s="1">
        <v>10</v>
      </c>
      <c r="J16" s="29">
        <v>135715229.251875</v>
      </c>
      <c r="K16" s="29">
        <v>145093407.41762722</v>
      </c>
    </row>
    <row r="17" spans="1:11" ht="12.75">
      <c r="A17" s="310" t="s">
        <v>40</v>
      </c>
      <c r="B17" s="311"/>
      <c r="C17" s="311"/>
      <c r="D17" s="311"/>
      <c r="E17" s="311"/>
      <c r="F17" s="311"/>
      <c r="G17" s="311"/>
      <c r="H17" s="312"/>
      <c r="I17" s="1">
        <v>11</v>
      </c>
      <c r="J17" s="5">
        <v>15605344.05</v>
      </c>
      <c r="K17" s="5">
        <v>15605344.05</v>
      </c>
    </row>
    <row r="18" spans="1:11" ht="12.75">
      <c r="A18" s="310" t="s">
        <v>41</v>
      </c>
      <c r="B18" s="311"/>
      <c r="C18" s="311"/>
      <c r="D18" s="311"/>
      <c r="E18" s="311"/>
      <c r="F18" s="311"/>
      <c r="G18" s="311"/>
      <c r="H18" s="312"/>
      <c r="I18" s="1">
        <v>12</v>
      </c>
      <c r="J18" s="5">
        <v>30024740.01</v>
      </c>
      <c r="K18" s="5">
        <v>28294795.68</v>
      </c>
    </row>
    <row r="19" spans="1:11" ht="12.75">
      <c r="A19" s="310" t="s">
        <v>42</v>
      </c>
      <c r="B19" s="311"/>
      <c r="C19" s="311"/>
      <c r="D19" s="311"/>
      <c r="E19" s="311"/>
      <c r="F19" s="311"/>
      <c r="G19" s="311"/>
      <c r="H19" s="312"/>
      <c r="I19" s="1">
        <v>13</v>
      </c>
      <c r="J19" s="5">
        <v>76086523.362155</v>
      </c>
      <c r="K19" s="5">
        <v>84942725.0850126</v>
      </c>
    </row>
    <row r="20" spans="1:11" ht="12.75">
      <c r="A20" s="310" t="s">
        <v>43</v>
      </c>
      <c r="B20" s="311"/>
      <c r="C20" s="311"/>
      <c r="D20" s="311"/>
      <c r="E20" s="311"/>
      <c r="F20" s="311"/>
      <c r="G20" s="311"/>
      <c r="H20" s="312"/>
      <c r="I20" s="1">
        <v>14</v>
      </c>
      <c r="J20" s="5">
        <v>11320107.31972</v>
      </c>
      <c r="K20" s="5">
        <v>9724444.5126146</v>
      </c>
    </row>
    <row r="21" spans="1:11" ht="12.75">
      <c r="A21" s="310" t="s">
        <v>44</v>
      </c>
      <c r="B21" s="311"/>
      <c r="C21" s="311"/>
      <c r="D21" s="311"/>
      <c r="E21" s="311"/>
      <c r="F21" s="311"/>
      <c r="G21" s="311"/>
      <c r="H21" s="312"/>
      <c r="I21" s="1">
        <v>15</v>
      </c>
      <c r="J21" s="5"/>
      <c r="K21" s="5"/>
    </row>
    <row r="22" spans="1:11" ht="12.75">
      <c r="A22" s="310" t="s">
        <v>45</v>
      </c>
      <c r="B22" s="311"/>
      <c r="C22" s="311"/>
      <c r="D22" s="311"/>
      <c r="E22" s="311"/>
      <c r="F22" s="311"/>
      <c r="G22" s="311"/>
      <c r="H22" s="312"/>
      <c r="I22" s="1">
        <v>16</v>
      </c>
      <c r="J22" s="5"/>
      <c r="K22" s="5"/>
    </row>
    <row r="23" spans="1:11" ht="12.75">
      <c r="A23" s="310" t="s">
        <v>46</v>
      </c>
      <c r="B23" s="311"/>
      <c r="C23" s="311"/>
      <c r="D23" s="311"/>
      <c r="E23" s="311"/>
      <c r="F23" s="311"/>
      <c r="G23" s="311"/>
      <c r="H23" s="312"/>
      <c r="I23" s="1">
        <v>17</v>
      </c>
      <c r="J23" s="5">
        <v>2579180.92</v>
      </c>
      <c r="K23" s="5">
        <v>6432600.74</v>
      </c>
    </row>
    <row r="24" spans="1:11" ht="12.75">
      <c r="A24" s="310" t="s">
        <v>47</v>
      </c>
      <c r="B24" s="311"/>
      <c r="C24" s="311"/>
      <c r="D24" s="311"/>
      <c r="E24" s="311"/>
      <c r="F24" s="311"/>
      <c r="G24" s="311"/>
      <c r="H24" s="312"/>
      <c r="I24" s="1">
        <v>18</v>
      </c>
      <c r="J24" s="5">
        <v>99333.59</v>
      </c>
      <c r="K24" s="5">
        <v>93497.35</v>
      </c>
    </row>
    <row r="25" spans="1:11" ht="12.75">
      <c r="A25" s="310" t="s">
        <v>48</v>
      </c>
      <c r="B25" s="311"/>
      <c r="C25" s="311"/>
      <c r="D25" s="311"/>
      <c r="E25" s="311"/>
      <c r="F25" s="311"/>
      <c r="G25" s="311"/>
      <c r="H25" s="312"/>
      <c r="I25" s="1">
        <v>19</v>
      </c>
      <c r="J25" s="5"/>
      <c r="K25" s="5"/>
    </row>
    <row r="26" spans="1:11" ht="12.75">
      <c r="A26" s="310" t="s">
        <v>206</v>
      </c>
      <c r="B26" s="311"/>
      <c r="C26" s="311"/>
      <c r="D26" s="311"/>
      <c r="E26" s="311"/>
      <c r="F26" s="311"/>
      <c r="G26" s="311"/>
      <c r="H26" s="312"/>
      <c r="I26" s="1">
        <v>20</v>
      </c>
      <c r="J26" s="29">
        <v>7403440.64</v>
      </c>
      <c r="K26" s="29">
        <v>7352668.98</v>
      </c>
    </row>
    <row r="27" spans="1:11" ht="12.75" customHeight="1">
      <c r="A27" s="310" t="s">
        <v>49</v>
      </c>
      <c r="B27" s="311"/>
      <c r="C27" s="311"/>
      <c r="D27" s="311"/>
      <c r="E27" s="311"/>
      <c r="F27" s="311"/>
      <c r="G27" s="311"/>
      <c r="H27" s="312"/>
      <c r="I27" s="1">
        <v>21</v>
      </c>
      <c r="J27" s="5"/>
      <c r="K27" s="5"/>
    </row>
    <row r="28" spans="1:11" ht="12.75" customHeight="1">
      <c r="A28" s="310" t="s">
        <v>50</v>
      </c>
      <c r="B28" s="311"/>
      <c r="C28" s="311"/>
      <c r="D28" s="311"/>
      <c r="E28" s="311"/>
      <c r="F28" s="311"/>
      <c r="G28" s="311"/>
      <c r="H28" s="312"/>
      <c r="I28" s="1">
        <v>22</v>
      </c>
      <c r="J28" s="5"/>
      <c r="K28" s="5"/>
    </row>
    <row r="29" spans="1:11" ht="12.75" customHeight="1">
      <c r="A29" s="310" t="s">
        <v>51</v>
      </c>
      <c r="B29" s="311"/>
      <c r="C29" s="311"/>
      <c r="D29" s="311"/>
      <c r="E29" s="311"/>
      <c r="F29" s="311"/>
      <c r="G29" s="311"/>
      <c r="H29" s="312"/>
      <c r="I29" s="1">
        <v>23</v>
      </c>
      <c r="J29" s="5"/>
      <c r="K29" s="5"/>
    </row>
    <row r="30" spans="1:11" ht="12.75" customHeight="1">
      <c r="A30" s="310" t="s">
        <v>162</v>
      </c>
      <c r="B30" s="311"/>
      <c r="C30" s="311"/>
      <c r="D30" s="311"/>
      <c r="E30" s="311"/>
      <c r="F30" s="311"/>
      <c r="G30" s="311"/>
      <c r="H30" s="312"/>
      <c r="I30" s="1">
        <v>24</v>
      </c>
      <c r="J30" s="5"/>
      <c r="K30" s="5"/>
    </row>
    <row r="31" spans="1:11" ht="12.75" customHeight="1">
      <c r="A31" s="310" t="s">
        <v>54</v>
      </c>
      <c r="B31" s="311"/>
      <c r="C31" s="311"/>
      <c r="D31" s="311"/>
      <c r="E31" s="311"/>
      <c r="F31" s="311"/>
      <c r="G31" s="311"/>
      <c r="H31" s="312"/>
      <c r="I31" s="1">
        <v>25</v>
      </c>
      <c r="J31" s="5"/>
      <c r="K31" s="5"/>
    </row>
    <row r="32" spans="1:11" ht="12.75" customHeight="1">
      <c r="A32" s="310" t="s">
        <v>53</v>
      </c>
      <c r="B32" s="311"/>
      <c r="C32" s="311"/>
      <c r="D32" s="311"/>
      <c r="E32" s="311"/>
      <c r="F32" s="311"/>
      <c r="G32" s="311"/>
      <c r="H32" s="312"/>
      <c r="I32" s="1">
        <v>26</v>
      </c>
      <c r="J32" s="5">
        <v>7363440.64</v>
      </c>
      <c r="K32" s="5">
        <v>7312668.98</v>
      </c>
    </row>
    <row r="33" spans="1:11" ht="12.75" customHeight="1">
      <c r="A33" s="310" t="s">
        <v>52</v>
      </c>
      <c r="B33" s="311"/>
      <c r="C33" s="311"/>
      <c r="D33" s="311"/>
      <c r="E33" s="311"/>
      <c r="F33" s="311"/>
      <c r="G33" s="311"/>
      <c r="H33" s="312"/>
      <c r="I33" s="1">
        <v>27</v>
      </c>
      <c r="J33" s="5">
        <v>40000</v>
      </c>
      <c r="K33" s="5">
        <v>40000</v>
      </c>
    </row>
    <row r="34" spans="1:11" ht="12.75" customHeight="1">
      <c r="A34" s="310" t="s">
        <v>161</v>
      </c>
      <c r="B34" s="311"/>
      <c r="C34" s="311"/>
      <c r="D34" s="311"/>
      <c r="E34" s="311"/>
      <c r="F34" s="311"/>
      <c r="G34" s="311"/>
      <c r="H34" s="312"/>
      <c r="I34" s="1">
        <v>28</v>
      </c>
      <c r="J34" s="5"/>
      <c r="K34" s="5"/>
    </row>
    <row r="35" spans="1:11" ht="12.75">
      <c r="A35" s="310" t="s">
        <v>207</v>
      </c>
      <c r="B35" s="311"/>
      <c r="C35" s="311"/>
      <c r="D35" s="311"/>
      <c r="E35" s="311"/>
      <c r="F35" s="311"/>
      <c r="G35" s="311"/>
      <c r="H35" s="312"/>
      <c r="I35" s="1">
        <v>29</v>
      </c>
      <c r="J35" s="29">
        <v>11789234.54</v>
      </c>
      <c r="K35" s="29">
        <v>11885773.91</v>
      </c>
    </row>
    <row r="36" spans="1:11" ht="12.75" customHeight="1">
      <c r="A36" s="310" t="s">
        <v>55</v>
      </c>
      <c r="B36" s="311"/>
      <c r="C36" s="311"/>
      <c r="D36" s="311"/>
      <c r="E36" s="311"/>
      <c r="F36" s="311"/>
      <c r="G36" s="311"/>
      <c r="H36" s="312"/>
      <c r="I36" s="1">
        <v>30</v>
      </c>
      <c r="J36" s="5">
        <v>4133330.12</v>
      </c>
      <c r="K36" s="5">
        <v>2933353.09</v>
      </c>
    </row>
    <row r="37" spans="1:11" ht="12.75" customHeight="1">
      <c r="A37" s="310" t="s">
        <v>56</v>
      </c>
      <c r="B37" s="311"/>
      <c r="C37" s="311"/>
      <c r="D37" s="311"/>
      <c r="E37" s="311"/>
      <c r="F37" s="311"/>
      <c r="G37" s="311"/>
      <c r="H37" s="312"/>
      <c r="I37" s="1">
        <v>31</v>
      </c>
      <c r="J37" s="5">
        <v>3352402.52</v>
      </c>
      <c r="K37" s="5">
        <v>4693389.09</v>
      </c>
    </row>
    <row r="38" spans="1:11" ht="12.75" customHeight="1">
      <c r="A38" s="310" t="s">
        <v>57</v>
      </c>
      <c r="B38" s="311"/>
      <c r="C38" s="311"/>
      <c r="D38" s="311"/>
      <c r="E38" s="311"/>
      <c r="F38" s="311"/>
      <c r="G38" s="311"/>
      <c r="H38" s="312"/>
      <c r="I38" s="1">
        <v>32</v>
      </c>
      <c r="J38" s="5">
        <v>4303501.899999999</v>
      </c>
      <c r="K38" s="5">
        <v>4259031.73</v>
      </c>
    </row>
    <row r="39" spans="1:11" ht="12.75">
      <c r="A39" s="310" t="s">
        <v>58</v>
      </c>
      <c r="B39" s="311"/>
      <c r="C39" s="311"/>
      <c r="D39" s="311"/>
      <c r="E39" s="311"/>
      <c r="F39" s="311"/>
      <c r="G39" s="311"/>
      <c r="H39" s="312"/>
      <c r="I39" s="1">
        <v>33</v>
      </c>
      <c r="J39" s="5">
        <v>0</v>
      </c>
      <c r="K39" s="5">
        <v>0</v>
      </c>
    </row>
    <row r="40" spans="1:11" ht="12.75">
      <c r="A40" s="307" t="s">
        <v>59</v>
      </c>
      <c r="B40" s="308"/>
      <c r="C40" s="308"/>
      <c r="D40" s="308"/>
      <c r="E40" s="308"/>
      <c r="F40" s="308"/>
      <c r="G40" s="308"/>
      <c r="H40" s="309"/>
      <c r="I40" s="1">
        <v>34</v>
      </c>
      <c r="J40" s="73">
        <v>537239531.6531655</v>
      </c>
      <c r="K40" s="73">
        <v>442735213.791475</v>
      </c>
    </row>
    <row r="41" spans="1:11" ht="12.75">
      <c r="A41" s="310" t="s">
        <v>60</v>
      </c>
      <c r="B41" s="311"/>
      <c r="C41" s="311"/>
      <c r="D41" s="311"/>
      <c r="E41" s="311"/>
      <c r="F41" s="311"/>
      <c r="G41" s="311"/>
      <c r="H41" s="312"/>
      <c r="I41" s="1">
        <v>35</v>
      </c>
      <c r="J41" s="29">
        <v>30946083.01508</v>
      </c>
      <c r="K41" s="29">
        <v>32254246.7104794</v>
      </c>
    </row>
    <row r="42" spans="1:11" ht="12.75">
      <c r="A42" s="310" t="s">
        <v>61</v>
      </c>
      <c r="B42" s="311"/>
      <c r="C42" s="311"/>
      <c r="D42" s="311"/>
      <c r="E42" s="311"/>
      <c r="F42" s="311"/>
      <c r="G42" s="311"/>
      <c r="H42" s="312"/>
      <c r="I42" s="1">
        <v>36</v>
      </c>
      <c r="J42" s="5">
        <v>5185.36</v>
      </c>
      <c r="K42" s="5">
        <v>3222.09</v>
      </c>
    </row>
    <row r="43" spans="1:12" ht="12.75">
      <c r="A43" s="310" t="s">
        <v>62</v>
      </c>
      <c r="B43" s="311"/>
      <c r="C43" s="311"/>
      <c r="D43" s="311"/>
      <c r="E43" s="311"/>
      <c r="F43" s="311"/>
      <c r="G43" s="311"/>
      <c r="H43" s="312"/>
      <c r="I43" s="1">
        <v>37</v>
      </c>
      <c r="J43" s="5">
        <v>30922400.05508</v>
      </c>
      <c r="K43" s="5">
        <v>32232527.0204794</v>
      </c>
      <c r="L43" s="150"/>
    </row>
    <row r="44" spans="1:11" ht="12.75">
      <c r="A44" s="310" t="s">
        <v>159</v>
      </c>
      <c r="B44" s="311"/>
      <c r="C44" s="311"/>
      <c r="D44" s="311"/>
      <c r="E44" s="311"/>
      <c r="F44" s="311"/>
      <c r="G44" s="311"/>
      <c r="H44" s="312"/>
      <c r="I44" s="1">
        <v>38</v>
      </c>
      <c r="J44" s="5"/>
      <c r="K44" s="5"/>
    </row>
    <row r="45" spans="1:11" ht="12.75">
      <c r="A45" s="310" t="s">
        <v>160</v>
      </c>
      <c r="B45" s="311"/>
      <c r="C45" s="311"/>
      <c r="D45" s="311"/>
      <c r="E45" s="311"/>
      <c r="F45" s="311"/>
      <c r="G45" s="311"/>
      <c r="H45" s="312"/>
      <c r="I45" s="1">
        <v>39</v>
      </c>
      <c r="J45" s="5"/>
      <c r="K45" s="5"/>
    </row>
    <row r="46" spans="1:11" ht="12.75">
      <c r="A46" s="310" t="s">
        <v>63</v>
      </c>
      <c r="B46" s="311"/>
      <c r="C46" s="311"/>
      <c r="D46" s="311"/>
      <c r="E46" s="311"/>
      <c r="F46" s="311"/>
      <c r="G46" s="311"/>
      <c r="H46" s="312"/>
      <c r="I46" s="1">
        <v>40</v>
      </c>
      <c r="J46" s="5">
        <v>18497.6</v>
      </c>
      <c r="K46" s="5">
        <v>18497.6</v>
      </c>
    </row>
    <row r="47" spans="1:11" ht="12.75">
      <c r="A47" s="310" t="s">
        <v>64</v>
      </c>
      <c r="B47" s="311"/>
      <c r="C47" s="311"/>
      <c r="D47" s="311"/>
      <c r="E47" s="311"/>
      <c r="F47" s="311"/>
      <c r="G47" s="311"/>
      <c r="H47" s="312"/>
      <c r="I47" s="1">
        <v>41</v>
      </c>
      <c r="J47" s="5"/>
      <c r="K47" s="5"/>
    </row>
    <row r="48" spans="1:11" ht="12.75">
      <c r="A48" s="310" t="s">
        <v>65</v>
      </c>
      <c r="B48" s="311"/>
      <c r="C48" s="311"/>
      <c r="D48" s="311"/>
      <c r="E48" s="311"/>
      <c r="F48" s="311"/>
      <c r="G48" s="311"/>
      <c r="H48" s="312"/>
      <c r="I48" s="1">
        <v>42</v>
      </c>
      <c r="J48" s="5"/>
      <c r="K48" s="5"/>
    </row>
    <row r="49" spans="1:11" ht="12.75">
      <c r="A49" s="310" t="s">
        <v>66</v>
      </c>
      <c r="B49" s="311"/>
      <c r="C49" s="311"/>
      <c r="D49" s="311"/>
      <c r="E49" s="311"/>
      <c r="F49" s="311"/>
      <c r="G49" s="311"/>
      <c r="H49" s="312"/>
      <c r="I49" s="1">
        <v>43</v>
      </c>
      <c r="J49" s="29">
        <v>275249663.7348825</v>
      </c>
      <c r="K49" s="29">
        <v>214643293.6853086</v>
      </c>
    </row>
    <row r="50" spans="1:11" ht="12.75">
      <c r="A50" s="310" t="s">
        <v>67</v>
      </c>
      <c r="B50" s="311"/>
      <c r="C50" s="311"/>
      <c r="D50" s="311"/>
      <c r="E50" s="311"/>
      <c r="F50" s="311"/>
      <c r="G50" s="311"/>
      <c r="H50" s="312"/>
      <c r="I50" s="1">
        <v>44</v>
      </c>
      <c r="J50" s="5">
        <v>81849370.900725</v>
      </c>
      <c r="K50" s="5">
        <v>102518707.537086</v>
      </c>
    </row>
    <row r="51" spans="1:11" ht="12.75">
      <c r="A51" s="310" t="s">
        <v>68</v>
      </c>
      <c r="B51" s="311"/>
      <c r="C51" s="311"/>
      <c r="D51" s="311"/>
      <c r="E51" s="311"/>
      <c r="F51" s="311"/>
      <c r="G51" s="311"/>
      <c r="H51" s="312"/>
      <c r="I51" s="1">
        <v>45</v>
      </c>
      <c r="J51" s="5">
        <v>190571946.82716</v>
      </c>
      <c r="K51" s="5">
        <v>110148024.769742</v>
      </c>
    </row>
    <row r="52" spans="1:11" ht="12.75">
      <c r="A52" s="310" t="s">
        <v>69</v>
      </c>
      <c r="B52" s="311"/>
      <c r="C52" s="311"/>
      <c r="D52" s="311"/>
      <c r="E52" s="311"/>
      <c r="F52" s="311"/>
      <c r="G52" s="311"/>
      <c r="H52" s="312"/>
      <c r="I52" s="1">
        <v>46</v>
      </c>
      <c r="J52" s="5"/>
      <c r="K52" s="5"/>
    </row>
    <row r="53" spans="1:11" ht="12.75">
      <c r="A53" s="310" t="s">
        <v>70</v>
      </c>
      <c r="B53" s="311"/>
      <c r="C53" s="311"/>
      <c r="D53" s="311"/>
      <c r="E53" s="311"/>
      <c r="F53" s="311"/>
      <c r="G53" s="311"/>
      <c r="H53" s="312"/>
      <c r="I53" s="1">
        <v>47</v>
      </c>
      <c r="J53" s="5"/>
      <c r="K53" s="5"/>
    </row>
    <row r="54" spans="1:11" ht="12.75">
      <c r="A54" s="310" t="s">
        <v>71</v>
      </c>
      <c r="B54" s="311"/>
      <c r="C54" s="311"/>
      <c r="D54" s="311"/>
      <c r="E54" s="311"/>
      <c r="F54" s="311"/>
      <c r="G54" s="311"/>
      <c r="H54" s="312"/>
      <c r="I54" s="1">
        <v>48</v>
      </c>
      <c r="J54" s="5">
        <v>915708.45</v>
      </c>
      <c r="K54" s="5">
        <v>1700259.06</v>
      </c>
    </row>
    <row r="55" spans="1:11" ht="12.75">
      <c r="A55" s="310" t="s">
        <v>72</v>
      </c>
      <c r="B55" s="311"/>
      <c r="C55" s="311"/>
      <c r="D55" s="311"/>
      <c r="E55" s="311"/>
      <c r="F55" s="311"/>
      <c r="G55" s="311"/>
      <c r="H55" s="312"/>
      <c r="I55" s="1">
        <v>49</v>
      </c>
      <c r="J55" s="5">
        <v>1912637.5569975</v>
      </c>
      <c r="K55" s="5">
        <v>276302.3184806</v>
      </c>
    </row>
    <row r="56" spans="1:11" ht="12.75">
      <c r="A56" s="310" t="s">
        <v>208</v>
      </c>
      <c r="B56" s="311"/>
      <c r="C56" s="311"/>
      <c r="D56" s="311"/>
      <c r="E56" s="311"/>
      <c r="F56" s="311"/>
      <c r="G56" s="311"/>
      <c r="H56" s="312"/>
      <c r="I56" s="1">
        <v>50</v>
      </c>
      <c r="J56" s="29">
        <v>44080514.78</v>
      </c>
      <c r="K56" s="29">
        <v>27891964.89</v>
      </c>
    </row>
    <row r="57" spans="1:11" ht="12.75">
      <c r="A57" s="310" t="s">
        <v>49</v>
      </c>
      <c r="B57" s="311"/>
      <c r="C57" s="311"/>
      <c r="D57" s="311"/>
      <c r="E57" s="311"/>
      <c r="F57" s="311"/>
      <c r="G57" s="311"/>
      <c r="H57" s="312"/>
      <c r="I57" s="1">
        <v>51</v>
      </c>
      <c r="J57" s="5"/>
      <c r="K57" s="5"/>
    </row>
    <row r="58" spans="1:11" ht="12.75">
      <c r="A58" s="310" t="s">
        <v>50</v>
      </c>
      <c r="B58" s="311"/>
      <c r="C58" s="311"/>
      <c r="D58" s="311"/>
      <c r="E58" s="311"/>
      <c r="F58" s="311"/>
      <c r="G58" s="311"/>
      <c r="H58" s="312"/>
      <c r="I58" s="1">
        <v>52</v>
      </c>
      <c r="J58" s="5"/>
      <c r="K58" s="5">
        <v>0</v>
      </c>
    </row>
    <row r="59" spans="1:11" ht="12.75">
      <c r="A59" s="310" t="s">
        <v>73</v>
      </c>
      <c r="B59" s="311"/>
      <c r="C59" s="311"/>
      <c r="D59" s="311"/>
      <c r="E59" s="311"/>
      <c r="F59" s="311"/>
      <c r="G59" s="311"/>
      <c r="H59" s="312"/>
      <c r="I59" s="1">
        <v>53</v>
      </c>
      <c r="J59" s="5"/>
      <c r="K59" s="5"/>
    </row>
    <row r="60" spans="1:11" ht="12.75">
      <c r="A60" s="310" t="s">
        <v>162</v>
      </c>
      <c r="B60" s="311"/>
      <c r="C60" s="311"/>
      <c r="D60" s="311"/>
      <c r="E60" s="311"/>
      <c r="F60" s="311"/>
      <c r="G60" s="311"/>
      <c r="H60" s="312"/>
      <c r="I60" s="1">
        <v>54</v>
      </c>
      <c r="J60" s="5"/>
      <c r="K60" s="5"/>
    </row>
    <row r="61" spans="1:11" ht="12.75">
      <c r="A61" s="310" t="s">
        <v>54</v>
      </c>
      <c r="B61" s="311"/>
      <c r="C61" s="311"/>
      <c r="D61" s="311"/>
      <c r="E61" s="311"/>
      <c r="F61" s="311"/>
      <c r="G61" s="311"/>
      <c r="H61" s="312"/>
      <c r="I61" s="1">
        <v>55</v>
      </c>
      <c r="J61" s="5">
        <v>44080514.78</v>
      </c>
      <c r="K61" s="5">
        <v>27891964.89</v>
      </c>
    </row>
    <row r="62" spans="1:11" ht="12.75">
      <c r="A62" s="310" t="s">
        <v>53</v>
      </c>
      <c r="B62" s="311"/>
      <c r="C62" s="311"/>
      <c r="D62" s="311"/>
      <c r="E62" s="311"/>
      <c r="F62" s="311"/>
      <c r="G62" s="311"/>
      <c r="H62" s="312"/>
      <c r="I62" s="1">
        <v>56</v>
      </c>
      <c r="J62" s="5"/>
      <c r="K62" s="5"/>
    </row>
    <row r="63" spans="1:11" ht="12.75">
      <c r="A63" s="310" t="s">
        <v>74</v>
      </c>
      <c r="B63" s="311"/>
      <c r="C63" s="311"/>
      <c r="D63" s="311"/>
      <c r="E63" s="311"/>
      <c r="F63" s="311"/>
      <c r="G63" s="311"/>
      <c r="H63" s="312"/>
      <c r="I63" s="1">
        <v>57</v>
      </c>
      <c r="J63" s="5"/>
      <c r="K63" s="5"/>
    </row>
    <row r="64" spans="1:11" ht="12.75">
      <c r="A64" s="310" t="s">
        <v>209</v>
      </c>
      <c r="B64" s="311"/>
      <c r="C64" s="311"/>
      <c r="D64" s="311"/>
      <c r="E64" s="311"/>
      <c r="F64" s="311"/>
      <c r="G64" s="311"/>
      <c r="H64" s="312"/>
      <c r="I64" s="1">
        <v>58</v>
      </c>
      <c r="J64" s="5">
        <v>186963270.123203</v>
      </c>
      <c r="K64" s="5">
        <v>167945708.505687</v>
      </c>
    </row>
    <row r="65" spans="1:11" ht="12.75">
      <c r="A65" s="307" t="s">
        <v>85</v>
      </c>
      <c r="B65" s="308"/>
      <c r="C65" s="308"/>
      <c r="D65" s="308"/>
      <c r="E65" s="308"/>
      <c r="F65" s="308"/>
      <c r="G65" s="308"/>
      <c r="H65" s="309"/>
      <c r="I65" s="1">
        <v>59</v>
      </c>
      <c r="J65" s="74">
        <v>1956083.09</v>
      </c>
      <c r="K65" s="74">
        <v>7751807.62</v>
      </c>
    </row>
    <row r="66" spans="1:11" ht="12.75">
      <c r="A66" s="307" t="s">
        <v>83</v>
      </c>
      <c r="B66" s="308"/>
      <c r="C66" s="308"/>
      <c r="D66" s="308"/>
      <c r="E66" s="308"/>
      <c r="F66" s="308"/>
      <c r="G66" s="308"/>
      <c r="H66" s="309"/>
      <c r="I66" s="1">
        <v>60</v>
      </c>
      <c r="J66" s="73">
        <v>699584714.5950404</v>
      </c>
      <c r="K66" s="73">
        <v>621518608.5391022</v>
      </c>
    </row>
    <row r="67" spans="1:11" ht="12.75">
      <c r="A67" s="313" t="s">
        <v>84</v>
      </c>
      <c r="B67" s="314"/>
      <c r="C67" s="314"/>
      <c r="D67" s="314"/>
      <c r="E67" s="314"/>
      <c r="F67" s="314"/>
      <c r="G67" s="314"/>
      <c r="H67" s="315"/>
      <c r="I67" s="4">
        <v>61</v>
      </c>
      <c r="J67" s="75"/>
      <c r="K67" s="75"/>
    </row>
    <row r="68" spans="1:11" ht="12.75">
      <c r="A68" s="316" t="s">
        <v>75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8"/>
    </row>
    <row r="69" spans="1:11" ht="12.75">
      <c r="A69" s="304" t="s">
        <v>210</v>
      </c>
      <c r="B69" s="305"/>
      <c r="C69" s="305"/>
      <c r="D69" s="305"/>
      <c r="E69" s="305"/>
      <c r="F69" s="305"/>
      <c r="G69" s="305"/>
      <c r="H69" s="306"/>
      <c r="I69" s="3">
        <v>62</v>
      </c>
      <c r="J69" s="76">
        <v>335466574.16497</v>
      </c>
      <c r="K69" s="204">
        <v>279012194.58685637</v>
      </c>
    </row>
    <row r="70" spans="1:11" ht="12.75">
      <c r="A70" s="310" t="s">
        <v>76</v>
      </c>
      <c r="B70" s="311"/>
      <c r="C70" s="311"/>
      <c r="D70" s="311"/>
      <c r="E70" s="311"/>
      <c r="F70" s="311"/>
      <c r="G70" s="311"/>
      <c r="H70" s="312"/>
      <c r="I70" s="1">
        <v>63</v>
      </c>
      <c r="J70" s="5">
        <v>133165000</v>
      </c>
      <c r="K70" s="203">
        <v>133165000</v>
      </c>
    </row>
    <row r="71" spans="1:11" ht="12.75">
      <c r="A71" s="310" t="s">
        <v>77</v>
      </c>
      <c r="B71" s="311"/>
      <c r="C71" s="311"/>
      <c r="D71" s="311"/>
      <c r="E71" s="311"/>
      <c r="F71" s="311"/>
      <c r="G71" s="311"/>
      <c r="H71" s="312"/>
      <c r="I71" s="1">
        <v>64</v>
      </c>
      <c r="J71" s="5"/>
      <c r="K71" s="203"/>
    </row>
    <row r="72" spans="1:11" ht="12.75">
      <c r="A72" s="310" t="s">
        <v>78</v>
      </c>
      <c r="B72" s="311"/>
      <c r="C72" s="311"/>
      <c r="D72" s="311"/>
      <c r="E72" s="311"/>
      <c r="F72" s="311"/>
      <c r="G72" s="311"/>
      <c r="H72" s="312"/>
      <c r="I72" s="1">
        <v>65</v>
      </c>
      <c r="J72" s="29">
        <v>22942694.83</v>
      </c>
      <c r="K72" s="205">
        <v>22942694.83</v>
      </c>
    </row>
    <row r="73" spans="1:11" ht="12.75">
      <c r="A73" s="310" t="s">
        <v>79</v>
      </c>
      <c r="B73" s="311"/>
      <c r="C73" s="311"/>
      <c r="D73" s="311"/>
      <c r="E73" s="311"/>
      <c r="F73" s="311"/>
      <c r="G73" s="311"/>
      <c r="H73" s="312"/>
      <c r="I73" s="1">
        <v>66</v>
      </c>
      <c r="J73" s="5">
        <v>6658250</v>
      </c>
      <c r="K73" s="203">
        <v>6658250</v>
      </c>
    </row>
    <row r="74" spans="1:11" ht="12.75">
      <c r="A74" s="310" t="s">
        <v>284</v>
      </c>
      <c r="B74" s="311"/>
      <c r="C74" s="311"/>
      <c r="D74" s="311"/>
      <c r="E74" s="311"/>
      <c r="F74" s="311"/>
      <c r="G74" s="311"/>
      <c r="H74" s="312"/>
      <c r="I74" s="1">
        <v>67</v>
      </c>
      <c r="J74" s="5">
        <v>24746708.4</v>
      </c>
      <c r="K74" s="203">
        <v>24746708.4</v>
      </c>
    </row>
    <row r="75" spans="1:11" ht="12.75">
      <c r="A75" s="310" t="s">
        <v>285</v>
      </c>
      <c r="B75" s="311"/>
      <c r="C75" s="311"/>
      <c r="D75" s="311"/>
      <c r="E75" s="311"/>
      <c r="F75" s="311"/>
      <c r="G75" s="311"/>
      <c r="H75" s="312"/>
      <c r="I75" s="1">
        <v>68</v>
      </c>
      <c r="J75" s="5">
        <v>8462263.57</v>
      </c>
      <c r="K75" s="203">
        <v>8462263.57</v>
      </c>
    </row>
    <row r="76" spans="1:11" ht="12.75">
      <c r="A76" s="310" t="s">
        <v>80</v>
      </c>
      <c r="B76" s="311"/>
      <c r="C76" s="311"/>
      <c r="D76" s="311"/>
      <c r="E76" s="311"/>
      <c r="F76" s="311"/>
      <c r="G76" s="311"/>
      <c r="H76" s="312"/>
      <c r="I76" s="1">
        <v>69</v>
      </c>
      <c r="J76" s="5"/>
      <c r="K76" s="203"/>
    </row>
    <row r="77" spans="1:11" ht="12.75">
      <c r="A77" s="310" t="s">
        <v>81</v>
      </c>
      <c r="B77" s="311"/>
      <c r="C77" s="311"/>
      <c r="D77" s="311"/>
      <c r="E77" s="311"/>
      <c r="F77" s="311"/>
      <c r="G77" s="311"/>
      <c r="H77" s="312"/>
      <c r="I77" s="1">
        <v>70</v>
      </c>
      <c r="J77" s="5"/>
      <c r="K77" s="203"/>
    </row>
    <row r="78" spans="1:11" ht="12.75">
      <c r="A78" s="310" t="s">
        <v>82</v>
      </c>
      <c r="B78" s="311"/>
      <c r="C78" s="311"/>
      <c r="D78" s="311"/>
      <c r="E78" s="311"/>
      <c r="F78" s="311"/>
      <c r="G78" s="311"/>
      <c r="H78" s="312"/>
      <c r="I78" s="1">
        <v>71</v>
      </c>
      <c r="J78" s="5"/>
      <c r="K78" s="203"/>
    </row>
    <row r="79" spans="1:11" ht="12.75">
      <c r="A79" s="310" t="s">
        <v>211</v>
      </c>
      <c r="B79" s="311"/>
      <c r="C79" s="311"/>
      <c r="D79" s="311"/>
      <c r="E79" s="311"/>
      <c r="F79" s="311"/>
      <c r="G79" s="311"/>
      <c r="H79" s="312"/>
      <c r="I79" s="1">
        <v>72</v>
      </c>
      <c r="J79" s="29">
        <v>92009268.95459</v>
      </c>
      <c r="K79" s="205">
        <v>62010760.6449144</v>
      </c>
    </row>
    <row r="80" spans="1:11" ht="12.75">
      <c r="A80" s="319" t="s">
        <v>86</v>
      </c>
      <c r="B80" s="320"/>
      <c r="C80" s="320"/>
      <c r="D80" s="320"/>
      <c r="E80" s="320"/>
      <c r="F80" s="320"/>
      <c r="G80" s="320"/>
      <c r="H80" s="321"/>
      <c r="I80" s="1">
        <v>73</v>
      </c>
      <c r="J80" s="29">
        <v>92009268.95459</v>
      </c>
      <c r="K80" s="205">
        <v>62010760.6449144</v>
      </c>
    </row>
    <row r="81" spans="1:11" ht="12.75">
      <c r="A81" s="319" t="s">
        <v>87</v>
      </c>
      <c r="B81" s="320"/>
      <c r="C81" s="320"/>
      <c r="D81" s="320"/>
      <c r="E81" s="320"/>
      <c r="F81" s="320"/>
      <c r="G81" s="320"/>
      <c r="H81" s="321"/>
      <c r="I81" s="1">
        <v>74</v>
      </c>
      <c r="J81" s="5"/>
      <c r="K81" s="203"/>
    </row>
    <row r="82" spans="1:11" ht="12.75">
      <c r="A82" s="310" t="s">
        <v>88</v>
      </c>
      <c r="B82" s="311"/>
      <c r="C82" s="311"/>
      <c r="D82" s="311"/>
      <c r="E82" s="311"/>
      <c r="F82" s="311"/>
      <c r="G82" s="311"/>
      <c r="H82" s="312"/>
      <c r="I82" s="1">
        <v>75</v>
      </c>
      <c r="J82" s="5">
        <v>87349610.38038</v>
      </c>
      <c r="K82" s="203">
        <v>60893739.111942</v>
      </c>
    </row>
    <row r="83" spans="1:11" ht="12.75">
      <c r="A83" s="319" t="s">
        <v>89</v>
      </c>
      <c r="B83" s="320"/>
      <c r="C83" s="320"/>
      <c r="D83" s="320"/>
      <c r="E83" s="320"/>
      <c r="F83" s="320"/>
      <c r="G83" s="320"/>
      <c r="H83" s="321"/>
      <c r="I83" s="1">
        <v>76</v>
      </c>
      <c r="J83" s="5">
        <v>87349610.38038</v>
      </c>
      <c r="K83" s="203">
        <v>60893739.111942</v>
      </c>
    </row>
    <row r="84" spans="1:11" ht="12.75">
      <c r="A84" s="319" t="s">
        <v>90</v>
      </c>
      <c r="B84" s="320"/>
      <c r="C84" s="320"/>
      <c r="D84" s="320"/>
      <c r="E84" s="320"/>
      <c r="F84" s="320"/>
      <c r="G84" s="320"/>
      <c r="H84" s="321"/>
      <c r="I84" s="1">
        <v>77</v>
      </c>
      <c r="J84" s="5"/>
      <c r="K84" s="203"/>
    </row>
    <row r="85" spans="1:11" ht="12.75">
      <c r="A85" s="310" t="s">
        <v>91</v>
      </c>
      <c r="B85" s="311"/>
      <c r="C85" s="311"/>
      <c r="D85" s="311"/>
      <c r="E85" s="311"/>
      <c r="F85" s="311"/>
      <c r="G85" s="311"/>
      <c r="H85" s="312"/>
      <c r="I85" s="1">
        <v>78</v>
      </c>
      <c r="J85" s="5"/>
      <c r="K85" s="203"/>
    </row>
    <row r="86" spans="1:11" ht="12.75">
      <c r="A86" s="307" t="s">
        <v>92</v>
      </c>
      <c r="B86" s="308"/>
      <c r="C86" s="308"/>
      <c r="D86" s="308"/>
      <c r="E86" s="308"/>
      <c r="F86" s="308"/>
      <c r="G86" s="308"/>
      <c r="H86" s="309"/>
      <c r="I86" s="1">
        <v>79</v>
      </c>
      <c r="J86" s="29">
        <v>0</v>
      </c>
      <c r="K86" s="205">
        <v>0</v>
      </c>
    </row>
    <row r="87" spans="1:11" ht="12.75">
      <c r="A87" s="310" t="s">
        <v>93</v>
      </c>
      <c r="B87" s="311"/>
      <c r="C87" s="311"/>
      <c r="D87" s="311"/>
      <c r="E87" s="311"/>
      <c r="F87" s="311"/>
      <c r="G87" s="311"/>
      <c r="H87" s="312"/>
      <c r="I87" s="1">
        <v>80</v>
      </c>
      <c r="J87" s="5"/>
      <c r="K87" s="203"/>
    </row>
    <row r="88" spans="1:11" ht="12.75">
      <c r="A88" s="310" t="s">
        <v>94</v>
      </c>
      <c r="B88" s="311"/>
      <c r="C88" s="311"/>
      <c r="D88" s="311"/>
      <c r="E88" s="311"/>
      <c r="F88" s="311"/>
      <c r="G88" s="311"/>
      <c r="H88" s="312"/>
      <c r="I88" s="1">
        <v>81</v>
      </c>
      <c r="J88" s="5"/>
      <c r="K88" s="203"/>
    </row>
    <row r="89" spans="1:11" ht="12.75">
      <c r="A89" s="310" t="s">
        <v>95</v>
      </c>
      <c r="B89" s="311"/>
      <c r="C89" s="311"/>
      <c r="D89" s="311"/>
      <c r="E89" s="311"/>
      <c r="F89" s="311"/>
      <c r="G89" s="311"/>
      <c r="H89" s="312"/>
      <c r="I89" s="1">
        <v>82</v>
      </c>
      <c r="J89" s="5"/>
      <c r="K89" s="203"/>
    </row>
    <row r="90" spans="1:11" ht="12.75">
      <c r="A90" s="307" t="s">
        <v>202</v>
      </c>
      <c r="B90" s="308"/>
      <c r="C90" s="308"/>
      <c r="D90" s="308"/>
      <c r="E90" s="308"/>
      <c r="F90" s="308"/>
      <c r="G90" s="308"/>
      <c r="H90" s="309"/>
      <c r="I90" s="1">
        <v>83</v>
      </c>
      <c r="J90" s="73">
        <v>14587601.629999999</v>
      </c>
      <c r="K90" s="206">
        <v>16763160.16</v>
      </c>
    </row>
    <row r="91" spans="1:11" ht="12.75">
      <c r="A91" s="310" t="s">
        <v>96</v>
      </c>
      <c r="B91" s="311"/>
      <c r="C91" s="311"/>
      <c r="D91" s="311"/>
      <c r="E91" s="311"/>
      <c r="F91" s="311"/>
      <c r="G91" s="311"/>
      <c r="H91" s="312"/>
      <c r="I91" s="1">
        <v>84</v>
      </c>
      <c r="J91" s="5">
        <v>4799908.12</v>
      </c>
      <c r="K91" s="203">
        <v>8097146.17</v>
      </c>
    </row>
    <row r="92" spans="1:11" ht="12.75">
      <c r="A92" s="310" t="s">
        <v>98</v>
      </c>
      <c r="B92" s="311"/>
      <c r="C92" s="311"/>
      <c r="D92" s="311"/>
      <c r="E92" s="311"/>
      <c r="F92" s="311"/>
      <c r="G92" s="311"/>
      <c r="H92" s="312"/>
      <c r="I92" s="1">
        <v>85</v>
      </c>
      <c r="J92" s="5">
        <v>0</v>
      </c>
      <c r="K92" s="203">
        <v>0</v>
      </c>
    </row>
    <row r="93" spans="1:11" ht="12.75">
      <c r="A93" s="310" t="s">
        <v>97</v>
      </c>
      <c r="B93" s="311"/>
      <c r="C93" s="311"/>
      <c r="D93" s="311"/>
      <c r="E93" s="311"/>
      <c r="F93" s="311"/>
      <c r="G93" s="311"/>
      <c r="H93" s="312"/>
      <c r="I93" s="1">
        <v>86</v>
      </c>
      <c r="J93" s="5">
        <v>31934.55</v>
      </c>
      <c r="K93" s="203">
        <v>0</v>
      </c>
    </row>
    <row r="94" spans="1:11" ht="12.75">
      <c r="A94" s="310" t="s">
        <v>99</v>
      </c>
      <c r="B94" s="311"/>
      <c r="C94" s="311"/>
      <c r="D94" s="311"/>
      <c r="E94" s="311"/>
      <c r="F94" s="311"/>
      <c r="G94" s="311"/>
      <c r="H94" s="312"/>
      <c r="I94" s="1">
        <v>87</v>
      </c>
      <c r="J94" s="5">
        <v>0</v>
      </c>
      <c r="K94" s="203">
        <v>0</v>
      </c>
    </row>
    <row r="95" spans="1:11" ht="12.75">
      <c r="A95" s="310" t="s">
        <v>100</v>
      </c>
      <c r="B95" s="311"/>
      <c r="C95" s="311"/>
      <c r="D95" s="311"/>
      <c r="E95" s="311"/>
      <c r="F95" s="311"/>
      <c r="G95" s="311"/>
      <c r="H95" s="312"/>
      <c r="I95" s="1">
        <v>88</v>
      </c>
      <c r="J95" s="5">
        <v>4133330.12</v>
      </c>
      <c r="K95" s="203">
        <v>2933353.09</v>
      </c>
    </row>
    <row r="96" spans="1:11" ht="12.75">
      <c r="A96" s="310" t="s">
        <v>101</v>
      </c>
      <c r="B96" s="311"/>
      <c r="C96" s="311"/>
      <c r="D96" s="311"/>
      <c r="E96" s="311"/>
      <c r="F96" s="311"/>
      <c r="G96" s="311"/>
      <c r="H96" s="312"/>
      <c r="I96" s="1">
        <v>89</v>
      </c>
      <c r="J96" s="5">
        <v>0</v>
      </c>
      <c r="K96" s="203">
        <v>0</v>
      </c>
    </row>
    <row r="97" spans="1:11" ht="12.75">
      <c r="A97" s="310" t="s">
        <v>163</v>
      </c>
      <c r="B97" s="311"/>
      <c r="C97" s="311"/>
      <c r="D97" s="311"/>
      <c r="E97" s="311"/>
      <c r="F97" s="311"/>
      <c r="G97" s="311"/>
      <c r="H97" s="312"/>
      <c r="I97" s="1">
        <v>90</v>
      </c>
      <c r="J97" s="5">
        <v>0</v>
      </c>
      <c r="K97" s="203">
        <v>0</v>
      </c>
    </row>
    <row r="98" spans="1:11" ht="12.75">
      <c r="A98" s="310" t="s">
        <v>102</v>
      </c>
      <c r="B98" s="311"/>
      <c r="C98" s="311"/>
      <c r="D98" s="311"/>
      <c r="E98" s="311"/>
      <c r="F98" s="311"/>
      <c r="G98" s="311"/>
      <c r="H98" s="312"/>
      <c r="I98" s="1">
        <v>91</v>
      </c>
      <c r="J98" s="5">
        <v>5622428.84</v>
      </c>
      <c r="K98" s="203">
        <v>5732660.9</v>
      </c>
    </row>
    <row r="99" spans="1:11" ht="12.75">
      <c r="A99" s="310" t="s">
        <v>103</v>
      </c>
      <c r="B99" s="311"/>
      <c r="C99" s="311"/>
      <c r="D99" s="311"/>
      <c r="E99" s="311"/>
      <c r="F99" s="311"/>
      <c r="G99" s="311"/>
      <c r="H99" s="312"/>
      <c r="I99" s="1">
        <v>92</v>
      </c>
      <c r="J99" s="5"/>
      <c r="K99" s="203"/>
    </row>
    <row r="100" spans="1:11" ht="12.75">
      <c r="A100" s="307" t="s">
        <v>104</v>
      </c>
      <c r="B100" s="308"/>
      <c r="C100" s="308"/>
      <c r="D100" s="308"/>
      <c r="E100" s="308"/>
      <c r="F100" s="308"/>
      <c r="G100" s="308"/>
      <c r="H100" s="309"/>
      <c r="I100" s="1">
        <v>93</v>
      </c>
      <c r="J100" s="73">
        <v>200649595.87869748</v>
      </c>
      <c r="K100" s="206">
        <v>173190858.09065998</v>
      </c>
    </row>
    <row r="101" spans="1:14" ht="12.75">
      <c r="A101" s="310" t="s">
        <v>105</v>
      </c>
      <c r="B101" s="311"/>
      <c r="C101" s="311"/>
      <c r="D101" s="311"/>
      <c r="E101" s="311"/>
      <c r="F101" s="311"/>
      <c r="G101" s="311"/>
      <c r="H101" s="312"/>
      <c r="I101" s="1">
        <v>94</v>
      </c>
      <c r="J101" s="5">
        <v>41661457.09896</v>
      </c>
      <c r="K101" s="203">
        <v>29506803.7526754</v>
      </c>
      <c r="N101" s="188"/>
    </row>
    <row r="102" spans="1:14" ht="12.75">
      <c r="A102" s="310" t="s">
        <v>98</v>
      </c>
      <c r="B102" s="311"/>
      <c r="C102" s="311"/>
      <c r="D102" s="311"/>
      <c r="E102" s="311"/>
      <c r="F102" s="311"/>
      <c r="G102" s="311"/>
      <c r="H102" s="312"/>
      <c r="I102" s="1">
        <v>95</v>
      </c>
      <c r="J102" s="5"/>
      <c r="K102" s="203"/>
      <c r="N102" s="150"/>
    </row>
    <row r="103" spans="1:11" ht="12.75">
      <c r="A103" s="310" t="s">
        <v>97</v>
      </c>
      <c r="B103" s="311"/>
      <c r="C103" s="311"/>
      <c r="D103" s="311"/>
      <c r="E103" s="311"/>
      <c r="F103" s="311"/>
      <c r="G103" s="311"/>
      <c r="H103" s="312"/>
      <c r="I103" s="1">
        <v>96</v>
      </c>
      <c r="J103" s="5">
        <v>355803.284252502</v>
      </c>
      <c r="K103" s="203">
        <v>9906.49</v>
      </c>
    </row>
    <row r="104" spans="1:11" ht="12.75">
      <c r="A104" s="310" t="s">
        <v>99</v>
      </c>
      <c r="B104" s="311"/>
      <c r="C104" s="311"/>
      <c r="D104" s="311"/>
      <c r="E104" s="311"/>
      <c r="F104" s="311"/>
      <c r="G104" s="311"/>
      <c r="H104" s="312"/>
      <c r="I104" s="1">
        <v>97</v>
      </c>
      <c r="J104" s="5"/>
      <c r="K104" s="203"/>
    </row>
    <row r="105" spans="1:14" ht="12.75">
      <c r="A105" s="310" t="s">
        <v>100</v>
      </c>
      <c r="B105" s="311"/>
      <c r="C105" s="311"/>
      <c r="D105" s="311"/>
      <c r="E105" s="311"/>
      <c r="F105" s="311"/>
      <c r="G105" s="311"/>
      <c r="H105" s="312"/>
      <c r="I105" s="1">
        <v>98</v>
      </c>
      <c r="J105" s="5">
        <v>53384032.386335</v>
      </c>
      <c r="K105" s="203">
        <v>38479986.6767828</v>
      </c>
      <c r="N105" s="150"/>
    </row>
    <row r="106" spans="1:11" ht="12.75">
      <c r="A106" s="310" t="s">
        <v>101</v>
      </c>
      <c r="B106" s="311"/>
      <c r="C106" s="311"/>
      <c r="D106" s="311"/>
      <c r="E106" s="311"/>
      <c r="F106" s="311"/>
      <c r="G106" s="311"/>
      <c r="H106" s="312"/>
      <c r="I106" s="1">
        <v>99</v>
      </c>
      <c r="J106" s="5"/>
      <c r="K106" s="203"/>
    </row>
    <row r="107" spans="1:11" ht="12.75">
      <c r="A107" s="310" t="s">
        <v>163</v>
      </c>
      <c r="B107" s="311"/>
      <c r="C107" s="311"/>
      <c r="D107" s="311"/>
      <c r="E107" s="311"/>
      <c r="F107" s="311"/>
      <c r="G107" s="311"/>
      <c r="H107" s="312"/>
      <c r="I107" s="1">
        <v>100</v>
      </c>
      <c r="J107" s="5"/>
      <c r="K107" s="203"/>
    </row>
    <row r="108" spans="1:11" ht="12.75">
      <c r="A108" s="310" t="s">
        <v>106</v>
      </c>
      <c r="B108" s="311"/>
      <c r="C108" s="311"/>
      <c r="D108" s="311"/>
      <c r="E108" s="311"/>
      <c r="F108" s="311"/>
      <c r="G108" s="311"/>
      <c r="H108" s="312"/>
      <c r="I108" s="1">
        <v>101</v>
      </c>
      <c r="J108" s="5">
        <v>73635919.8692625</v>
      </c>
      <c r="K108" s="203">
        <v>77328102.2823982</v>
      </c>
    </row>
    <row r="109" spans="1:11" ht="12.75">
      <c r="A109" s="310" t="s">
        <v>107</v>
      </c>
      <c r="B109" s="311"/>
      <c r="C109" s="311"/>
      <c r="D109" s="311"/>
      <c r="E109" s="311"/>
      <c r="F109" s="311"/>
      <c r="G109" s="311"/>
      <c r="H109" s="312"/>
      <c r="I109" s="1">
        <v>102</v>
      </c>
      <c r="J109" s="5">
        <v>31612383.2398875</v>
      </c>
      <c r="K109" s="203">
        <v>27866058.8888036</v>
      </c>
    </row>
    <row r="110" spans="1:11" ht="12.75">
      <c r="A110" s="310" t="s">
        <v>108</v>
      </c>
      <c r="B110" s="311"/>
      <c r="C110" s="311"/>
      <c r="D110" s="311"/>
      <c r="E110" s="311"/>
      <c r="F110" s="311"/>
      <c r="G110" s="311"/>
      <c r="H110" s="312"/>
      <c r="I110" s="1">
        <v>103</v>
      </c>
      <c r="J110" s="5"/>
      <c r="K110" s="203"/>
    </row>
    <row r="111" spans="1:11" ht="12.75">
      <c r="A111" s="310" t="s">
        <v>109</v>
      </c>
      <c r="B111" s="311"/>
      <c r="C111" s="311"/>
      <c r="D111" s="311"/>
      <c r="E111" s="311"/>
      <c r="F111" s="311"/>
      <c r="G111" s="311"/>
      <c r="H111" s="312"/>
      <c r="I111" s="1">
        <v>104</v>
      </c>
      <c r="J111" s="5"/>
      <c r="K111" s="203"/>
    </row>
    <row r="112" spans="1:11" ht="12.75">
      <c r="A112" s="310" t="s">
        <v>110</v>
      </c>
      <c r="B112" s="311"/>
      <c r="C112" s="311"/>
      <c r="D112" s="311"/>
      <c r="E112" s="311"/>
      <c r="F112" s="311"/>
      <c r="G112" s="311"/>
      <c r="H112" s="312"/>
      <c r="I112" s="1">
        <v>105</v>
      </c>
      <c r="J112" s="5"/>
      <c r="K112" s="203"/>
    </row>
    <row r="113" spans="1:11" ht="12.75">
      <c r="A113" s="307" t="s">
        <v>212</v>
      </c>
      <c r="B113" s="308"/>
      <c r="C113" s="308"/>
      <c r="D113" s="308"/>
      <c r="E113" s="308"/>
      <c r="F113" s="308"/>
      <c r="G113" s="308"/>
      <c r="H113" s="309"/>
      <c r="I113" s="1">
        <v>106</v>
      </c>
      <c r="J113" s="74">
        <v>148880942.931372</v>
      </c>
      <c r="K113" s="202">
        <v>152552395.711586</v>
      </c>
    </row>
    <row r="114" spans="1:11" ht="12.75">
      <c r="A114" s="307" t="s">
        <v>213</v>
      </c>
      <c r="B114" s="308"/>
      <c r="C114" s="308"/>
      <c r="D114" s="308"/>
      <c r="E114" s="308"/>
      <c r="F114" s="308"/>
      <c r="G114" s="308"/>
      <c r="H114" s="309"/>
      <c r="I114" s="1">
        <v>107</v>
      </c>
      <c r="J114" s="73">
        <v>699584714.6050394</v>
      </c>
      <c r="K114" s="206">
        <v>621518608.5491023</v>
      </c>
    </row>
    <row r="115" spans="1:11" ht="12.75">
      <c r="A115" s="329" t="s">
        <v>111</v>
      </c>
      <c r="B115" s="330"/>
      <c r="C115" s="330"/>
      <c r="D115" s="330"/>
      <c r="E115" s="330"/>
      <c r="F115" s="330"/>
      <c r="G115" s="330"/>
      <c r="H115" s="331"/>
      <c r="I115" s="2">
        <v>108</v>
      </c>
      <c r="J115" s="75"/>
      <c r="K115" s="75"/>
    </row>
    <row r="116" spans="1:11" ht="12.75">
      <c r="A116" s="316" t="s">
        <v>112</v>
      </c>
      <c r="B116" s="332"/>
      <c r="C116" s="332"/>
      <c r="D116" s="332"/>
      <c r="E116" s="332"/>
      <c r="F116" s="332"/>
      <c r="G116" s="332"/>
      <c r="H116" s="332"/>
      <c r="I116" s="333"/>
      <c r="J116" s="333"/>
      <c r="K116" s="334"/>
    </row>
    <row r="117" spans="1:11" ht="12.75">
      <c r="A117" s="304" t="s">
        <v>113</v>
      </c>
      <c r="B117" s="305"/>
      <c r="C117" s="305"/>
      <c r="D117" s="305"/>
      <c r="E117" s="305"/>
      <c r="F117" s="305"/>
      <c r="G117" s="305"/>
      <c r="H117" s="305"/>
      <c r="I117" s="335"/>
      <c r="J117" s="335"/>
      <c r="K117" s="336"/>
    </row>
    <row r="118" spans="1:11" ht="12.75">
      <c r="A118" s="310" t="s">
        <v>114</v>
      </c>
      <c r="B118" s="311"/>
      <c r="C118" s="311"/>
      <c r="D118" s="311"/>
      <c r="E118" s="311"/>
      <c r="F118" s="311"/>
      <c r="G118" s="311"/>
      <c r="H118" s="312"/>
      <c r="I118" s="1">
        <v>109</v>
      </c>
      <c r="J118" s="5">
        <f>+J69</f>
        <v>335466574.16497</v>
      </c>
      <c r="K118" s="5">
        <f>+K69</f>
        <v>279012194.58685637</v>
      </c>
    </row>
    <row r="119" spans="1:11" ht="12.75">
      <c r="A119" s="322" t="s">
        <v>115</v>
      </c>
      <c r="B119" s="323"/>
      <c r="C119" s="323"/>
      <c r="D119" s="323"/>
      <c r="E119" s="323"/>
      <c r="F119" s="323"/>
      <c r="G119" s="323"/>
      <c r="H119" s="324"/>
      <c r="I119" s="4">
        <v>110</v>
      </c>
      <c r="J119" s="6"/>
      <c r="K119" s="6"/>
    </row>
    <row r="120" spans="1:11" ht="12.75">
      <c r="A120" s="325" t="s">
        <v>164</v>
      </c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</row>
    <row r="121" spans="1:11" ht="12.75">
      <c r="A121" s="327"/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SheetLayoutView="100" zoomScalePageLayoutView="0" workbookViewId="0" topLeftCell="A49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8" customWidth="1"/>
    <col min="11" max="11" width="11.140625" style="168" bestFit="1" customWidth="1"/>
    <col min="12" max="12" width="11.7109375" style="168" customWidth="1"/>
    <col min="13" max="13" width="12.00390625" style="168" customWidth="1"/>
    <col min="14" max="14" width="9.140625" style="28" customWidth="1"/>
    <col min="15" max="15" width="10.140625" style="28" bestFit="1" customWidth="1"/>
    <col min="16" max="16384" width="9.140625" style="28" customWidth="1"/>
  </cols>
  <sheetData>
    <row r="1" spans="1:13" ht="12.75" customHeight="1">
      <c r="A1" s="291" t="s">
        <v>214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2.75" customHeight="1">
      <c r="A2" s="350" t="s">
        <v>337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2.75" customHeight="1">
      <c r="A3" s="339" t="s">
        <v>203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24">
      <c r="A4" s="338" t="s">
        <v>116</v>
      </c>
      <c r="B4" s="338"/>
      <c r="C4" s="338"/>
      <c r="D4" s="338"/>
      <c r="E4" s="338"/>
      <c r="F4" s="338"/>
      <c r="G4" s="338"/>
      <c r="H4" s="338"/>
      <c r="I4" s="32" t="s">
        <v>117</v>
      </c>
      <c r="J4" s="337" t="s">
        <v>118</v>
      </c>
      <c r="K4" s="337"/>
      <c r="L4" s="337" t="s">
        <v>119</v>
      </c>
      <c r="M4" s="337"/>
    </row>
    <row r="5" spans="1:13" ht="12.75">
      <c r="A5" s="338"/>
      <c r="B5" s="338"/>
      <c r="C5" s="338"/>
      <c r="D5" s="338"/>
      <c r="E5" s="338"/>
      <c r="F5" s="338"/>
      <c r="G5" s="338"/>
      <c r="H5" s="338"/>
      <c r="I5" s="32"/>
      <c r="J5" s="169" t="s">
        <v>165</v>
      </c>
      <c r="K5" s="169" t="s">
        <v>166</v>
      </c>
      <c r="L5" s="169" t="s">
        <v>165</v>
      </c>
      <c r="M5" s="169" t="s">
        <v>166</v>
      </c>
    </row>
    <row r="6" spans="1:13" ht="12.75">
      <c r="A6" s="337">
        <v>1</v>
      </c>
      <c r="B6" s="337"/>
      <c r="C6" s="337"/>
      <c r="D6" s="337"/>
      <c r="E6" s="337"/>
      <c r="F6" s="337"/>
      <c r="G6" s="337"/>
      <c r="H6" s="337"/>
      <c r="I6" s="34">
        <v>2</v>
      </c>
      <c r="J6" s="169">
        <v>3</v>
      </c>
      <c r="K6" s="169">
        <v>4</v>
      </c>
      <c r="L6" s="169">
        <v>5</v>
      </c>
      <c r="M6" s="169">
        <v>6</v>
      </c>
    </row>
    <row r="7" spans="1:13" ht="12.75">
      <c r="A7" s="304" t="s">
        <v>121</v>
      </c>
      <c r="B7" s="305"/>
      <c r="C7" s="305"/>
      <c r="D7" s="305"/>
      <c r="E7" s="305"/>
      <c r="F7" s="305"/>
      <c r="G7" s="305"/>
      <c r="H7" s="306"/>
      <c r="I7" s="3">
        <v>111</v>
      </c>
      <c r="J7" s="76">
        <v>924295843.18466</v>
      </c>
      <c r="K7" s="76">
        <v>259079535.31862602</v>
      </c>
      <c r="L7" s="76">
        <v>981370048.815325</v>
      </c>
      <c r="M7" s="76">
        <v>307546128.379927</v>
      </c>
    </row>
    <row r="8" spans="1:13" ht="12.75">
      <c r="A8" s="307" t="s">
        <v>122</v>
      </c>
      <c r="B8" s="308"/>
      <c r="C8" s="308"/>
      <c r="D8" s="308"/>
      <c r="E8" s="308"/>
      <c r="F8" s="308"/>
      <c r="G8" s="308"/>
      <c r="H8" s="309"/>
      <c r="I8" s="1">
        <v>112</v>
      </c>
      <c r="J8" s="5">
        <v>911462975.40466</v>
      </c>
      <c r="K8" s="5">
        <v>255303525.488626</v>
      </c>
      <c r="L8" s="5">
        <v>967614824.675325</v>
      </c>
      <c r="M8" s="5">
        <v>303329576.919927</v>
      </c>
    </row>
    <row r="9" spans="1:13" ht="12.75">
      <c r="A9" s="307" t="s">
        <v>123</v>
      </c>
      <c r="B9" s="308"/>
      <c r="C9" s="308"/>
      <c r="D9" s="308"/>
      <c r="E9" s="308"/>
      <c r="F9" s="308"/>
      <c r="G9" s="308"/>
      <c r="H9" s="309"/>
      <c r="I9" s="1">
        <v>113</v>
      </c>
      <c r="J9" s="5">
        <v>12832867.779999997</v>
      </c>
      <c r="K9" s="5">
        <v>3776009.829999999</v>
      </c>
      <c r="L9" s="5">
        <v>13755224.14</v>
      </c>
      <c r="M9" s="5">
        <v>4216551.46</v>
      </c>
    </row>
    <row r="10" spans="1:13" ht="12.75">
      <c r="A10" s="307" t="s">
        <v>124</v>
      </c>
      <c r="B10" s="308"/>
      <c r="C10" s="308"/>
      <c r="D10" s="308"/>
      <c r="E10" s="308"/>
      <c r="F10" s="308"/>
      <c r="G10" s="308"/>
      <c r="H10" s="309"/>
      <c r="I10" s="1">
        <v>114</v>
      </c>
      <c r="J10" s="73">
        <v>868625601.8547366</v>
      </c>
      <c r="K10" s="73">
        <v>252193079.071807</v>
      </c>
      <c r="L10" s="73">
        <v>920184317.2236825</v>
      </c>
      <c r="M10" s="73">
        <v>298630715.26082724</v>
      </c>
    </row>
    <row r="11" spans="1:13" ht="12.75">
      <c r="A11" s="307" t="s">
        <v>167</v>
      </c>
      <c r="B11" s="308"/>
      <c r="C11" s="308"/>
      <c r="D11" s="308"/>
      <c r="E11" s="308"/>
      <c r="F11" s="308"/>
      <c r="G11" s="308"/>
      <c r="H11" s="309"/>
      <c r="I11" s="1">
        <v>115</v>
      </c>
      <c r="J11" s="74">
        <v>6626903.030148797</v>
      </c>
      <c r="K11" s="74">
        <v>-5226750.964688401</v>
      </c>
      <c r="L11" s="202">
        <v>-1310126.9653993994</v>
      </c>
      <c r="M11" s="202">
        <v>-740925.117205697</v>
      </c>
    </row>
    <row r="12" spans="1:13" ht="12.75">
      <c r="A12" s="307" t="s">
        <v>215</v>
      </c>
      <c r="B12" s="308"/>
      <c r="C12" s="308"/>
      <c r="D12" s="308"/>
      <c r="E12" s="308"/>
      <c r="F12" s="308"/>
      <c r="G12" s="308"/>
      <c r="H12" s="309"/>
      <c r="I12" s="1">
        <v>116</v>
      </c>
      <c r="J12" s="73">
        <v>414653481.8444904</v>
      </c>
      <c r="K12" s="73">
        <v>101497625.86045119</v>
      </c>
      <c r="L12" s="73">
        <v>365363371.64622784</v>
      </c>
      <c r="M12" s="73">
        <v>110807742.5831977</v>
      </c>
    </row>
    <row r="13" spans="1:13" ht="12.75">
      <c r="A13" s="310" t="s">
        <v>125</v>
      </c>
      <c r="B13" s="311"/>
      <c r="C13" s="311"/>
      <c r="D13" s="311"/>
      <c r="E13" s="311"/>
      <c r="F13" s="311"/>
      <c r="G13" s="311"/>
      <c r="H13" s="312"/>
      <c r="I13" s="1">
        <v>117</v>
      </c>
      <c r="J13" s="5">
        <v>223781941.28034538</v>
      </c>
      <c r="K13" s="5">
        <v>40110514.8450912</v>
      </c>
      <c r="L13" s="203">
        <v>173731537.20907483</v>
      </c>
      <c r="M13" s="203">
        <v>33843165.668383494</v>
      </c>
    </row>
    <row r="14" spans="1:13" ht="12.75">
      <c r="A14" s="310" t="s">
        <v>126</v>
      </c>
      <c r="B14" s="311"/>
      <c r="C14" s="311"/>
      <c r="D14" s="311"/>
      <c r="E14" s="311"/>
      <c r="F14" s="311"/>
      <c r="G14" s="311"/>
      <c r="H14" s="312"/>
      <c r="I14" s="1">
        <v>118</v>
      </c>
      <c r="J14" s="5"/>
      <c r="K14" s="5"/>
      <c r="L14" s="5"/>
      <c r="M14" s="5"/>
    </row>
    <row r="15" spans="1:13" ht="12.75">
      <c r="A15" s="310" t="s">
        <v>127</v>
      </c>
      <c r="B15" s="311"/>
      <c r="C15" s="311"/>
      <c r="D15" s="311"/>
      <c r="E15" s="311"/>
      <c r="F15" s="311"/>
      <c r="G15" s="311"/>
      <c r="H15" s="312"/>
      <c r="I15" s="1">
        <v>119</v>
      </c>
      <c r="J15" s="5">
        <v>190871540.564145</v>
      </c>
      <c r="K15" s="5">
        <v>61387111.01536</v>
      </c>
      <c r="L15" s="5">
        <v>191631834.437153</v>
      </c>
      <c r="M15" s="5">
        <v>76964576.9148142</v>
      </c>
    </row>
    <row r="16" spans="1:13" ht="12.75">
      <c r="A16" s="307" t="s">
        <v>128</v>
      </c>
      <c r="B16" s="308"/>
      <c r="C16" s="308"/>
      <c r="D16" s="308"/>
      <c r="E16" s="308"/>
      <c r="F16" s="308"/>
      <c r="G16" s="308"/>
      <c r="H16" s="309"/>
      <c r="I16" s="1">
        <v>120</v>
      </c>
      <c r="J16" s="73">
        <v>379289069.83295083</v>
      </c>
      <c r="K16" s="73">
        <v>131866172.0630838</v>
      </c>
      <c r="L16" s="73">
        <v>488134422.3492676</v>
      </c>
      <c r="M16" s="73">
        <v>166982890.6854236</v>
      </c>
    </row>
    <row r="17" spans="1:13" ht="12.75">
      <c r="A17" s="310" t="s">
        <v>168</v>
      </c>
      <c r="B17" s="311"/>
      <c r="C17" s="311"/>
      <c r="D17" s="311"/>
      <c r="E17" s="311"/>
      <c r="F17" s="311"/>
      <c r="G17" s="311"/>
      <c r="H17" s="312"/>
      <c r="I17" s="1">
        <v>121</v>
      </c>
      <c r="J17" s="5">
        <v>183909203.17725405</v>
      </c>
      <c r="K17" s="5">
        <v>63584016.92924372</v>
      </c>
      <c r="L17" s="203">
        <v>229312338.8173164</v>
      </c>
      <c r="M17" s="203">
        <v>78817618.63240682</v>
      </c>
    </row>
    <row r="18" spans="1:13" ht="12.75">
      <c r="A18" s="310" t="s">
        <v>286</v>
      </c>
      <c r="B18" s="311"/>
      <c r="C18" s="311"/>
      <c r="D18" s="311"/>
      <c r="E18" s="311"/>
      <c r="F18" s="311"/>
      <c r="G18" s="311"/>
      <c r="H18" s="312"/>
      <c r="I18" s="1">
        <v>122</v>
      </c>
      <c r="J18" s="5">
        <v>141709074.40286997</v>
      </c>
      <c r="K18" s="5">
        <v>48993916.727349274</v>
      </c>
      <c r="L18" s="203">
        <v>188944843.75691462</v>
      </c>
      <c r="M18" s="203">
        <v>64942788.14039819</v>
      </c>
    </row>
    <row r="19" spans="1:13" ht="12.75">
      <c r="A19" s="310" t="s">
        <v>287</v>
      </c>
      <c r="B19" s="311"/>
      <c r="C19" s="311"/>
      <c r="D19" s="311"/>
      <c r="E19" s="311"/>
      <c r="F19" s="311"/>
      <c r="G19" s="311"/>
      <c r="H19" s="312"/>
      <c r="I19" s="1">
        <v>123</v>
      </c>
      <c r="J19" s="5">
        <v>53670792.2528268</v>
      </c>
      <c r="K19" s="5">
        <v>19288238.4064908</v>
      </c>
      <c r="L19" s="5">
        <v>69877239.7750366</v>
      </c>
      <c r="M19" s="5">
        <v>23222483.9126186</v>
      </c>
    </row>
    <row r="20" spans="1:13" ht="12.75">
      <c r="A20" s="307" t="s">
        <v>216</v>
      </c>
      <c r="B20" s="308"/>
      <c r="C20" s="308"/>
      <c r="D20" s="308"/>
      <c r="E20" s="308"/>
      <c r="F20" s="308"/>
      <c r="G20" s="308"/>
      <c r="H20" s="309"/>
      <c r="I20" s="1">
        <v>124</v>
      </c>
      <c r="J20" s="74">
        <v>33757041.4416548</v>
      </c>
      <c r="K20" s="74">
        <v>11802625.9616168</v>
      </c>
      <c r="L20" s="74">
        <v>38411812.7119708</v>
      </c>
      <c r="M20" s="74">
        <v>13452465.2390142</v>
      </c>
    </row>
    <row r="21" spans="1:13" ht="12.75">
      <c r="A21" s="307" t="s">
        <v>217</v>
      </c>
      <c r="B21" s="308"/>
      <c r="C21" s="308"/>
      <c r="D21" s="308"/>
      <c r="E21" s="308"/>
      <c r="F21" s="308"/>
      <c r="G21" s="308"/>
      <c r="H21" s="309"/>
      <c r="I21" s="1">
        <v>125</v>
      </c>
      <c r="J21" s="74">
        <v>25523612.8554916</v>
      </c>
      <c r="K21" s="74">
        <v>7735315.1513436</v>
      </c>
      <c r="L21" s="74">
        <v>26977538.2033522</v>
      </c>
      <c r="M21" s="74">
        <v>7300674.0203974</v>
      </c>
    </row>
    <row r="22" spans="1:13" ht="12.75">
      <c r="A22" s="307" t="s">
        <v>218</v>
      </c>
      <c r="B22" s="308"/>
      <c r="C22" s="308"/>
      <c r="D22" s="308"/>
      <c r="E22" s="308"/>
      <c r="F22" s="308"/>
      <c r="G22" s="308"/>
      <c r="H22" s="309"/>
      <c r="I22" s="1">
        <v>126</v>
      </c>
      <c r="J22" s="73">
        <v>4912011.7</v>
      </c>
      <c r="K22" s="73">
        <v>2900111.3</v>
      </c>
      <c r="L22" s="73">
        <v>1497548.51</v>
      </c>
      <c r="M22" s="73">
        <v>772899.93</v>
      </c>
    </row>
    <row r="23" spans="1:13" ht="12.75">
      <c r="A23" s="310" t="s">
        <v>289</v>
      </c>
      <c r="B23" s="311"/>
      <c r="C23" s="311"/>
      <c r="D23" s="311"/>
      <c r="E23" s="311"/>
      <c r="F23" s="311"/>
      <c r="G23" s="311"/>
      <c r="H23" s="312"/>
      <c r="I23" s="1">
        <v>127</v>
      </c>
      <c r="J23" s="5"/>
      <c r="K23" s="5"/>
      <c r="L23" s="5"/>
      <c r="M23" s="5"/>
    </row>
    <row r="24" spans="1:13" ht="12.75">
      <c r="A24" s="310" t="s">
        <v>288</v>
      </c>
      <c r="B24" s="311"/>
      <c r="C24" s="311"/>
      <c r="D24" s="311"/>
      <c r="E24" s="311"/>
      <c r="F24" s="311"/>
      <c r="G24" s="311"/>
      <c r="H24" s="312"/>
      <c r="I24" s="1">
        <v>128</v>
      </c>
      <c r="J24" s="5">
        <v>4912011.7</v>
      </c>
      <c r="K24" s="5">
        <v>2900111.3</v>
      </c>
      <c r="L24" s="5">
        <v>1497548.51</v>
      </c>
      <c r="M24" s="5">
        <v>772899.93</v>
      </c>
    </row>
    <row r="25" spans="1:13" ht="12.75">
      <c r="A25" s="307" t="s">
        <v>129</v>
      </c>
      <c r="B25" s="308"/>
      <c r="C25" s="308"/>
      <c r="D25" s="308"/>
      <c r="E25" s="308"/>
      <c r="F25" s="308"/>
      <c r="G25" s="308"/>
      <c r="H25" s="309"/>
      <c r="I25" s="1">
        <v>129</v>
      </c>
      <c r="K25" s="74"/>
      <c r="L25" s="74"/>
      <c r="M25" s="74"/>
    </row>
    <row r="26" spans="1:13" ht="12.75">
      <c r="A26" s="307" t="s">
        <v>130</v>
      </c>
      <c r="B26" s="308"/>
      <c r="C26" s="308"/>
      <c r="D26" s="308"/>
      <c r="E26" s="308"/>
      <c r="F26" s="308"/>
      <c r="G26" s="308"/>
      <c r="H26" s="309"/>
      <c r="I26" s="1">
        <v>130</v>
      </c>
      <c r="J26" s="74">
        <v>3863481.15</v>
      </c>
      <c r="K26" s="74">
        <v>1617979.7</v>
      </c>
      <c r="L26" s="74">
        <v>1109750.7682634</v>
      </c>
      <c r="M26" s="74">
        <v>54967.92</v>
      </c>
    </row>
    <row r="27" spans="1:13" ht="12.75">
      <c r="A27" s="307" t="s">
        <v>131</v>
      </c>
      <c r="B27" s="308"/>
      <c r="C27" s="308"/>
      <c r="D27" s="308"/>
      <c r="E27" s="308"/>
      <c r="F27" s="308"/>
      <c r="G27" s="308"/>
      <c r="H27" s="309"/>
      <c r="I27" s="1">
        <v>131</v>
      </c>
      <c r="J27" s="73">
        <v>4753922.980578</v>
      </c>
      <c r="K27" s="73">
        <v>2787839.4896283997</v>
      </c>
      <c r="L27" s="73">
        <v>2616688.0512894</v>
      </c>
      <c r="M27" s="73">
        <v>1252848.6923346</v>
      </c>
    </row>
    <row r="28" spans="1:13" ht="12.75">
      <c r="A28" s="307" t="s">
        <v>219</v>
      </c>
      <c r="B28" s="308"/>
      <c r="C28" s="308"/>
      <c r="D28" s="308"/>
      <c r="E28" s="308"/>
      <c r="F28" s="308"/>
      <c r="G28" s="308"/>
      <c r="H28" s="309"/>
      <c r="I28" s="1">
        <v>132</v>
      </c>
      <c r="J28" s="74"/>
      <c r="K28" s="74"/>
      <c r="L28" s="74"/>
      <c r="M28" s="74"/>
    </row>
    <row r="29" spans="1:13" ht="25.5" customHeight="1">
      <c r="A29" s="307" t="s">
        <v>220</v>
      </c>
      <c r="B29" s="308"/>
      <c r="C29" s="308"/>
      <c r="D29" s="308"/>
      <c r="E29" s="308"/>
      <c r="F29" s="308"/>
      <c r="G29" s="308"/>
      <c r="H29" s="309"/>
      <c r="I29" s="1">
        <v>133</v>
      </c>
      <c r="J29" s="5">
        <v>4206828.950577999</v>
      </c>
      <c r="K29" s="5">
        <v>2746353.0496284</v>
      </c>
      <c r="L29" s="5">
        <v>2542806.2012894</v>
      </c>
      <c r="M29" s="5">
        <v>1252848.6923346</v>
      </c>
    </row>
    <row r="30" spans="1:13" ht="12.75">
      <c r="A30" s="307" t="s">
        <v>221</v>
      </c>
      <c r="B30" s="308"/>
      <c r="C30" s="308"/>
      <c r="D30" s="308"/>
      <c r="E30" s="308"/>
      <c r="F30" s="308"/>
      <c r="G30" s="308"/>
      <c r="H30" s="309"/>
      <c r="I30" s="1">
        <v>134</v>
      </c>
      <c r="J30" s="5"/>
      <c r="K30" s="74"/>
      <c r="L30" s="74"/>
      <c r="M30" s="74"/>
    </row>
    <row r="31" spans="1:13" ht="12.75">
      <c r="A31" s="307" t="s">
        <v>222</v>
      </c>
      <c r="B31" s="308"/>
      <c r="C31" s="308"/>
      <c r="D31" s="308"/>
      <c r="E31" s="308"/>
      <c r="F31" s="308"/>
      <c r="G31" s="308"/>
      <c r="H31" s="309"/>
      <c r="I31" s="1">
        <v>135</v>
      </c>
      <c r="J31" s="5"/>
      <c r="K31" s="74"/>
      <c r="L31" s="74"/>
      <c r="M31" s="74"/>
    </row>
    <row r="32" spans="1:13" ht="12.75">
      <c r="A32" s="307" t="s">
        <v>132</v>
      </c>
      <c r="B32" s="308"/>
      <c r="C32" s="308"/>
      <c r="D32" s="308"/>
      <c r="E32" s="308"/>
      <c r="F32" s="308"/>
      <c r="G32" s="308"/>
      <c r="H32" s="309"/>
      <c r="I32" s="1">
        <v>136</v>
      </c>
      <c r="J32" s="5">
        <v>547094.03</v>
      </c>
      <c r="K32" s="5">
        <v>41486.44</v>
      </c>
      <c r="L32" s="5">
        <v>73881.85</v>
      </c>
      <c r="M32" s="5"/>
    </row>
    <row r="33" spans="1:13" ht="12.75">
      <c r="A33" s="307" t="s">
        <v>223</v>
      </c>
      <c r="B33" s="308"/>
      <c r="C33" s="308"/>
      <c r="D33" s="308"/>
      <c r="E33" s="308"/>
      <c r="F33" s="308"/>
      <c r="G33" s="308"/>
      <c r="H33" s="309"/>
      <c r="I33" s="1">
        <v>137</v>
      </c>
      <c r="J33" s="73">
        <v>1496314.5063072</v>
      </c>
      <c r="K33" s="73">
        <v>0</v>
      </c>
      <c r="L33" s="73">
        <v>2512461.7457708</v>
      </c>
      <c r="M33" s="73">
        <v>57123.423550399995</v>
      </c>
    </row>
    <row r="34" spans="1:13" ht="12.75">
      <c r="A34" s="307" t="s">
        <v>224</v>
      </c>
      <c r="B34" s="308"/>
      <c r="C34" s="308"/>
      <c r="D34" s="308"/>
      <c r="E34" s="308"/>
      <c r="F34" s="308"/>
      <c r="G34" s="308"/>
      <c r="H34" s="309"/>
      <c r="I34" s="1">
        <v>138</v>
      </c>
      <c r="J34" s="74"/>
      <c r="K34" s="184"/>
      <c r="L34" s="185"/>
      <c r="M34" s="185"/>
    </row>
    <row r="35" spans="1:13" ht="25.5" customHeight="1">
      <c r="A35" s="307" t="s">
        <v>225</v>
      </c>
      <c r="B35" s="308"/>
      <c r="C35" s="308"/>
      <c r="D35" s="308"/>
      <c r="E35" s="308"/>
      <c r="F35" s="308"/>
      <c r="G35" s="308"/>
      <c r="H35" s="309"/>
      <c r="I35" s="1">
        <v>139</v>
      </c>
      <c r="J35" s="5">
        <v>1496314.5063072</v>
      </c>
      <c r="K35" s="184">
        <v>0</v>
      </c>
      <c r="L35" s="5">
        <v>2512461.7457708</v>
      </c>
      <c r="M35" s="5">
        <v>15527.7935504</v>
      </c>
    </row>
    <row r="36" spans="1:13" ht="12.75">
      <c r="A36" s="307" t="s">
        <v>226</v>
      </c>
      <c r="B36" s="308"/>
      <c r="C36" s="308"/>
      <c r="D36" s="308"/>
      <c r="E36" s="308"/>
      <c r="F36" s="308"/>
      <c r="G36" s="308"/>
      <c r="H36" s="309"/>
      <c r="I36" s="1">
        <v>140</v>
      </c>
      <c r="J36" s="74"/>
      <c r="K36" s="184"/>
      <c r="L36" s="74"/>
      <c r="M36" s="74"/>
    </row>
    <row r="37" spans="1:13" ht="12.75">
      <c r="A37" s="307" t="s">
        <v>133</v>
      </c>
      <c r="B37" s="308"/>
      <c r="C37" s="308"/>
      <c r="D37" s="308"/>
      <c r="E37" s="308"/>
      <c r="F37" s="308"/>
      <c r="G37" s="308"/>
      <c r="H37" s="309"/>
      <c r="I37" s="1">
        <v>141</v>
      </c>
      <c r="J37" s="74"/>
      <c r="K37" s="184"/>
      <c r="L37" s="74"/>
      <c r="M37" s="5">
        <v>41595.63</v>
      </c>
    </row>
    <row r="38" spans="1:13" ht="12.75">
      <c r="A38" s="307" t="s">
        <v>169</v>
      </c>
      <c r="B38" s="308"/>
      <c r="C38" s="308"/>
      <c r="D38" s="308"/>
      <c r="E38" s="308"/>
      <c r="F38" s="308"/>
      <c r="G38" s="308"/>
      <c r="H38" s="309"/>
      <c r="I38" s="1">
        <v>142</v>
      </c>
      <c r="J38" s="74"/>
      <c r="K38" s="184"/>
      <c r="L38" s="74"/>
      <c r="M38" s="74"/>
    </row>
    <row r="39" spans="1:13" ht="12.75">
      <c r="A39" s="307" t="s">
        <v>170</v>
      </c>
      <c r="B39" s="308"/>
      <c r="C39" s="308"/>
      <c r="D39" s="308"/>
      <c r="E39" s="308"/>
      <c r="F39" s="308"/>
      <c r="G39" s="308"/>
      <c r="H39" s="309"/>
      <c r="I39" s="1">
        <v>143</v>
      </c>
      <c r="J39" s="74"/>
      <c r="K39" s="184"/>
      <c r="L39" s="74"/>
      <c r="M39" s="74"/>
    </row>
    <row r="40" spans="1:13" ht="12.75">
      <c r="A40" s="307" t="s">
        <v>134</v>
      </c>
      <c r="B40" s="308"/>
      <c r="C40" s="308"/>
      <c r="D40" s="308"/>
      <c r="E40" s="308"/>
      <c r="F40" s="308"/>
      <c r="G40" s="308"/>
      <c r="H40" s="309"/>
      <c r="I40" s="1">
        <v>144</v>
      </c>
      <c r="J40" s="74"/>
      <c r="K40" s="184"/>
      <c r="L40" s="74"/>
      <c r="M40" s="74"/>
    </row>
    <row r="41" spans="1:13" ht="12.75">
      <c r="A41" s="307" t="s">
        <v>135</v>
      </c>
      <c r="B41" s="308"/>
      <c r="C41" s="308"/>
      <c r="D41" s="308"/>
      <c r="E41" s="308"/>
      <c r="F41" s="308"/>
      <c r="G41" s="308"/>
      <c r="H41" s="309"/>
      <c r="I41" s="1">
        <v>145</v>
      </c>
      <c r="J41" s="74"/>
      <c r="K41" s="74"/>
      <c r="L41" s="74"/>
      <c r="M41" s="74"/>
    </row>
    <row r="42" spans="1:13" ht="12.75">
      <c r="A42" s="307" t="s">
        <v>136</v>
      </c>
      <c r="B42" s="308"/>
      <c r="C42" s="308"/>
      <c r="D42" s="308"/>
      <c r="E42" s="308"/>
      <c r="F42" s="308"/>
      <c r="G42" s="308"/>
      <c r="H42" s="309"/>
      <c r="I42" s="1">
        <v>146</v>
      </c>
      <c r="J42" s="73">
        <v>929049766.1652379</v>
      </c>
      <c r="K42" s="73">
        <v>261867374.80825442</v>
      </c>
      <c r="L42" s="73">
        <v>983986736.8666145</v>
      </c>
      <c r="M42" s="73">
        <v>308798977.0722616</v>
      </c>
    </row>
    <row r="43" spans="1:13" ht="12.75">
      <c r="A43" s="307" t="s">
        <v>137</v>
      </c>
      <c r="B43" s="308"/>
      <c r="C43" s="308"/>
      <c r="D43" s="308"/>
      <c r="E43" s="308"/>
      <c r="F43" s="308"/>
      <c r="G43" s="308"/>
      <c r="H43" s="309"/>
      <c r="I43" s="1">
        <v>147</v>
      </c>
      <c r="J43" s="73">
        <v>870121916.3610438</v>
      </c>
      <c r="K43" s="73">
        <v>252193079.071807</v>
      </c>
      <c r="L43" s="73">
        <v>922696778.9694533</v>
      </c>
      <c r="M43" s="73">
        <v>298687838.6843777</v>
      </c>
    </row>
    <row r="44" spans="1:13" ht="12.75">
      <c r="A44" s="307" t="s">
        <v>138</v>
      </c>
      <c r="B44" s="308"/>
      <c r="C44" s="308"/>
      <c r="D44" s="308"/>
      <c r="E44" s="308"/>
      <c r="F44" s="308"/>
      <c r="G44" s="308"/>
      <c r="H44" s="309"/>
      <c r="I44" s="1">
        <v>148</v>
      </c>
      <c r="J44" s="73">
        <v>58927849.80419409</v>
      </c>
      <c r="K44" s="73">
        <v>9674295.736447424</v>
      </c>
      <c r="L44" s="73">
        <v>61289957.897161126</v>
      </c>
      <c r="M44" s="73">
        <v>10111138.387883902</v>
      </c>
    </row>
    <row r="45" spans="1:13" ht="12.75">
      <c r="A45" s="319" t="s">
        <v>139</v>
      </c>
      <c r="B45" s="320"/>
      <c r="C45" s="320"/>
      <c r="D45" s="320"/>
      <c r="E45" s="320"/>
      <c r="F45" s="320"/>
      <c r="G45" s="320"/>
      <c r="H45" s="321"/>
      <c r="I45" s="1">
        <v>149</v>
      </c>
      <c r="J45" s="29">
        <v>58927849.80419409</v>
      </c>
      <c r="K45" s="29">
        <v>9674295.736447424</v>
      </c>
      <c r="L45" s="29">
        <v>61289957.897161126</v>
      </c>
      <c r="M45" s="29">
        <v>10111138.387883902</v>
      </c>
    </row>
    <row r="46" spans="1:13" ht="12.75">
      <c r="A46" s="319" t="s">
        <v>140</v>
      </c>
      <c r="B46" s="320"/>
      <c r="C46" s="320"/>
      <c r="D46" s="320"/>
      <c r="E46" s="320"/>
      <c r="F46" s="320"/>
      <c r="G46" s="320"/>
      <c r="H46" s="321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307" t="s">
        <v>141</v>
      </c>
      <c r="B47" s="308"/>
      <c r="C47" s="308"/>
      <c r="D47" s="308"/>
      <c r="E47" s="308"/>
      <c r="F47" s="308"/>
      <c r="G47" s="308"/>
      <c r="H47" s="309"/>
      <c r="I47" s="1">
        <v>151</v>
      </c>
      <c r="J47" s="74"/>
      <c r="K47" s="74"/>
      <c r="L47" s="74">
        <v>396219</v>
      </c>
      <c r="M47" s="74">
        <f>+L47-228455.99</f>
        <v>167763.01</v>
      </c>
    </row>
    <row r="48" spans="1:13" ht="12.75">
      <c r="A48" s="307" t="s">
        <v>142</v>
      </c>
      <c r="B48" s="308"/>
      <c r="C48" s="308"/>
      <c r="D48" s="308"/>
      <c r="E48" s="308"/>
      <c r="F48" s="308"/>
      <c r="G48" s="308"/>
      <c r="H48" s="309"/>
      <c r="I48" s="1">
        <v>152</v>
      </c>
      <c r="J48" s="73">
        <v>58927849.80419409</v>
      </c>
      <c r="K48" s="73">
        <v>9674295.736447424</v>
      </c>
      <c r="L48" s="73">
        <f>+L45-L47</f>
        <v>60893738.897161126</v>
      </c>
      <c r="M48" s="73">
        <f>+M45-M47</f>
        <v>9943375.377883902</v>
      </c>
    </row>
    <row r="49" spans="1:15" ht="12.75">
      <c r="A49" s="319" t="s">
        <v>143</v>
      </c>
      <c r="B49" s="320"/>
      <c r="C49" s="320"/>
      <c r="D49" s="320"/>
      <c r="E49" s="320"/>
      <c r="F49" s="320"/>
      <c r="G49" s="320"/>
      <c r="H49" s="321"/>
      <c r="I49" s="1">
        <v>153</v>
      </c>
      <c r="J49" s="29">
        <v>58927849.80419409</v>
      </c>
      <c r="K49" s="29">
        <v>9674295.736447424</v>
      </c>
      <c r="L49" s="29">
        <f>+L48</f>
        <v>60893738.897161126</v>
      </c>
      <c r="M49" s="29">
        <f>+M48</f>
        <v>9943375.377883902</v>
      </c>
      <c r="O49" s="150"/>
    </row>
    <row r="50" spans="1:13" ht="12.75">
      <c r="A50" s="340" t="s">
        <v>144</v>
      </c>
      <c r="B50" s="341"/>
      <c r="C50" s="341"/>
      <c r="D50" s="341"/>
      <c r="E50" s="341"/>
      <c r="F50" s="341"/>
      <c r="G50" s="341"/>
      <c r="H50" s="342"/>
      <c r="I50" s="2">
        <v>154</v>
      </c>
      <c r="J50" s="170">
        <v>0</v>
      </c>
      <c r="K50" s="170">
        <v>0</v>
      </c>
      <c r="L50" s="170">
        <v>0</v>
      </c>
      <c r="M50" s="170">
        <v>0</v>
      </c>
    </row>
    <row r="51" spans="1:13" ht="12.75" customHeight="1">
      <c r="A51" s="316" t="s">
        <v>179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43"/>
    </row>
    <row r="52" spans="1:13" ht="12.75" customHeight="1">
      <c r="A52" s="304" t="s">
        <v>171</v>
      </c>
      <c r="B52" s="305"/>
      <c r="C52" s="305"/>
      <c r="D52" s="305"/>
      <c r="E52" s="305"/>
      <c r="F52" s="305"/>
      <c r="G52" s="305"/>
      <c r="H52" s="305"/>
      <c r="I52" s="69"/>
      <c r="J52" s="69"/>
      <c r="K52" s="69"/>
      <c r="L52" s="69"/>
      <c r="M52" s="179"/>
    </row>
    <row r="53" spans="1:13" ht="12.75">
      <c r="A53" s="344" t="s">
        <v>172</v>
      </c>
      <c r="B53" s="345"/>
      <c r="C53" s="345"/>
      <c r="D53" s="345"/>
      <c r="E53" s="345"/>
      <c r="F53" s="345"/>
      <c r="G53" s="345"/>
      <c r="H53" s="346"/>
      <c r="I53" s="1">
        <v>155</v>
      </c>
      <c r="J53" s="5">
        <f>+J49</f>
        <v>58927849.80419409</v>
      </c>
      <c r="K53" s="5">
        <f>+K49</f>
        <v>9674295.736447424</v>
      </c>
      <c r="L53" s="5">
        <f>+L49</f>
        <v>60893738.897161126</v>
      </c>
      <c r="M53" s="5">
        <f>+M49</f>
        <v>9943375.377883902</v>
      </c>
    </row>
    <row r="54" spans="1:13" ht="12.75">
      <c r="A54" s="344" t="s">
        <v>173</v>
      </c>
      <c r="B54" s="345"/>
      <c r="C54" s="345"/>
      <c r="D54" s="345"/>
      <c r="E54" s="345"/>
      <c r="F54" s="345"/>
      <c r="G54" s="345"/>
      <c r="H54" s="346"/>
      <c r="I54" s="1">
        <v>156</v>
      </c>
      <c r="J54" s="6"/>
      <c r="K54" s="6"/>
      <c r="L54" s="6"/>
      <c r="M54" s="6"/>
    </row>
    <row r="55" spans="1:13" ht="12.75" customHeight="1">
      <c r="A55" s="316" t="s">
        <v>174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43"/>
    </row>
    <row r="56" spans="1:13" ht="12.75">
      <c r="A56" s="304" t="s">
        <v>175</v>
      </c>
      <c r="B56" s="305"/>
      <c r="C56" s="305"/>
      <c r="D56" s="305"/>
      <c r="E56" s="305"/>
      <c r="F56" s="305"/>
      <c r="G56" s="305"/>
      <c r="H56" s="306"/>
      <c r="I56" s="70">
        <v>157</v>
      </c>
      <c r="J56" s="171">
        <f>+J48</f>
        <v>58927849.80419409</v>
      </c>
      <c r="K56" s="171">
        <f>+K48</f>
        <v>9674295.736447424</v>
      </c>
      <c r="L56" s="171">
        <f>+L48</f>
        <v>60893738.897161126</v>
      </c>
      <c r="M56" s="171">
        <f>+M48</f>
        <v>9943375.377883902</v>
      </c>
    </row>
    <row r="57" spans="1:13" ht="12.75">
      <c r="A57" s="307" t="s">
        <v>176</v>
      </c>
      <c r="B57" s="308"/>
      <c r="C57" s="308"/>
      <c r="D57" s="308"/>
      <c r="E57" s="308"/>
      <c r="F57" s="308"/>
      <c r="G57" s="308"/>
      <c r="H57" s="309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307" t="s">
        <v>177</v>
      </c>
      <c r="B58" s="308"/>
      <c r="C58" s="308"/>
      <c r="D58" s="308"/>
      <c r="E58" s="308"/>
      <c r="F58" s="308"/>
      <c r="G58" s="308"/>
      <c r="H58" s="309"/>
      <c r="I58" s="1">
        <v>159</v>
      </c>
      <c r="J58" s="5">
        <v>44750</v>
      </c>
      <c r="K58" s="5">
        <v>19568</v>
      </c>
      <c r="L58" s="5">
        <v>-58721</v>
      </c>
      <c r="M58" s="5">
        <f>5628+L58</f>
        <v>-53093</v>
      </c>
    </row>
    <row r="59" spans="1:13" ht="15" customHeight="1">
      <c r="A59" s="347" t="s">
        <v>189</v>
      </c>
      <c r="B59" s="348"/>
      <c r="C59" s="348"/>
      <c r="D59" s="348"/>
      <c r="E59" s="348"/>
      <c r="F59" s="348"/>
      <c r="G59" s="348"/>
      <c r="H59" s="349"/>
      <c r="I59" s="1">
        <v>160</v>
      </c>
      <c r="J59" s="5"/>
      <c r="K59" s="5"/>
      <c r="L59" s="5"/>
      <c r="M59" s="5"/>
    </row>
    <row r="60" spans="1:13" ht="14.25" customHeight="1">
      <c r="A60" s="347" t="s">
        <v>184</v>
      </c>
      <c r="B60" s="348"/>
      <c r="C60" s="348"/>
      <c r="D60" s="348"/>
      <c r="E60" s="348"/>
      <c r="F60" s="348"/>
      <c r="G60" s="348"/>
      <c r="H60" s="349"/>
      <c r="I60" s="3">
        <v>161</v>
      </c>
      <c r="J60" s="172"/>
      <c r="K60" s="172"/>
      <c r="L60" s="172"/>
      <c r="M60" s="172"/>
    </row>
    <row r="61" spans="1:13" ht="15.75" customHeight="1">
      <c r="A61" s="347" t="s">
        <v>185</v>
      </c>
      <c r="B61" s="348"/>
      <c r="C61" s="348"/>
      <c r="D61" s="348"/>
      <c r="E61" s="348"/>
      <c r="F61" s="348"/>
      <c r="G61" s="348"/>
      <c r="H61" s="349"/>
      <c r="I61" s="3">
        <v>162</v>
      </c>
      <c r="J61" s="172"/>
      <c r="K61" s="172"/>
      <c r="L61" s="172"/>
      <c r="M61" s="172"/>
    </row>
    <row r="62" spans="1:13" ht="12.75">
      <c r="A62" s="307" t="s">
        <v>188</v>
      </c>
      <c r="B62" s="308"/>
      <c r="C62" s="308"/>
      <c r="D62" s="308"/>
      <c r="E62" s="308"/>
      <c r="F62" s="308"/>
      <c r="G62" s="308"/>
      <c r="H62" s="309"/>
      <c r="I62" s="1">
        <v>163</v>
      </c>
      <c r="J62" s="5"/>
      <c r="K62" s="5"/>
      <c r="L62" s="5"/>
      <c r="M62" s="5"/>
    </row>
    <row r="63" spans="1:13" ht="12.75">
      <c r="A63" s="307" t="s">
        <v>186</v>
      </c>
      <c r="B63" s="308"/>
      <c r="C63" s="308"/>
      <c r="D63" s="308"/>
      <c r="E63" s="308"/>
      <c r="F63" s="308"/>
      <c r="G63" s="308"/>
      <c r="H63" s="309"/>
      <c r="I63" s="1">
        <v>164</v>
      </c>
      <c r="J63" s="5"/>
      <c r="K63" s="5"/>
      <c r="L63" s="5"/>
      <c r="M63" s="5"/>
    </row>
    <row r="64" spans="1:13" ht="12.75">
      <c r="A64" s="307" t="s">
        <v>187</v>
      </c>
      <c r="B64" s="308"/>
      <c r="C64" s="308"/>
      <c r="D64" s="308"/>
      <c r="E64" s="308"/>
      <c r="F64" s="308"/>
      <c r="G64" s="308"/>
      <c r="H64" s="309"/>
      <c r="I64" s="1">
        <v>165</v>
      </c>
      <c r="J64" s="5"/>
      <c r="K64" s="5"/>
      <c r="L64" s="5"/>
      <c r="M64" s="5"/>
    </row>
    <row r="65" spans="1:13" ht="12.75">
      <c r="A65" s="307" t="s">
        <v>183</v>
      </c>
      <c r="B65" s="308"/>
      <c r="C65" s="308"/>
      <c r="D65" s="308"/>
      <c r="E65" s="308"/>
      <c r="F65" s="308"/>
      <c r="G65" s="308"/>
      <c r="H65" s="309"/>
      <c r="I65" s="1">
        <v>166</v>
      </c>
      <c r="J65" s="5"/>
      <c r="K65" s="5"/>
      <c r="L65" s="5"/>
      <c r="M65" s="5"/>
    </row>
    <row r="66" spans="1:13" ht="12.75">
      <c r="A66" s="307" t="s">
        <v>182</v>
      </c>
      <c r="B66" s="308"/>
      <c r="C66" s="308"/>
      <c r="D66" s="308"/>
      <c r="E66" s="308"/>
      <c r="F66" s="308"/>
      <c r="G66" s="308"/>
      <c r="H66" s="309"/>
      <c r="I66" s="1">
        <v>167</v>
      </c>
      <c r="J66" s="29">
        <f>SUM(J58:J65)</f>
        <v>44750</v>
      </c>
      <c r="K66" s="29">
        <f>SUM(K58:K65)</f>
        <v>19568</v>
      </c>
      <c r="L66" s="29">
        <f>SUM(L58:L65)</f>
        <v>-58721</v>
      </c>
      <c r="M66" s="29">
        <f>SUM(M58:M65)</f>
        <v>-53093</v>
      </c>
    </row>
    <row r="67" spans="1:13" ht="12.75">
      <c r="A67" s="307" t="s">
        <v>181</v>
      </c>
      <c r="B67" s="308"/>
      <c r="C67" s="308"/>
      <c r="D67" s="308"/>
      <c r="E67" s="308"/>
      <c r="F67" s="308"/>
      <c r="G67" s="308"/>
      <c r="H67" s="309"/>
      <c r="I67" s="1">
        <v>168</v>
      </c>
      <c r="J67" s="170">
        <f>+J66+J56</f>
        <v>58972599.80419409</v>
      </c>
      <c r="K67" s="170">
        <f>+K66+K56</f>
        <v>9693863.736447424</v>
      </c>
      <c r="L67" s="170">
        <f>+L66+L56</f>
        <v>60835017.897161126</v>
      </c>
      <c r="M67" s="170">
        <f>+M66+M56</f>
        <v>9890282.377883902</v>
      </c>
    </row>
    <row r="68" spans="1:13" ht="12.75" customHeight="1">
      <c r="A68" s="355" t="s">
        <v>180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7"/>
    </row>
    <row r="69" spans="1:13" ht="12.75" customHeight="1">
      <c r="A69" s="347" t="s">
        <v>178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9"/>
    </row>
    <row r="70" spans="1:13" ht="12.75">
      <c r="A70" s="344" t="s">
        <v>172</v>
      </c>
      <c r="B70" s="345"/>
      <c r="C70" s="345"/>
      <c r="D70" s="345"/>
      <c r="E70" s="345"/>
      <c r="F70" s="345"/>
      <c r="G70" s="345"/>
      <c r="H70" s="346"/>
      <c r="I70" s="1">
        <v>169</v>
      </c>
      <c r="J70" s="5">
        <f>+J67</f>
        <v>58972599.80419409</v>
      </c>
      <c r="K70" s="5">
        <f>+K67</f>
        <v>9693863.736447424</v>
      </c>
      <c r="L70" s="5">
        <f>+L67</f>
        <v>60835017.897161126</v>
      </c>
      <c r="M70" s="5">
        <f>+M67</f>
        <v>9890282.377883902</v>
      </c>
    </row>
    <row r="71" spans="1:13" ht="12.75">
      <c r="A71" s="352" t="s">
        <v>173</v>
      </c>
      <c r="B71" s="353"/>
      <c r="C71" s="353"/>
      <c r="D71" s="353"/>
      <c r="E71" s="353"/>
      <c r="F71" s="353"/>
      <c r="G71" s="353"/>
      <c r="H71" s="354"/>
      <c r="I71" s="4">
        <v>170</v>
      </c>
      <c r="J71" s="6"/>
      <c r="K71" s="6"/>
      <c r="L71" s="6"/>
      <c r="M71" s="6"/>
    </row>
    <row r="72" spans="7:13" s="181" customFormat="1" ht="11.25">
      <c r="G72" s="181" t="s">
        <v>324</v>
      </c>
      <c r="J72" s="182">
        <f>+J7-J10</f>
        <v>55670241.32992339</v>
      </c>
      <c r="K72" s="182">
        <f>+K7-K10</f>
        <v>6886456.246819019</v>
      </c>
      <c r="L72" s="182">
        <f>+L7-L10</f>
        <v>61185731.5916425</v>
      </c>
      <c r="M72" s="182">
        <f>+M7-M10</f>
        <v>8915413.119099736</v>
      </c>
    </row>
    <row r="73" spans="10:11" ht="12.75">
      <c r="J73" s="182"/>
      <c r="K73" s="182"/>
    </row>
    <row r="74" spans="10:13" ht="12.75">
      <c r="J74" s="182"/>
      <c r="K74" s="182"/>
      <c r="M74" s="182"/>
    </row>
    <row r="75" ht="12.75">
      <c r="M75" s="167"/>
    </row>
    <row r="78" ht="12.75">
      <c r="M78" s="16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L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  <ignoredErrors>
    <ignoredError sqref="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SheetLayoutView="100" zoomScalePageLayoutView="0" workbookViewId="0" topLeftCell="A1">
      <selection activeCell="L52" sqref="L52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8" bestFit="1" customWidth="1"/>
    <col min="11" max="11" width="12.140625" style="212" customWidth="1"/>
    <col min="12" max="12" width="10.140625" style="28" bestFit="1" customWidth="1"/>
    <col min="13" max="13" width="9.140625" style="28" customWidth="1"/>
    <col min="14" max="14" width="10.7109375" style="28" bestFit="1" customWidth="1"/>
    <col min="15" max="16384" width="9.140625" style="28" customWidth="1"/>
  </cols>
  <sheetData>
    <row r="1" spans="1:11" ht="12.75" customHeight="1">
      <c r="A1" s="361" t="s">
        <v>145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2.75" customHeight="1">
      <c r="A2" s="362" t="s">
        <v>338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58" t="s">
        <v>203</v>
      </c>
      <c r="B3" s="359"/>
      <c r="C3" s="359"/>
      <c r="D3" s="359"/>
      <c r="E3" s="359"/>
      <c r="F3" s="359"/>
      <c r="G3" s="359"/>
      <c r="H3" s="359"/>
      <c r="I3" s="359"/>
      <c r="J3" s="359"/>
      <c r="K3" s="360"/>
    </row>
    <row r="4" spans="1:11" ht="24">
      <c r="A4" s="364" t="s">
        <v>116</v>
      </c>
      <c r="B4" s="364"/>
      <c r="C4" s="364"/>
      <c r="D4" s="364"/>
      <c r="E4" s="364"/>
      <c r="F4" s="364"/>
      <c r="G4" s="364"/>
      <c r="H4" s="364"/>
      <c r="I4" s="35" t="s">
        <v>117</v>
      </c>
      <c r="J4" s="159" t="s">
        <v>118</v>
      </c>
      <c r="K4" s="207" t="s">
        <v>119</v>
      </c>
    </row>
    <row r="5" spans="1:11" ht="12.75">
      <c r="A5" s="365">
        <v>1</v>
      </c>
      <c r="B5" s="365"/>
      <c r="C5" s="365"/>
      <c r="D5" s="365"/>
      <c r="E5" s="365"/>
      <c r="F5" s="365"/>
      <c r="G5" s="365"/>
      <c r="H5" s="365"/>
      <c r="I5" s="36">
        <v>2</v>
      </c>
      <c r="J5" s="163" t="s">
        <v>3</v>
      </c>
      <c r="K5" s="208" t="s">
        <v>4</v>
      </c>
    </row>
    <row r="6" spans="1:11" ht="12.75">
      <c r="A6" s="316" t="s">
        <v>146</v>
      </c>
      <c r="B6" s="332"/>
      <c r="C6" s="332"/>
      <c r="D6" s="332"/>
      <c r="E6" s="332"/>
      <c r="F6" s="332"/>
      <c r="G6" s="332"/>
      <c r="H6" s="332"/>
      <c r="I6" s="366"/>
      <c r="J6" s="366"/>
      <c r="K6" s="367"/>
    </row>
    <row r="7" spans="1:12" ht="12.75">
      <c r="A7" s="310" t="s">
        <v>227</v>
      </c>
      <c r="B7" s="311"/>
      <c r="C7" s="311"/>
      <c r="D7" s="311"/>
      <c r="E7" s="311"/>
      <c r="F7" s="311"/>
      <c r="G7" s="311"/>
      <c r="H7" s="311"/>
      <c r="I7" s="1">
        <v>1</v>
      </c>
      <c r="J7" s="164">
        <v>58927849.5541939</v>
      </c>
      <c r="K7" s="203">
        <v>61289957.8771619</v>
      </c>
      <c r="L7" s="150"/>
    </row>
    <row r="8" spans="1:12" ht="12.75">
      <c r="A8" s="310" t="s">
        <v>147</v>
      </c>
      <c r="B8" s="311"/>
      <c r="C8" s="311"/>
      <c r="D8" s="311"/>
      <c r="E8" s="311"/>
      <c r="F8" s="311"/>
      <c r="G8" s="311"/>
      <c r="H8" s="311"/>
      <c r="I8" s="1">
        <v>2</v>
      </c>
      <c r="J8" s="164">
        <v>33757041.4416548</v>
      </c>
      <c r="K8" s="203">
        <v>38411812.7119708</v>
      </c>
      <c r="L8" s="150"/>
    </row>
    <row r="9" spans="1:11" ht="12.75">
      <c r="A9" s="310" t="s">
        <v>228</v>
      </c>
      <c r="B9" s="311"/>
      <c r="C9" s="311"/>
      <c r="D9" s="311"/>
      <c r="E9" s="311"/>
      <c r="F9" s="311"/>
      <c r="G9" s="311"/>
      <c r="H9" s="311"/>
      <c r="I9" s="1">
        <v>3</v>
      </c>
      <c r="J9" s="164"/>
      <c r="K9" s="203"/>
    </row>
    <row r="10" spans="1:11" ht="12.75">
      <c r="A10" s="310" t="s">
        <v>229</v>
      </c>
      <c r="B10" s="311"/>
      <c r="C10" s="311"/>
      <c r="D10" s="311"/>
      <c r="E10" s="311"/>
      <c r="F10" s="311"/>
      <c r="G10" s="311"/>
      <c r="H10" s="311"/>
      <c r="I10" s="1">
        <v>4</v>
      </c>
      <c r="J10" s="164">
        <v>92660549.4344557</v>
      </c>
      <c r="K10" s="203">
        <v>53974560.63884462</v>
      </c>
    </row>
    <row r="11" spans="1:11" ht="12.75">
      <c r="A11" s="310" t="s">
        <v>230</v>
      </c>
      <c r="B11" s="311"/>
      <c r="C11" s="311"/>
      <c r="D11" s="311"/>
      <c r="E11" s="311"/>
      <c r="F11" s="311"/>
      <c r="G11" s="311"/>
      <c r="H11" s="311"/>
      <c r="I11" s="1">
        <v>5</v>
      </c>
      <c r="J11" s="164"/>
      <c r="K11" s="203"/>
    </row>
    <row r="12" spans="1:11" ht="12.75">
      <c r="A12" s="310" t="s">
        <v>231</v>
      </c>
      <c r="B12" s="311"/>
      <c r="C12" s="311"/>
      <c r="D12" s="311"/>
      <c r="E12" s="311"/>
      <c r="F12" s="311"/>
      <c r="G12" s="311"/>
      <c r="H12" s="311"/>
      <c r="I12" s="1">
        <v>6</v>
      </c>
      <c r="J12" s="164">
        <v>12713416.45381013</v>
      </c>
      <c r="K12" s="203"/>
    </row>
    <row r="13" spans="1:11" ht="12.75">
      <c r="A13" s="307" t="s">
        <v>232</v>
      </c>
      <c r="B13" s="308"/>
      <c r="C13" s="308"/>
      <c r="D13" s="308"/>
      <c r="E13" s="308"/>
      <c r="F13" s="308"/>
      <c r="G13" s="308"/>
      <c r="H13" s="308"/>
      <c r="I13" s="1">
        <v>7</v>
      </c>
      <c r="J13" s="165">
        <v>198058856.88411453</v>
      </c>
      <c r="K13" s="206">
        <f>SUM(K7:K12)</f>
        <v>153676331.2279773</v>
      </c>
    </row>
    <row r="14" spans="1:11" ht="12.75">
      <c r="A14" s="310" t="s">
        <v>233</v>
      </c>
      <c r="B14" s="311"/>
      <c r="C14" s="311"/>
      <c r="D14" s="311"/>
      <c r="E14" s="311"/>
      <c r="F14" s="311"/>
      <c r="G14" s="311"/>
      <c r="H14" s="311"/>
      <c r="I14" s="1">
        <v>8</v>
      </c>
      <c r="J14" s="164">
        <v>64153188.2431719</v>
      </c>
      <c r="K14" s="203">
        <v>12885646.4539904</v>
      </c>
    </row>
    <row r="15" spans="1:11" ht="12.75">
      <c r="A15" s="310" t="s">
        <v>234</v>
      </c>
      <c r="B15" s="311"/>
      <c r="C15" s="311"/>
      <c r="D15" s="311"/>
      <c r="E15" s="311"/>
      <c r="F15" s="311"/>
      <c r="G15" s="311"/>
      <c r="H15" s="311"/>
      <c r="I15" s="1">
        <v>9</v>
      </c>
      <c r="J15" s="164"/>
      <c r="K15" s="203"/>
    </row>
    <row r="16" spans="1:11" ht="12.75">
      <c r="A16" s="310" t="s">
        <v>235</v>
      </c>
      <c r="B16" s="311"/>
      <c r="C16" s="311"/>
      <c r="D16" s="311"/>
      <c r="E16" s="311"/>
      <c r="F16" s="311"/>
      <c r="G16" s="311"/>
      <c r="H16" s="311"/>
      <c r="I16" s="1">
        <v>10</v>
      </c>
      <c r="J16" s="164">
        <v>643037.681940801</v>
      </c>
      <c r="K16" s="203">
        <v>1308163.6953994</v>
      </c>
    </row>
    <row r="17" spans="1:11" ht="12.75">
      <c r="A17" s="310" t="s">
        <v>236</v>
      </c>
      <c r="B17" s="311"/>
      <c r="C17" s="311"/>
      <c r="D17" s="311"/>
      <c r="E17" s="311"/>
      <c r="F17" s="311"/>
      <c r="G17" s="311"/>
      <c r="H17" s="311"/>
      <c r="I17" s="1">
        <v>11</v>
      </c>
      <c r="J17" s="164"/>
      <c r="K17" s="203">
        <v>1408025.61009288</v>
      </c>
    </row>
    <row r="18" spans="1:11" ht="12.75">
      <c r="A18" s="307" t="s">
        <v>237</v>
      </c>
      <c r="B18" s="308"/>
      <c r="C18" s="308"/>
      <c r="D18" s="308"/>
      <c r="E18" s="308"/>
      <c r="F18" s="308"/>
      <c r="G18" s="308"/>
      <c r="H18" s="308"/>
      <c r="I18" s="1">
        <v>12</v>
      </c>
      <c r="J18" s="165">
        <v>64796225.9251127</v>
      </c>
      <c r="K18" s="206">
        <f>SUM(K14:K17)</f>
        <v>15601835.75948268</v>
      </c>
    </row>
    <row r="19" spans="1:11" ht="24" customHeight="1">
      <c r="A19" s="307" t="s">
        <v>238</v>
      </c>
      <c r="B19" s="308"/>
      <c r="C19" s="308"/>
      <c r="D19" s="308"/>
      <c r="E19" s="308"/>
      <c r="F19" s="308"/>
      <c r="G19" s="308"/>
      <c r="H19" s="308"/>
      <c r="I19" s="1">
        <v>13</v>
      </c>
      <c r="J19" s="165">
        <v>133262630.95900184</v>
      </c>
      <c r="K19" s="206">
        <f>+K13-K18</f>
        <v>138074495.46849462</v>
      </c>
    </row>
    <row r="20" spans="1:11" ht="22.5" customHeight="1">
      <c r="A20" s="307" t="s">
        <v>239</v>
      </c>
      <c r="B20" s="308"/>
      <c r="C20" s="308"/>
      <c r="D20" s="308"/>
      <c r="E20" s="308"/>
      <c r="F20" s="308"/>
      <c r="G20" s="308"/>
      <c r="H20" s="308"/>
      <c r="I20" s="1">
        <v>14</v>
      </c>
      <c r="J20" s="165"/>
      <c r="K20" s="206"/>
    </row>
    <row r="21" spans="1:11" ht="12.75">
      <c r="A21" s="316" t="s">
        <v>148</v>
      </c>
      <c r="B21" s="332"/>
      <c r="C21" s="332"/>
      <c r="D21" s="332"/>
      <c r="E21" s="332"/>
      <c r="F21" s="332"/>
      <c r="G21" s="332"/>
      <c r="H21" s="332"/>
      <c r="I21" s="366"/>
      <c r="J21" s="366"/>
      <c r="K21" s="367"/>
    </row>
    <row r="22" spans="1:11" ht="12.75">
      <c r="A22" s="310" t="s">
        <v>240</v>
      </c>
      <c r="B22" s="311"/>
      <c r="C22" s="311"/>
      <c r="D22" s="311"/>
      <c r="E22" s="311"/>
      <c r="F22" s="311"/>
      <c r="G22" s="311"/>
      <c r="H22" s="311"/>
      <c r="I22" s="1">
        <v>15</v>
      </c>
      <c r="J22" s="164">
        <v>103752.64</v>
      </c>
      <c r="K22" s="203">
        <v>294873.68000000005</v>
      </c>
    </row>
    <row r="23" spans="1:11" ht="12.75">
      <c r="A23" s="310" t="s">
        <v>241</v>
      </c>
      <c r="B23" s="311"/>
      <c r="C23" s="311"/>
      <c r="D23" s="311"/>
      <c r="E23" s="311"/>
      <c r="F23" s="311"/>
      <c r="G23" s="311"/>
      <c r="H23" s="311"/>
      <c r="I23" s="1">
        <v>16</v>
      </c>
      <c r="J23" s="164">
        <v>79100000</v>
      </c>
      <c r="K23" s="203">
        <v>16142022.738190025</v>
      </c>
    </row>
    <row r="24" spans="1:11" ht="12.75">
      <c r="A24" s="310" t="s">
        <v>242</v>
      </c>
      <c r="B24" s="311"/>
      <c r="C24" s="311"/>
      <c r="D24" s="311"/>
      <c r="E24" s="311"/>
      <c r="F24" s="311"/>
      <c r="G24" s="311"/>
      <c r="H24" s="311"/>
      <c r="I24" s="1">
        <v>17</v>
      </c>
      <c r="J24" s="164">
        <v>5426112.75</v>
      </c>
      <c r="K24" s="203">
        <v>2444780.29201868</v>
      </c>
    </row>
    <row r="25" spans="1:11" ht="12.75">
      <c r="A25" s="310" t="s">
        <v>243</v>
      </c>
      <c r="B25" s="311"/>
      <c r="C25" s="311"/>
      <c r="D25" s="311"/>
      <c r="E25" s="311"/>
      <c r="F25" s="311"/>
      <c r="G25" s="311"/>
      <c r="H25" s="311"/>
      <c r="I25" s="1">
        <v>18</v>
      </c>
      <c r="J25" s="164"/>
      <c r="K25" s="203"/>
    </row>
    <row r="26" spans="1:11" ht="12.75">
      <c r="A26" s="310" t="s">
        <v>245</v>
      </c>
      <c r="B26" s="311"/>
      <c r="C26" s="311"/>
      <c r="D26" s="311"/>
      <c r="E26" s="311"/>
      <c r="F26" s="311"/>
      <c r="G26" s="311"/>
      <c r="H26" s="311"/>
      <c r="I26" s="1">
        <v>19</v>
      </c>
      <c r="J26" s="164">
        <v>964140.959115</v>
      </c>
      <c r="K26" s="203">
        <v>62201.35</v>
      </c>
    </row>
    <row r="27" spans="1:11" ht="12.75">
      <c r="A27" s="307" t="s">
        <v>244</v>
      </c>
      <c r="B27" s="308"/>
      <c r="C27" s="308"/>
      <c r="D27" s="308"/>
      <c r="E27" s="308"/>
      <c r="F27" s="308"/>
      <c r="G27" s="308"/>
      <c r="H27" s="308"/>
      <c r="I27" s="1">
        <v>20</v>
      </c>
      <c r="J27" s="165">
        <v>85594006.349115</v>
      </c>
      <c r="K27" s="206">
        <f>SUM(K22:K26)</f>
        <v>18943878.060208708</v>
      </c>
    </row>
    <row r="28" spans="1:11" ht="12.75">
      <c r="A28" s="310" t="s">
        <v>246</v>
      </c>
      <c r="B28" s="311"/>
      <c r="C28" s="311"/>
      <c r="D28" s="311"/>
      <c r="E28" s="311"/>
      <c r="F28" s="311"/>
      <c r="G28" s="311"/>
      <c r="H28" s="311"/>
      <c r="I28" s="1">
        <v>21</v>
      </c>
      <c r="J28" s="164">
        <v>36959530.55</v>
      </c>
      <c r="K28" s="203">
        <v>53736134.46</v>
      </c>
    </row>
    <row r="29" spans="1:11" ht="12.75">
      <c r="A29" s="310" t="s">
        <v>247</v>
      </c>
      <c r="B29" s="311"/>
      <c r="C29" s="311"/>
      <c r="D29" s="311"/>
      <c r="E29" s="311"/>
      <c r="F29" s="311"/>
      <c r="G29" s="311"/>
      <c r="H29" s="311"/>
      <c r="I29" s="1">
        <v>22</v>
      </c>
      <c r="J29" s="164"/>
      <c r="K29" s="203"/>
    </row>
    <row r="30" spans="1:11" ht="12.75">
      <c r="A30" s="310" t="s">
        <v>248</v>
      </c>
      <c r="B30" s="311"/>
      <c r="C30" s="311"/>
      <c r="D30" s="311"/>
      <c r="E30" s="311"/>
      <c r="F30" s="311"/>
      <c r="G30" s="311"/>
      <c r="H30" s="311"/>
      <c r="I30" s="1">
        <v>23</v>
      </c>
      <c r="J30" s="164"/>
      <c r="K30" s="203"/>
    </row>
    <row r="31" spans="1:11" ht="12.75">
      <c r="A31" s="307" t="s">
        <v>249</v>
      </c>
      <c r="B31" s="308"/>
      <c r="C31" s="308"/>
      <c r="D31" s="308"/>
      <c r="E31" s="308"/>
      <c r="F31" s="308"/>
      <c r="G31" s="308"/>
      <c r="H31" s="308"/>
      <c r="I31" s="1">
        <v>24</v>
      </c>
      <c r="J31" s="165">
        <v>36959530.55</v>
      </c>
      <c r="K31" s="206">
        <f>SUM(K28:K30)</f>
        <v>53736134.46</v>
      </c>
    </row>
    <row r="32" spans="1:11" ht="21" customHeight="1">
      <c r="A32" s="307" t="s">
        <v>250</v>
      </c>
      <c r="B32" s="308"/>
      <c r="C32" s="308"/>
      <c r="D32" s="308"/>
      <c r="E32" s="308"/>
      <c r="F32" s="308"/>
      <c r="G32" s="308"/>
      <c r="H32" s="308"/>
      <c r="I32" s="1">
        <v>25</v>
      </c>
      <c r="J32" s="165">
        <v>48634475.799115</v>
      </c>
      <c r="K32" s="206"/>
    </row>
    <row r="33" spans="1:14" ht="21.75" customHeight="1">
      <c r="A33" s="307" t="s">
        <v>251</v>
      </c>
      <c r="B33" s="308"/>
      <c r="C33" s="308"/>
      <c r="D33" s="308"/>
      <c r="E33" s="308"/>
      <c r="F33" s="308"/>
      <c r="G33" s="308"/>
      <c r="H33" s="308"/>
      <c r="I33" s="1">
        <v>26</v>
      </c>
      <c r="J33" s="165"/>
      <c r="K33" s="206">
        <f>+K31-K27</f>
        <v>34792256.39979129</v>
      </c>
      <c r="N33" s="150"/>
    </row>
    <row r="34" spans="1:11" ht="12.75">
      <c r="A34" s="316" t="s">
        <v>149</v>
      </c>
      <c r="B34" s="332"/>
      <c r="C34" s="332"/>
      <c r="D34" s="332"/>
      <c r="E34" s="332"/>
      <c r="F34" s="332"/>
      <c r="G34" s="332"/>
      <c r="H34" s="332"/>
      <c r="I34" s="366"/>
      <c r="J34" s="366"/>
      <c r="K34" s="367"/>
    </row>
    <row r="35" spans="1:11" ht="12.75">
      <c r="A35" s="310" t="s">
        <v>252</v>
      </c>
      <c r="B35" s="311"/>
      <c r="C35" s="311"/>
      <c r="D35" s="311"/>
      <c r="E35" s="311"/>
      <c r="F35" s="311"/>
      <c r="G35" s="311"/>
      <c r="H35" s="311"/>
      <c r="I35" s="1">
        <v>27</v>
      </c>
      <c r="J35" s="164"/>
      <c r="K35" s="203"/>
    </row>
    <row r="36" spans="1:11" ht="12.75">
      <c r="A36" s="310" t="s">
        <v>253</v>
      </c>
      <c r="B36" s="311"/>
      <c r="C36" s="311"/>
      <c r="D36" s="311"/>
      <c r="E36" s="311"/>
      <c r="F36" s="311"/>
      <c r="G36" s="311"/>
      <c r="H36" s="311"/>
      <c r="I36" s="1">
        <v>28</v>
      </c>
      <c r="J36" s="164"/>
      <c r="K36" s="203"/>
    </row>
    <row r="37" spans="1:11" ht="12.75">
      <c r="A37" s="310" t="s">
        <v>254</v>
      </c>
      <c r="B37" s="311"/>
      <c r="C37" s="311"/>
      <c r="D37" s="311"/>
      <c r="E37" s="311"/>
      <c r="F37" s="311"/>
      <c r="G37" s="311"/>
      <c r="H37" s="311"/>
      <c r="I37" s="1">
        <v>29</v>
      </c>
      <c r="J37" s="164"/>
      <c r="K37" s="203"/>
    </row>
    <row r="38" spans="1:11" ht="12.75">
      <c r="A38" s="307" t="s">
        <v>255</v>
      </c>
      <c r="B38" s="308"/>
      <c r="C38" s="308"/>
      <c r="D38" s="308"/>
      <c r="E38" s="308"/>
      <c r="F38" s="308"/>
      <c r="G38" s="308"/>
      <c r="H38" s="308"/>
      <c r="I38" s="1">
        <v>30</v>
      </c>
      <c r="J38" s="183">
        <v>0</v>
      </c>
      <c r="K38" s="209">
        <f>SUM(K35:K37)</f>
        <v>0</v>
      </c>
    </row>
    <row r="39" spans="1:11" ht="12.75">
      <c r="A39" s="310" t="s">
        <v>256</v>
      </c>
      <c r="B39" s="311"/>
      <c r="C39" s="311"/>
      <c r="D39" s="311"/>
      <c r="E39" s="311"/>
      <c r="F39" s="311"/>
      <c r="G39" s="311"/>
      <c r="H39" s="311"/>
      <c r="I39" s="1">
        <v>31</v>
      </c>
      <c r="J39" s="164"/>
      <c r="K39" s="203"/>
    </row>
    <row r="40" spans="1:11" ht="12.75">
      <c r="A40" s="310" t="s">
        <v>257</v>
      </c>
      <c r="B40" s="311"/>
      <c r="C40" s="311"/>
      <c r="D40" s="311"/>
      <c r="E40" s="311"/>
      <c r="F40" s="311"/>
      <c r="G40" s="311"/>
      <c r="H40" s="311"/>
      <c r="I40" s="1">
        <v>32</v>
      </c>
      <c r="J40" s="164">
        <v>424922140.61</v>
      </c>
      <c r="K40" s="203">
        <v>119714757.65133</v>
      </c>
    </row>
    <row r="41" spans="1:11" ht="12.75">
      <c r="A41" s="310" t="s">
        <v>258</v>
      </c>
      <c r="B41" s="311"/>
      <c r="C41" s="311"/>
      <c r="D41" s="311"/>
      <c r="E41" s="311"/>
      <c r="F41" s="311"/>
      <c r="G41" s="311"/>
      <c r="H41" s="311"/>
      <c r="I41" s="1">
        <v>33</v>
      </c>
      <c r="J41" s="164"/>
      <c r="K41" s="203"/>
    </row>
    <row r="42" spans="1:11" ht="12.75">
      <c r="A42" s="310" t="s">
        <v>259</v>
      </c>
      <c r="B42" s="311"/>
      <c r="C42" s="311"/>
      <c r="D42" s="311"/>
      <c r="E42" s="311"/>
      <c r="F42" s="311"/>
      <c r="G42" s="311"/>
      <c r="H42" s="311"/>
      <c r="I42" s="1">
        <v>34</v>
      </c>
      <c r="J42" s="164"/>
      <c r="K42" s="203"/>
    </row>
    <row r="43" spans="1:11" ht="12.75">
      <c r="A43" s="310" t="s">
        <v>260</v>
      </c>
      <c r="B43" s="311"/>
      <c r="C43" s="311"/>
      <c r="D43" s="311"/>
      <c r="E43" s="311"/>
      <c r="F43" s="311"/>
      <c r="G43" s="311"/>
      <c r="H43" s="311"/>
      <c r="I43" s="1">
        <v>35</v>
      </c>
      <c r="J43" s="164">
        <v>2650292.60777684</v>
      </c>
      <c r="K43" s="203">
        <v>2585043.07488805</v>
      </c>
    </row>
    <row r="44" spans="1:11" ht="12.75">
      <c r="A44" s="307" t="s">
        <v>261</v>
      </c>
      <c r="B44" s="308"/>
      <c r="C44" s="308"/>
      <c r="D44" s="308"/>
      <c r="E44" s="308"/>
      <c r="F44" s="308"/>
      <c r="G44" s="308"/>
      <c r="H44" s="308"/>
      <c r="I44" s="1">
        <v>36</v>
      </c>
      <c r="J44" s="165">
        <v>427572433.21777683</v>
      </c>
      <c r="K44" s="206">
        <f>SUM(K39:K43)</f>
        <v>122299800.72621804</v>
      </c>
    </row>
    <row r="45" spans="1:11" ht="21" customHeight="1">
      <c r="A45" s="307" t="s">
        <v>262</v>
      </c>
      <c r="B45" s="308"/>
      <c r="C45" s="308"/>
      <c r="D45" s="308"/>
      <c r="E45" s="308"/>
      <c r="F45" s="308"/>
      <c r="G45" s="308"/>
      <c r="H45" s="308"/>
      <c r="I45" s="1">
        <v>37</v>
      </c>
      <c r="J45" s="165"/>
      <c r="K45" s="206"/>
    </row>
    <row r="46" spans="1:11" ht="22.5" customHeight="1">
      <c r="A46" s="307" t="s">
        <v>263</v>
      </c>
      <c r="B46" s="308"/>
      <c r="C46" s="308"/>
      <c r="D46" s="308"/>
      <c r="E46" s="308"/>
      <c r="F46" s="308"/>
      <c r="G46" s="308"/>
      <c r="H46" s="308"/>
      <c r="I46" s="1">
        <v>38</v>
      </c>
      <c r="J46" s="165">
        <v>427572433.21777683</v>
      </c>
      <c r="K46" s="206">
        <f>+K44-K38</f>
        <v>122299800.72621804</v>
      </c>
    </row>
    <row r="47" spans="1:11" ht="12.75">
      <c r="A47" s="310" t="s">
        <v>264</v>
      </c>
      <c r="B47" s="311"/>
      <c r="C47" s="311"/>
      <c r="D47" s="311"/>
      <c r="E47" s="311"/>
      <c r="F47" s="311"/>
      <c r="G47" s="311"/>
      <c r="H47" s="311"/>
      <c r="I47" s="1">
        <v>39</v>
      </c>
      <c r="J47" s="166"/>
      <c r="K47" s="205"/>
    </row>
    <row r="48" spans="1:11" ht="12.75">
      <c r="A48" s="310" t="s">
        <v>265</v>
      </c>
      <c r="B48" s="311"/>
      <c r="C48" s="311"/>
      <c r="D48" s="311"/>
      <c r="E48" s="311"/>
      <c r="F48" s="311"/>
      <c r="G48" s="311"/>
      <c r="H48" s="311"/>
      <c r="I48" s="1">
        <v>40</v>
      </c>
      <c r="J48" s="29">
        <v>245675326.45966</v>
      </c>
      <c r="K48" s="203">
        <f>+K46+K33-K19</f>
        <v>19017561.65751472</v>
      </c>
    </row>
    <row r="49" spans="1:11" ht="12.75">
      <c r="A49" s="310" t="s">
        <v>150</v>
      </c>
      <c r="B49" s="311"/>
      <c r="C49" s="311"/>
      <c r="D49" s="311"/>
      <c r="E49" s="311"/>
      <c r="F49" s="311"/>
      <c r="G49" s="311"/>
      <c r="H49" s="311"/>
      <c r="I49" s="1">
        <v>41</v>
      </c>
      <c r="J49" s="164">
        <v>411328190.59154</v>
      </c>
      <c r="K49" s="203">
        <f>+'Balance sheet'!J64</f>
        <v>186963270.123203</v>
      </c>
    </row>
    <row r="50" spans="1:11" ht="12.75">
      <c r="A50" s="310" t="s">
        <v>266</v>
      </c>
      <c r="B50" s="311"/>
      <c r="C50" s="311"/>
      <c r="D50" s="311"/>
      <c r="E50" s="311"/>
      <c r="F50" s="311"/>
      <c r="G50" s="311"/>
      <c r="H50" s="311"/>
      <c r="I50" s="1">
        <v>42</v>
      </c>
      <c r="J50" s="164">
        <v>0</v>
      </c>
      <c r="K50" s="203">
        <f>+K47</f>
        <v>0</v>
      </c>
    </row>
    <row r="51" spans="1:11" ht="12.75">
      <c r="A51" s="310" t="s">
        <v>267</v>
      </c>
      <c r="B51" s="311"/>
      <c r="C51" s="311"/>
      <c r="D51" s="311"/>
      <c r="E51" s="311"/>
      <c r="F51" s="311"/>
      <c r="G51" s="311"/>
      <c r="H51" s="311"/>
      <c r="I51" s="1">
        <v>43</v>
      </c>
      <c r="J51" s="164">
        <v>245675326.45966</v>
      </c>
      <c r="K51" s="203">
        <f>+K48</f>
        <v>19017561.65751472</v>
      </c>
    </row>
    <row r="52" spans="1:12" ht="12.75">
      <c r="A52" s="322" t="s">
        <v>151</v>
      </c>
      <c r="B52" s="323"/>
      <c r="C52" s="323"/>
      <c r="D52" s="323"/>
      <c r="E52" s="323"/>
      <c r="F52" s="323"/>
      <c r="G52" s="323"/>
      <c r="H52" s="323"/>
      <c r="I52" s="4">
        <v>44</v>
      </c>
      <c r="J52" s="170">
        <v>165652864.13188</v>
      </c>
      <c r="K52" s="210">
        <f>+K49-K51+K50</f>
        <v>167945708.4656883</v>
      </c>
      <c r="L52" s="150"/>
    </row>
    <row r="53" spans="10:11" ht="12.75">
      <c r="J53" s="167"/>
      <c r="K53" s="21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8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74" t="s">
        <v>268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8"/>
    </row>
    <row r="2" spans="1:12" ht="15.75">
      <c r="A2" s="20"/>
      <c r="B2" s="37"/>
      <c r="C2" s="384" t="s">
        <v>269</v>
      </c>
      <c r="D2" s="384"/>
      <c r="E2" s="40">
        <v>42005</v>
      </c>
      <c r="F2" s="21" t="s">
        <v>31</v>
      </c>
      <c r="G2" s="385">
        <v>42277</v>
      </c>
      <c r="H2" s="386"/>
      <c r="I2" s="37"/>
      <c r="J2" s="37"/>
      <c r="K2" s="37"/>
      <c r="L2" s="41"/>
    </row>
    <row r="3" spans="1:11" ht="24">
      <c r="A3" s="387" t="s">
        <v>116</v>
      </c>
      <c r="B3" s="387"/>
      <c r="C3" s="387"/>
      <c r="D3" s="387"/>
      <c r="E3" s="387"/>
      <c r="F3" s="387"/>
      <c r="G3" s="387"/>
      <c r="H3" s="387"/>
      <c r="I3" s="43" t="s">
        <v>117</v>
      </c>
      <c r="J3" s="44" t="s">
        <v>118</v>
      </c>
      <c r="K3" s="186" t="s">
        <v>119</v>
      </c>
    </row>
    <row r="4" spans="1:11" ht="12.75">
      <c r="A4" s="388">
        <v>1</v>
      </c>
      <c r="B4" s="388"/>
      <c r="C4" s="388"/>
      <c r="D4" s="388"/>
      <c r="E4" s="388"/>
      <c r="F4" s="388"/>
      <c r="G4" s="388"/>
      <c r="H4" s="388"/>
      <c r="I4" s="46">
        <v>2</v>
      </c>
      <c r="J4" s="45" t="s">
        <v>3</v>
      </c>
      <c r="K4" s="45" t="s">
        <v>4</v>
      </c>
    </row>
    <row r="5" spans="1:11" ht="12.75">
      <c r="A5" s="376" t="s">
        <v>152</v>
      </c>
      <c r="B5" s="377"/>
      <c r="C5" s="377"/>
      <c r="D5" s="377"/>
      <c r="E5" s="377"/>
      <c r="F5" s="377"/>
      <c r="G5" s="377"/>
      <c r="H5" s="377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76" t="s">
        <v>153</v>
      </c>
      <c r="B6" s="377"/>
      <c r="C6" s="377"/>
      <c r="D6" s="377"/>
      <c r="E6" s="377"/>
      <c r="F6" s="377"/>
      <c r="G6" s="377"/>
      <c r="H6" s="377"/>
      <c r="I6" s="22">
        <v>2</v>
      </c>
      <c r="J6" s="24"/>
      <c r="K6" s="24"/>
    </row>
    <row r="7" spans="1:11" ht="12.75">
      <c r="A7" s="376" t="s">
        <v>270</v>
      </c>
      <c r="B7" s="377"/>
      <c r="C7" s="377"/>
      <c r="D7" s="377"/>
      <c r="E7" s="377"/>
      <c r="F7" s="377"/>
      <c r="G7" s="377"/>
      <c r="H7" s="377"/>
      <c r="I7" s="22">
        <v>3</v>
      </c>
      <c r="J7" s="24">
        <v>25710739.5</v>
      </c>
      <c r="K7" s="24">
        <f>+'Balance sheet'!K72</f>
        <v>22942694.83</v>
      </c>
    </row>
    <row r="8" spans="1:11" ht="12.75">
      <c r="A8" s="376" t="s">
        <v>271</v>
      </c>
      <c r="B8" s="377"/>
      <c r="C8" s="377"/>
      <c r="D8" s="377"/>
      <c r="E8" s="377"/>
      <c r="F8" s="377"/>
      <c r="G8" s="377"/>
      <c r="H8" s="377"/>
      <c r="I8" s="22">
        <v>4</v>
      </c>
      <c r="J8" s="24">
        <v>93953768.59867</v>
      </c>
      <c r="K8" s="24">
        <f>+'Balance sheet'!K79</f>
        <v>62010760.6449144</v>
      </c>
    </row>
    <row r="9" spans="1:11" ht="12.75">
      <c r="A9" s="376" t="s">
        <v>272</v>
      </c>
      <c r="B9" s="377"/>
      <c r="C9" s="377"/>
      <c r="D9" s="377"/>
      <c r="E9" s="377"/>
      <c r="F9" s="377"/>
      <c r="G9" s="377"/>
      <c r="H9" s="377"/>
      <c r="I9" s="22">
        <v>5</v>
      </c>
      <c r="J9" s="24">
        <v>58927849.8159875</v>
      </c>
      <c r="K9" s="24">
        <f>+'Balance sheet'!K82</f>
        <v>60893739.111942</v>
      </c>
    </row>
    <row r="10" spans="1:11" ht="12.75">
      <c r="A10" s="376" t="s">
        <v>273</v>
      </c>
      <c r="B10" s="377"/>
      <c r="C10" s="377"/>
      <c r="D10" s="377"/>
      <c r="E10" s="377"/>
      <c r="F10" s="377"/>
      <c r="G10" s="377"/>
      <c r="H10" s="377"/>
      <c r="I10" s="22">
        <v>6</v>
      </c>
      <c r="J10" s="24"/>
      <c r="K10" s="24"/>
    </row>
    <row r="11" spans="1:11" ht="12.75">
      <c r="A11" s="376" t="s">
        <v>154</v>
      </c>
      <c r="B11" s="377"/>
      <c r="C11" s="377"/>
      <c r="D11" s="377"/>
      <c r="E11" s="377"/>
      <c r="F11" s="377"/>
      <c r="G11" s="377"/>
      <c r="H11" s="377"/>
      <c r="I11" s="22">
        <v>7</v>
      </c>
      <c r="J11" s="24"/>
      <c r="K11" s="24"/>
    </row>
    <row r="12" spans="1:11" ht="12.75">
      <c r="A12" s="376" t="s">
        <v>274</v>
      </c>
      <c r="B12" s="377"/>
      <c r="C12" s="377"/>
      <c r="D12" s="377"/>
      <c r="E12" s="377"/>
      <c r="F12" s="377"/>
      <c r="G12" s="377"/>
      <c r="H12" s="377"/>
      <c r="I12" s="22">
        <v>8</v>
      </c>
      <c r="J12" s="24"/>
      <c r="K12" s="24"/>
    </row>
    <row r="13" spans="1:11" ht="12.75">
      <c r="A13" s="376" t="s">
        <v>275</v>
      </c>
      <c r="B13" s="377"/>
      <c r="C13" s="377"/>
      <c r="D13" s="377"/>
      <c r="E13" s="377"/>
      <c r="F13" s="377"/>
      <c r="G13" s="377"/>
      <c r="H13" s="377"/>
      <c r="I13" s="22">
        <v>9</v>
      </c>
      <c r="J13" s="24"/>
      <c r="K13" s="24"/>
    </row>
    <row r="14" spans="1:14" ht="12.75">
      <c r="A14" s="378" t="s">
        <v>155</v>
      </c>
      <c r="B14" s="379"/>
      <c r="C14" s="379"/>
      <c r="D14" s="379"/>
      <c r="E14" s="379"/>
      <c r="F14" s="379"/>
      <c r="G14" s="379"/>
      <c r="H14" s="379"/>
      <c r="I14" s="22">
        <v>10</v>
      </c>
      <c r="J14" s="73">
        <v>311757357.9146575</v>
      </c>
      <c r="K14" s="177">
        <f>SUM(K5:K13)</f>
        <v>279012194.58685637</v>
      </c>
      <c r="L14" s="71"/>
      <c r="M14" s="71"/>
      <c r="N14" s="71"/>
    </row>
    <row r="15" spans="1:12" ht="12.75">
      <c r="A15" s="376" t="s">
        <v>276</v>
      </c>
      <c r="B15" s="377"/>
      <c r="C15" s="377"/>
      <c r="D15" s="377"/>
      <c r="E15" s="377"/>
      <c r="F15" s="377"/>
      <c r="G15" s="377"/>
      <c r="H15" s="377"/>
      <c r="I15" s="22">
        <v>11</v>
      </c>
      <c r="J15" s="24">
        <v>44750</v>
      </c>
      <c r="K15" s="24">
        <f>+'P&amp;L'!L58</f>
        <v>-58721</v>
      </c>
      <c r="L15" s="71"/>
    </row>
    <row r="16" spans="1:11" ht="12.75">
      <c r="A16" s="376" t="s">
        <v>277</v>
      </c>
      <c r="B16" s="377"/>
      <c r="C16" s="377"/>
      <c r="D16" s="377"/>
      <c r="E16" s="377"/>
      <c r="F16" s="377"/>
      <c r="G16" s="377"/>
      <c r="H16" s="377"/>
      <c r="I16" s="22">
        <v>12</v>
      </c>
      <c r="J16" s="24"/>
      <c r="K16" s="24"/>
    </row>
    <row r="17" spans="1:11" ht="12.75">
      <c r="A17" s="376" t="s">
        <v>156</v>
      </c>
      <c r="B17" s="377"/>
      <c r="C17" s="377"/>
      <c r="D17" s="377"/>
      <c r="E17" s="377"/>
      <c r="F17" s="377"/>
      <c r="G17" s="377"/>
      <c r="H17" s="377"/>
      <c r="I17" s="22">
        <v>13</v>
      </c>
      <c r="J17" s="24"/>
      <c r="K17" s="24"/>
    </row>
    <row r="18" spans="1:11" ht="12.75">
      <c r="A18" s="376" t="s">
        <v>157</v>
      </c>
      <c r="B18" s="377"/>
      <c r="C18" s="377"/>
      <c r="D18" s="377"/>
      <c r="E18" s="377"/>
      <c r="F18" s="377"/>
      <c r="G18" s="377"/>
      <c r="H18" s="377"/>
      <c r="I18" s="22">
        <v>14</v>
      </c>
      <c r="J18" s="24"/>
      <c r="K18" s="24"/>
    </row>
    <row r="19" spans="1:11" ht="12.75">
      <c r="A19" s="376" t="s">
        <v>278</v>
      </c>
      <c r="B19" s="377"/>
      <c r="C19" s="377"/>
      <c r="D19" s="377"/>
      <c r="E19" s="377"/>
      <c r="F19" s="377"/>
      <c r="G19" s="377"/>
      <c r="H19" s="377"/>
      <c r="I19" s="22">
        <v>15</v>
      </c>
      <c r="J19" s="24"/>
      <c r="K19" s="24"/>
    </row>
    <row r="20" spans="1:11" ht="12.75">
      <c r="A20" s="376" t="s">
        <v>279</v>
      </c>
      <c r="B20" s="377"/>
      <c r="C20" s="377"/>
      <c r="D20" s="377"/>
      <c r="E20" s="377"/>
      <c r="F20" s="377"/>
      <c r="G20" s="377"/>
      <c r="H20" s="377"/>
      <c r="I20" s="22">
        <v>16</v>
      </c>
      <c r="J20" s="24"/>
      <c r="K20" s="24"/>
    </row>
    <row r="21" spans="1:11" ht="12.75">
      <c r="A21" s="378" t="s">
        <v>280</v>
      </c>
      <c r="B21" s="379"/>
      <c r="C21" s="379"/>
      <c r="D21" s="379"/>
      <c r="E21" s="379"/>
      <c r="F21" s="379"/>
      <c r="G21" s="379"/>
      <c r="H21" s="379"/>
      <c r="I21" s="22">
        <v>17</v>
      </c>
      <c r="J21" s="42">
        <v>44750</v>
      </c>
      <c r="K21" s="42">
        <f>SUM(K15:K20)</f>
        <v>-58721</v>
      </c>
    </row>
    <row r="22" spans="1:11" ht="12.75">
      <c r="A22" s="380"/>
      <c r="B22" s="381"/>
      <c r="C22" s="381"/>
      <c r="D22" s="381"/>
      <c r="E22" s="381"/>
      <c r="F22" s="381"/>
      <c r="G22" s="381"/>
      <c r="H22" s="381"/>
      <c r="I22" s="382"/>
      <c r="J22" s="382"/>
      <c r="K22" s="383"/>
    </row>
    <row r="23" spans="1:11" ht="12.75">
      <c r="A23" s="368" t="s">
        <v>282</v>
      </c>
      <c r="B23" s="369"/>
      <c r="C23" s="369"/>
      <c r="D23" s="369"/>
      <c r="E23" s="369"/>
      <c r="F23" s="369"/>
      <c r="G23" s="369"/>
      <c r="H23" s="369"/>
      <c r="I23" s="25">
        <v>18</v>
      </c>
      <c r="J23" s="23">
        <f>+J21</f>
        <v>44750</v>
      </c>
      <c r="K23" s="23">
        <f>+K21</f>
        <v>-58721</v>
      </c>
    </row>
    <row r="24" spans="1:11" ht="17.25" customHeight="1">
      <c r="A24" s="370" t="s">
        <v>281</v>
      </c>
      <c r="B24" s="371"/>
      <c r="C24" s="371"/>
      <c r="D24" s="371"/>
      <c r="E24" s="371"/>
      <c r="F24" s="371"/>
      <c r="G24" s="371"/>
      <c r="H24" s="371"/>
      <c r="I24" s="26">
        <v>19</v>
      </c>
      <c r="J24" s="42"/>
      <c r="K24" s="42"/>
    </row>
    <row r="25" spans="1:11" ht="30" customHeight="1">
      <c r="A25" s="372" t="s">
        <v>158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A1">
      <selection activeCell="I44" sqref="I4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0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91" t="s">
        <v>308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89"/>
      <c r="D6" s="389"/>
      <c r="E6" s="389"/>
      <c r="F6" s="389"/>
      <c r="G6" s="389"/>
      <c r="H6" s="389"/>
      <c r="I6" s="149"/>
      <c r="J6" s="149"/>
      <c r="K6" s="123"/>
      <c r="L6" s="119"/>
    </row>
    <row r="7" spans="1:12" ht="12.75">
      <c r="A7" s="124"/>
      <c r="B7" s="125"/>
      <c r="C7" s="389" t="s">
        <v>295</v>
      </c>
      <c r="D7" s="389"/>
      <c r="E7" s="389" t="s">
        <v>330</v>
      </c>
      <c r="F7" s="389"/>
      <c r="G7" s="389" t="s">
        <v>326</v>
      </c>
      <c r="H7" s="389"/>
      <c r="I7" s="390" t="s">
        <v>317</v>
      </c>
      <c r="J7" s="390"/>
      <c r="K7" s="389" t="s">
        <v>296</v>
      </c>
      <c r="L7" s="389"/>
    </row>
    <row r="8" spans="1:12" ht="12.75">
      <c r="A8" s="124"/>
      <c r="B8" s="126"/>
      <c r="C8" s="127" t="s">
        <v>339</v>
      </c>
      <c r="D8" s="127" t="s">
        <v>340</v>
      </c>
      <c r="E8" s="127" t="str">
        <f aca="true" t="shared" si="0" ref="E8:L8">+C8</f>
        <v>30.9.2015.</v>
      </c>
      <c r="F8" s="127" t="str">
        <f t="shared" si="0"/>
        <v>30.9.2014.</v>
      </c>
      <c r="G8" s="127" t="str">
        <f t="shared" si="0"/>
        <v>30.9.2015.</v>
      </c>
      <c r="H8" s="127" t="str">
        <f t="shared" si="0"/>
        <v>30.9.2014.</v>
      </c>
      <c r="I8" s="127" t="str">
        <f t="shared" si="0"/>
        <v>30.9.2015.</v>
      </c>
      <c r="J8" s="127" t="str">
        <f t="shared" si="0"/>
        <v>30.9.2014.</v>
      </c>
      <c r="K8" s="127" t="str">
        <f t="shared" si="0"/>
        <v>30.9.2015.</v>
      </c>
      <c r="L8" s="127" t="str">
        <f t="shared" si="0"/>
        <v>30.9.2014.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2" s="176" customFormat="1" ht="12.75">
      <c r="A11" s="173"/>
      <c r="B11" s="131" t="s">
        <v>319</v>
      </c>
      <c r="C11" s="174">
        <v>442714.635646405</v>
      </c>
      <c r="D11" s="174">
        <v>490974.428079182</v>
      </c>
      <c r="E11" s="174">
        <v>627340.613509892</v>
      </c>
      <c r="F11" s="175">
        <v>408943.913237824</v>
      </c>
      <c r="G11" s="175">
        <v>31994.059819028</v>
      </c>
      <c r="H11" s="174">
        <v>31522.998417654</v>
      </c>
      <c r="I11" s="162">
        <v>0</v>
      </c>
      <c r="J11" s="162">
        <v>0</v>
      </c>
      <c r="K11" s="213">
        <f aca="true" t="shared" si="1" ref="K11:L14">+C11+E11+G11+I11</f>
        <v>1102049.308975325</v>
      </c>
      <c r="L11" s="213">
        <f t="shared" si="1"/>
        <v>931441.3397346599</v>
      </c>
    </row>
    <row r="12" spans="1:12" ht="12.75">
      <c r="A12" s="124"/>
      <c r="B12" s="160" t="s">
        <v>320</v>
      </c>
      <c r="C12" s="161">
        <v>-3855.69273999997</v>
      </c>
      <c r="D12" s="161">
        <v>-4184.07769999997</v>
      </c>
      <c r="E12" s="161">
        <v>-130457.75433</v>
      </c>
      <c r="F12" s="161">
        <v>-15744.1553899999</v>
      </c>
      <c r="G12" s="161">
        <v>-121.037250000001</v>
      </c>
      <c r="H12" s="161">
        <v>-50.1312399999988</v>
      </c>
      <c r="I12" s="161">
        <v>0</v>
      </c>
      <c r="J12" s="161">
        <v>0</v>
      </c>
      <c r="K12" s="214">
        <f t="shared" si="1"/>
        <v>-134434.48431999996</v>
      </c>
      <c r="L12" s="214">
        <f t="shared" si="1"/>
        <v>-19978.36432999987</v>
      </c>
    </row>
    <row r="13" spans="1:13" ht="16.5" customHeight="1">
      <c r="A13" s="124"/>
      <c r="B13" s="131" t="s">
        <v>321</v>
      </c>
      <c r="C13" s="151">
        <f aca="true" t="shared" si="2" ref="C13:I13">SUM(C11:C12)</f>
        <v>438858.942906405</v>
      </c>
      <c r="D13" s="151">
        <f t="shared" si="2"/>
        <v>486790.350379182</v>
      </c>
      <c r="E13" s="151">
        <f t="shared" si="2"/>
        <v>496882.859179892</v>
      </c>
      <c r="F13" s="151">
        <f t="shared" si="2"/>
        <v>393199.7578478241</v>
      </c>
      <c r="G13" s="151">
        <f t="shared" si="2"/>
        <v>31873.022569028</v>
      </c>
      <c r="H13" s="151">
        <f t="shared" si="2"/>
        <v>31472.867177654</v>
      </c>
      <c r="I13" s="151">
        <f t="shared" si="2"/>
        <v>0</v>
      </c>
      <c r="J13" s="151">
        <v>0</v>
      </c>
      <c r="K13" s="215">
        <f t="shared" si="1"/>
        <v>967614.8246553249</v>
      </c>
      <c r="L13" s="215">
        <f t="shared" si="1"/>
        <v>911462.9754046602</v>
      </c>
      <c r="M13" s="145"/>
    </row>
    <row r="14" spans="1:13" ht="12.75">
      <c r="A14" s="124"/>
      <c r="B14" s="131" t="s">
        <v>318</v>
      </c>
      <c r="C14" s="153">
        <v>9575.446164562001</v>
      </c>
      <c r="D14" s="153">
        <v>12576.641652445</v>
      </c>
      <c r="E14" s="153">
        <v>73490.739233828</v>
      </c>
      <c r="F14" s="153">
        <v>63443.416405215</v>
      </c>
      <c r="G14" s="152">
        <v>1706.177485085</v>
      </c>
      <c r="H14" s="152">
        <v>3900.2494544620004</v>
      </c>
      <c r="I14" s="152">
        <v>-23586.631311832</v>
      </c>
      <c r="J14" s="152">
        <v>-24250.066432199004</v>
      </c>
      <c r="K14" s="215">
        <f t="shared" si="1"/>
        <v>61185.73157164302</v>
      </c>
      <c r="L14" s="215">
        <f t="shared" si="1"/>
        <v>55670.241079923</v>
      </c>
      <c r="M14" s="145"/>
    </row>
    <row r="15" spans="1:12" ht="14.25">
      <c r="A15" s="124"/>
      <c r="B15" s="123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14.25">
      <c r="A16" s="121" t="s">
        <v>299</v>
      </c>
      <c r="B16" s="122" t="s">
        <v>300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19"/>
    </row>
    <row r="17" spans="1:12" ht="15" customHeight="1">
      <c r="A17" s="132"/>
      <c r="B17" s="133"/>
      <c r="C17" s="134" t="str">
        <f>+C8</f>
        <v>30.9.2015.</v>
      </c>
      <c r="D17" s="134" t="str">
        <f>+D8</f>
        <v>30.9.2014.</v>
      </c>
      <c r="E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0" t="s">
        <v>297</v>
      </c>
      <c r="D18" s="129" t="s">
        <v>297</v>
      </c>
      <c r="E18" s="120"/>
      <c r="F18" s="120"/>
      <c r="G18" s="120"/>
      <c r="H18" s="120"/>
      <c r="I18" s="120"/>
      <c r="J18" s="120"/>
      <c r="K18" s="120"/>
      <c r="L18" s="119"/>
    </row>
    <row r="19" spans="1:12" ht="12.75">
      <c r="A19" s="132"/>
      <c r="B19" s="133"/>
      <c r="C19" s="135"/>
      <c r="D19" s="135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301</v>
      </c>
      <c r="C20" s="136">
        <v>610812</v>
      </c>
      <c r="D20" s="136">
        <v>430760</v>
      </c>
      <c r="E20" s="120"/>
      <c r="F20" s="120"/>
      <c r="G20" s="120"/>
      <c r="H20" s="137"/>
      <c r="I20" s="137"/>
      <c r="J20" s="137"/>
      <c r="K20" s="120"/>
      <c r="L20" s="119"/>
    </row>
    <row r="21" spans="1:12" ht="12.75">
      <c r="A21" s="132"/>
      <c r="B21" s="133"/>
      <c r="C21" s="138"/>
      <c r="D21" s="139"/>
      <c r="E21" s="120"/>
      <c r="F21" s="120"/>
      <c r="G21" s="120"/>
      <c r="H21" s="120"/>
      <c r="I21" s="120"/>
      <c r="J21" s="120"/>
      <c r="K21" s="120"/>
      <c r="L21" s="119"/>
    </row>
    <row r="22" spans="1:12" ht="12.75" customHeight="1" thickBot="1">
      <c r="A22" s="132"/>
      <c r="B22" s="133" t="s">
        <v>302</v>
      </c>
      <c r="C22" s="136">
        <v>199191</v>
      </c>
      <c r="D22" s="136">
        <v>265682</v>
      </c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2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40" t="s">
        <v>303</v>
      </c>
      <c r="B24" s="122" t="s">
        <v>304</v>
      </c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40"/>
      <c r="B25" s="141"/>
      <c r="C25" s="133"/>
      <c r="D25" s="133"/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42" t="str">
        <f>+C8</f>
        <v>30.9.2015.</v>
      </c>
      <c r="D26" s="143">
        <v>42004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0" t="s">
        <v>297</v>
      </c>
      <c r="D27" s="130" t="s">
        <v>297</v>
      </c>
      <c r="E27" s="120"/>
      <c r="F27" s="120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5"/>
      <c r="D28" s="135"/>
      <c r="E28" s="120"/>
      <c r="F28" s="120"/>
      <c r="G28" s="120"/>
      <c r="H28" s="120"/>
      <c r="I28" s="120"/>
      <c r="J28" s="120"/>
      <c r="K28" s="120"/>
      <c r="L28" s="119"/>
    </row>
    <row r="29" spans="1:12" ht="13.5" customHeight="1" thickBot="1">
      <c r="A29" s="120"/>
      <c r="B29" s="133" t="s">
        <v>305</v>
      </c>
      <c r="C29" s="144">
        <v>105447</v>
      </c>
      <c r="D29" s="144">
        <v>86649</v>
      </c>
      <c r="E29" s="216"/>
      <c r="F29" s="216"/>
      <c r="G29" s="120"/>
      <c r="H29" s="120"/>
      <c r="I29" s="120"/>
      <c r="J29" s="120"/>
      <c r="K29" s="120"/>
      <c r="L29" s="119"/>
    </row>
    <row r="30" spans="1:12" ht="12.75">
      <c r="A30" s="120"/>
      <c r="B30" s="133"/>
      <c r="C30" s="138"/>
      <c r="D30" s="138"/>
      <c r="E30" s="120"/>
      <c r="F30" s="120"/>
      <c r="G30" s="120"/>
      <c r="H30" s="120"/>
      <c r="I30" s="120"/>
      <c r="J30" s="120"/>
      <c r="K30" s="120"/>
      <c r="L30" s="119"/>
    </row>
    <row r="31" spans="1:12" ht="13.5" thickBot="1">
      <c r="A31" s="120"/>
      <c r="B31" s="133" t="s">
        <v>306</v>
      </c>
      <c r="C31" s="144">
        <v>37489</v>
      </c>
      <c r="D31" s="144">
        <v>46461.457098959996</v>
      </c>
      <c r="E31" s="216"/>
      <c r="F31" s="216"/>
      <c r="G31" s="120"/>
      <c r="H31" s="120"/>
      <c r="I31" s="120"/>
      <c r="J31" s="120"/>
      <c r="K31" s="120"/>
      <c r="L31" s="119"/>
    </row>
    <row r="32" spans="1:13" ht="12.75">
      <c r="A32" s="119"/>
      <c r="B32" s="133"/>
      <c r="C32" s="138"/>
      <c r="D32" s="138"/>
      <c r="E32" s="119"/>
      <c r="F32" s="119"/>
      <c r="G32" s="119"/>
      <c r="H32" s="119"/>
      <c r="I32" s="119"/>
      <c r="J32" s="119"/>
      <c r="K32" s="119"/>
      <c r="L32" s="119"/>
      <c r="M32" s="199"/>
    </row>
    <row r="33" spans="1:12" ht="12.75">
      <c r="A33" s="148" t="s">
        <v>325</v>
      </c>
      <c r="B33" s="395" t="s">
        <v>307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</row>
    <row r="34" spans="1:12" ht="12.75">
      <c r="A34" s="180"/>
      <c r="B34" s="393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3" ht="12.7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5" ht="12.75">
      <c r="B36" s="156"/>
      <c r="C36" s="155"/>
      <c r="D36" s="158"/>
      <c r="E36" s="157"/>
    </row>
    <row r="38" spans="2:5" ht="12.75">
      <c r="B38" s="148"/>
      <c r="C38" s="189"/>
      <c r="D38" s="190"/>
      <c r="E38" s="190"/>
    </row>
    <row r="39" spans="2:5" ht="12.75">
      <c r="B39" s="156"/>
      <c r="C39" s="119"/>
      <c r="D39" s="201"/>
      <c r="E39" s="201"/>
    </row>
    <row r="40" spans="2:5" ht="12.75">
      <c r="B40" s="191"/>
      <c r="C40" s="192"/>
      <c r="D40" s="200"/>
      <c r="E40" s="200"/>
    </row>
    <row r="41" spans="2:5" ht="12.75">
      <c r="B41" s="193"/>
      <c r="C41" s="194"/>
      <c r="D41" s="200"/>
      <c r="E41" s="200"/>
    </row>
    <row r="42" spans="2:5" ht="12.75">
      <c r="B42" s="193"/>
      <c r="C42" s="194"/>
      <c r="D42" s="200"/>
      <c r="E42" s="200"/>
    </row>
    <row r="43" spans="2:5" ht="12.75">
      <c r="B43" s="193"/>
      <c r="C43" s="194"/>
      <c r="D43" s="200"/>
      <c r="E43" s="200"/>
    </row>
    <row r="44" spans="2:5" ht="12.75">
      <c r="B44" s="195"/>
      <c r="C44" s="196"/>
      <c r="D44" s="217"/>
      <c r="E44" s="217"/>
    </row>
    <row r="45" spans="2:5" ht="12.75">
      <c r="B45" s="197"/>
      <c r="C45" s="198"/>
      <c r="D45" s="200"/>
      <c r="E45" s="200"/>
    </row>
    <row r="46" spans="4:5" ht="12.75">
      <c r="D46" s="200"/>
      <c r="E46" s="200"/>
    </row>
    <row r="47" ht="12.75">
      <c r="D47" s="199"/>
    </row>
  </sheetData>
  <sheetProtection/>
  <mergeCells count="12">
    <mergeCell ref="B34:L34"/>
    <mergeCell ref="B33:L33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2015-10-28T17:00:18Z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