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4240" windowHeight="645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'Notes'!$A$2:$L$34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<sst xmlns="http://schemas.openxmlformats.org/spreadsheetml/2006/main" count="388" uniqueCount="341">
  <si>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</si>
  <si>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</si>
  <si>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</si>
  <si>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</si>
  <si>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</si>
  <si>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</si>
  <si>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</si>
  <si>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</si>
  <si>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</si>
  <si>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</si>
  <si>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</si>
  <si>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</si>
  <si>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</si>
  <si>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</si>
  <si>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</si>
  <si>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</si>
  <si>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</si>
  <si>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</si>
  <si>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</si>
  <si>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</si>
  <si>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</si>
  <si>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</si>
  <si>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</si>
  <si>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</si>
  <si>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</si>
  <si>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</si>
  <si>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</si>
  <si>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</si>
  <si>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</si>
  <si>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</si>
  <si>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</si>
  <si>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</si>
  <si>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</si>
  <si>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</si>
  <si>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</si>
  <si>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</si>
  <si>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</si>
  <si>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</si>
  <si>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</si>
  <si>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</si>
  <si>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</si>
  <si>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</si>
  <si>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</si>
  <si>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</si>
  <si>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</si>
  <si>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</si>
  <si>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</si>
  <si>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</si>
  <si>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</si>
  <si>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</si>
  <si>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</si>
  <si>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</si>
  <si>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</si>
  <si>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</si>
  <si>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</si>
  <si>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</si>
  <si>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</si>
  <si>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</si>
  <si>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</si>
  <si>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</si>
  <si>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</si>
  <si>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</si>
  <si>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</si>
  <si>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</si>
  <si>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</si>
  <si>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</si>
  <si>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</si>
  <si>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</si>
  <si>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</si>
  <si>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</si>
  <si>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</si>
  <si>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</si>
  <si>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</si>
  <si>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</si>
  <si>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</si>
  <si>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</si>
  <si>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</si>
  <si>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</si>
  <si>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</si>
  <si>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</si>
  <si>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</si>
  <si>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</si>
  <si>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</si>
  <si>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</si>
  <si>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</si>
  <si>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</si>
  <si>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</si>
  <si>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</si>
  <si>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</si>
  <si>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</si>
  <si>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</si>
  <si>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</si>
  <si>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</si>
  <si>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</si>
  <si>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</si>
  <si>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</si>
  <si>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</si>
  <si>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</si>
  <si>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</si>
  <si>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</si>
  <si>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</si>
  <si>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</si>
  <si>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</si>
  <si>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</si>
  <si>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</si>
  <si>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</si>
  <si>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</si>
  <si>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</si>
  <si>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</si>
  <si>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</si>
  <si>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</si>
  <si>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</si>
  <si>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</si>
  <si>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</si>
  <si>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</si>
  <si>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</si>
  <si>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</si>
  <si>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</si>
  <si>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</si>
  <si>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</si>
  <si>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</si>
  <si>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</si>
  <si>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</si>
  <si>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</si>
  <si>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</si>
  <si>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</si>
  <si>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</si>
  <si>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</si>
  <si>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</si>
  <si>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</si>
  <si>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</si>
  <si>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</si>
  <si>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</si>
  <si>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</si>
  <si>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</si>
  <si>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</si>
  <si>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</si>
  <si>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</si>
  <si>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</si>
  <si>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</si>
  <si>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</si>
  <si>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</si>
  <si>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</si>
  <si>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</si>
  <si>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</si>
  <si>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</si>
  <si>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</si>
  <si>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</si>
  <si>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</si>
  <si>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</si>
  <si>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</si>
  <si>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</si>
  <si>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</si>
  <si>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</si>
  <si>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</si>
  <si>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</si>
  <si>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</si>
  <si>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</si>
  <si>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</si>
  <si>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</si>
  <si>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</si>
  <si>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</si>
  <si>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</si>
  <si>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</si>
  <si>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</si>
  <si>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</si>
  <si>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</si>
  <si>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</si>
  <si>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</si>
  <si>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</si>
  <si>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</si>
  <si>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</si>
  <si>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</si>
  <si>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</si>
  <si>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</si>
  <si>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</si>
  <si>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</si>
  <si>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</si>
  <si>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</si>
  <si>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</si>
  <si>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</si>
  <si>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</si>
  <si>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</si>
  <si>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</si>
  <si>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</si>
  <si>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</si>
  <si>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</si>
  <si>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</si>
  <si>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</si>
  <si>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</si>
  <si>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</si>
  <si>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</si>
  <si>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</si>
  <si>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</si>
  <si>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</si>
  <si>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</si>
  <si>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</si>
  <si>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</si>
  <si>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</si>
  <si>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</si>
  <si>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</si>
  <si>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</si>
  <si>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</si>
  <si>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</si>
  <si>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</si>
  <si>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</si>
  <si>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</si>
  <si>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</si>
  <si>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</si>
  <si>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</si>
  <si>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</si>
  <si>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</si>
  <si>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</si>
  <si>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</si>
  <si>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</si>
  <si>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</si>
  <si>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</si>
  <si>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</si>
  <si>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</si>
  <si>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</si>
  <si>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</si>
  <si>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</si>
  <si>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</si>
  <si>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</si>
  <si>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</si>
  <si>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</si>
  <si>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</si>
  <si>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</si>
  <si>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</si>
  <si>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</si>
  <si>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</si>
  <si>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</si>
  <si>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</si>
  <si>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</si>
  <si>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</si>
  <si>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</si>
  <si>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</si>
  <si>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</si>
  <si>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</si>
  <si>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</si>
  <si>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</si>
  <si>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</si>
  <si>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</si>
  <si>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</si>
  <si>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</si>
  <si>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</si>
  <si>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</si>
  <si>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</si>
  <si>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</si>
  <si>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</si>
  <si>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</si>
  <si>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</si>
  <si>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</si>
  <si>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</si>
  <si>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</si>
  <si>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</si>
  <si>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</si>
  <si>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</si>
  <si>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</si>
  <si>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</si>
  <si>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</si>
  <si>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</si>
  <si>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</si>
  <si>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</si>
  <si>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</si>
  <si>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</si>
  <si>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</si>
  <si>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</si>
  <si>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</si>
  <si>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</si>
  <si>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</si>
  <si>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</si>
  <si>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</si>
  <si>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</si>
  <si>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</si>
  <si>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</si>
  <si>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</si>
  <si>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</si>
  <si>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</si>
  <si>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</si>
  <si>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</si>
  <si>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</si>
  <si>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</si>
  <si>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</si>
  <si>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</si>
  <si>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</si>
  <si>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</si>
  <si>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</si>
  <si>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</si>
  <si>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</si>
  <si>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</si>
  <si>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</si>
  <si>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</si>
  <si>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</si>
  <si>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</si>
  <si>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</si>
  <si>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</si>
  <si>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</si>
  <si>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</si>
  <si>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</si>
  <si>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</si>
  <si>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</si>
  <si>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</si>
  <si>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</si>
  <si>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</si>
  <si>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</si>
  <si>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</si>
  <si>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</si>
  <si>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</si>
  <si>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</si>
  <si>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</si>
  <si>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</si>
  <si>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</si>
  <si>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</si>
  <si>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</si>
  <si>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</si>
  <si>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</si>
  <si>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</si>
  <si>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Operating profit/(loss)</t>
  </si>
  <si>
    <t>Sales revenue - gross</t>
  </si>
  <si>
    <t>Inter-segment sales</t>
  </si>
  <si>
    <t>Sales revenue - net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</si>
  <si>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</si>
  <si>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</si>
  <si>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</si>
  <si>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</si>
  <si>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Support solutions</t>
  </si>
  <si>
    <t>Ericsson Nikola Tesla d.d. - Branch office of Kosovo</t>
  </si>
  <si>
    <t>Republika Kosova, Kalabria, Obj 1., Bll 1, Kati 1 Nr.13</t>
  </si>
  <si>
    <t>70633647</t>
  </si>
  <si>
    <t>Professional Services</t>
  </si>
  <si>
    <t>Ericsson Nikola Tesla Servisi d.o.o.</t>
  </si>
  <si>
    <t>Zagreb, Krapinska 45</t>
  </si>
  <si>
    <t>080921748</t>
  </si>
  <si>
    <t>1.1.2015.</t>
  </si>
  <si>
    <t>31.03.2015</t>
  </si>
  <si>
    <t>as at 31 March 2015</t>
  </si>
  <si>
    <t>for the period 01 January 2015 to 31 March 2015</t>
  </si>
  <si>
    <t>in the period 01 January 2015 to 31 March 2015</t>
  </si>
  <si>
    <t>31.3.2015.</t>
  </si>
  <si>
    <t>31.3.2014.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</si>
</sst>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400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0" xfId="64" applyFont="1" applyBorder="1" applyAlignment="1" applyProtection="1">
      <alignment/>
      <protection hidden="1"/>
    </xf>
    <xf numFmtId="0" fontId="3" fillId="0" borderId="20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4" applyFont="1" applyFill="1" applyBorder="1" applyAlignment="1" applyProtection="1">
      <alignment vertical="center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25" xfId="64" applyFont="1" applyFill="1" applyBorder="1" applyAlignment="1" applyProtection="1">
      <alignment/>
      <protection hidden="1"/>
    </xf>
    <xf numFmtId="0" fontId="2" fillId="0" borderId="25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4" xfId="64" applyFont="1" applyBorder="1" applyAlignment="1" applyProtection="1">
      <alignment horizontal="left"/>
      <protection hidden="1"/>
    </xf>
    <xf numFmtId="0" fontId="3" fillId="0" borderId="25" xfId="64" applyFont="1" applyFill="1" applyBorder="1" applyAlignment="1" applyProtection="1">
      <alignment vertical="center"/>
      <protection hidden="1"/>
    </xf>
    <xf numFmtId="0" fontId="14" fillId="0" borderId="25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5" xfId="110" applyFont="1" applyBorder="1" applyAlignment="1">
      <alignment/>
      <protection/>
    </xf>
    <xf numFmtId="0" fontId="2" fillId="0" borderId="24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 horizontal="right" vertical="top" wrapText="1"/>
      <protection hidden="1"/>
    </xf>
    <xf numFmtId="0" fontId="3" fillId="0" borderId="28" xfId="64" applyFont="1" applyFill="1" applyBorder="1" applyAlignment="1" applyProtection="1">
      <alignment horizontal="right" vertical="top" wrapText="1"/>
      <protection hidden="1"/>
    </xf>
    <xf numFmtId="0" fontId="3" fillId="0" borderId="28" xfId="64" applyFont="1" applyFill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/>
      <protection hidden="1"/>
    </xf>
    <xf numFmtId="49" fontId="2" fillId="0" borderId="22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4" applyFont="1" applyFill="1" applyBorder="1" applyAlignment="1">
      <alignment/>
      <protection/>
    </xf>
    <xf numFmtId="0" fontId="3" fillId="0" borderId="32" xfId="64" applyFont="1" applyFill="1" applyBorder="1" applyAlignment="1">
      <alignment/>
      <protection/>
    </xf>
    <xf numFmtId="0" fontId="3" fillId="0" borderId="25" xfId="64" applyFont="1" applyFill="1" applyBorder="1" applyAlignment="1" applyProtection="1">
      <alignment horizontal="left" vertical="center" wrapText="1"/>
      <protection hidden="1"/>
    </xf>
    <xf numFmtId="0" fontId="3" fillId="0" borderId="24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5" xfId="64" applyFont="1" applyFill="1" applyBorder="1" applyAlignment="1" applyProtection="1">
      <alignment wrapText="1"/>
      <protection hidden="1"/>
    </xf>
    <xf numFmtId="0" fontId="3" fillId="0" borderId="24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4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5" xfId="64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5" xfId="64" applyFont="1" applyFill="1" applyBorder="1" applyAlignment="1" applyProtection="1">
      <alignment horizontal="left" vertical="top" wrapText="1"/>
      <protection hidden="1"/>
    </xf>
    <xf numFmtId="0" fontId="3" fillId="0" borderId="2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5" xfId="64" applyFont="1" applyFill="1" applyBorder="1" applyAlignment="1" applyProtection="1">
      <alignment horizontal="left" vertical="top" indent="2"/>
      <protection hidden="1"/>
    </xf>
    <xf numFmtId="0" fontId="3" fillId="0" borderId="25" xfId="64" applyFont="1" applyFill="1" applyBorder="1" applyAlignment="1" applyProtection="1">
      <alignment horizontal="left" vertical="top" wrapText="1" indent="2"/>
      <protection hidden="1"/>
    </xf>
    <xf numFmtId="0" fontId="3" fillId="0" borderId="24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5" xfId="64" applyFont="1" applyFill="1" applyBorder="1" applyAlignment="1" applyProtection="1">
      <alignment horizontal="left"/>
      <protection hidden="1"/>
    </xf>
    <xf numFmtId="0" fontId="3" fillId="0" borderId="31" xfId="64" applyFont="1" applyFill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/>
      <protection hidden="1"/>
    </xf>
    <xf numFmtId="0" fontId="3" fillId="0" borderId="24" xfId="64" applyFont="1" applyFill="1" applyBorder="1" applyAlignment="1" applyProtection="1">
      <alignment horizontal="left"/>
      <protection hidden="1"/>
    </xf>
    <xf numFmtId="49" fontId="2" fillId="0" borderId="25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0" xfId="64" applyFont="1" applyBorder="1" applyAlignment="1">
      <alignment/>
      <protection/>
    </xf>
    <xf numFmtId="0" fontId="0" fillId="0" borderId="25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0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3" fillId="0" borderId="0" xfId="63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0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14" fillId="0" borderId="0" xfId="110" applyNumberFormat="1" applyFont="1">
      <alignment vertical="top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7" fillId="0" borderId="0" xfId="110" applyFont="1" applyBorder="1" applyAlignment="1">
      <alignment horizontal="left" vertical="top"/>
      <protection/>
    </xf>
    <xf numFmtId="14" fontId="3" fillId="0" borderId="0" xfId="110" applyNumberFormat="1" applyFont="1" applyBorder="1" applyAlignment="1">
      <alignment horizontal="right"/>
      <protection/>
    </xf>
    <xf numFmtId="14" fontId="3" fillId="0" borderId="0" xfId="110" applyNumberFormat="1" applyFont="1" applyBorder="1" applyAlignment="1" quotePrefix="1">
      <alignment horizontal="right"/>
      <protection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110" applyFont="1" applyBorder="1">
      <alignment vertical="top"/>
      <protection/>
    </xf>
    <xf numFmtId="3" fontId="3" fillId="0" borderId="28" xfId="63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right"/>
      <protection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110" applyFont="1" applyBorder="1" applyAlignment="1">
      <alignment horizontal="justify" vertical="top"/>
      <protection/>
    </xf>
    <xf numFmtId="3" fontId="3" fillId="0" borderId="0" xfId="110" applyNumberFormat="1" applyFont="1" applyAlignment="1">
      <alignment horizontal="right"/>
      <protection/>
    </xf>
    <xf numFmtId="3" fontId="3" fillId="0" borderId="0" xfId="110" applyNumberFormat="1" applyFont="1" applyAlignment="1">
      <alignment horizontal="right" wrapText="1"/>
      <protection/>
    </xf>
    <xf numFmtId="0" fontId="0" fillId="0" borderId="0" xfId="0" applyFont="1" applyAlignment="1">
      <alignment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49" fillId="0" borderId="16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3" fontId="2" fillId="0" borderId="22" xfId="64" applyNumberFormat="1" applyFont="1" applyFill="1" applyBorder="1" applyAlignment="1" applyProtection="1">
      <alignment horizontal="right" vertical="center"/>
      <protection hidden="1" locked="0"/>
    </xf>
    <xf numFmtId="43" fontId="0" fillId="0" borderId="0" xfId="43" applyFont="1" applyFill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14" fontId="3" fillId="0" borderId="0" xfId="110" applyNumberFormat="1" applyFont="1" applyAlignment="1" quotePrefix="1">
      <alignment horizontal="right"/>
      <protection/>
    </xf>
    <xf numFmtId="0" fontId="3" fillId="0" borderId="31" xfId="110" applyFont="1" applyFill="1" applyBorder="1">
      <alignment vertical="top"/>
      <protection/>
    </xf>
    <xf numFmtId="0" fontId="9" fillId="0" borderId="31" xfId="110" applyFont="1" applyFill="1" applyBorder="1">
      <alignment vertical="top"/>
      <protection/>
    </xf>
    <xf numFmtId="0" fontId="3" fillId="0" borderId="0" xfId="110" applyFont="1" applyFill="1" applyBorder="1">
      <alignment vertical="top"/>
      <protection/>
    </xf>
    <xf numFmtId="0" fontId="9" fillId="0" borderId="0" xfId="110" applyFont="1" applyFill="1" applyBorder="1">
      <alignment vertical="top"/>
      <protection/>
    </xf>
    <xf numFmtId="0" fontId="3" fillId="0" borderId="28" xfId="110" applyFont="1" applyFill="1" applyBorder="1" applyAlignment="1">
      <alignment horizontal="left"/>
      <protection/>
    </xf>
    <xf numFmtId="0" fontId="9" fillId="0" borderId="28" xfId="110" applyFont="1" applyFill="1" applyBorder="1">
      <alignment vertical="top"/>
      <protection/>
    </xf>
    <xf numFmtId="0" fontId="2" fillId="0" borderId="0" xfId="110" applyFont="1" applyFill="1" applyBorder="1">
      <alignment vertical="top"/>
      <protection/>
    </xf>
    <xf numFmtId="0" fontId="9" fillId="0" borderId="0" xfId="110" applyFont="1" applyFill="1">
      <alignment vertical="top"/>
      <protection/>
    </xf>
    <xf numFmtId="3" fontId="0" fillId="0" borderId="0" xfId="0" applyNumberFormat="1" applyAlignment="1">
      <alignment/>
    </xf>
    <xf numFmtId="220" fontId="3" fillId="0" borderId="0" xfId="0" applyNumberFormat="1" applyFont="1" applyAlignment="1">
      <alignment horizontal="right" vertical="top" wrapText="1"/>
    </xf>
    <xf numFmtId="14" fontId="3" fillId="0" borderId="28" xfId="110" applyNumberFormat="1" applyFont="1" applyBorder="1" applyAlignment="1">
      <alignment horizontal="right"/>
      <protection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0" fontId="6" fillId="52" borderId="8" xfId="0" applyFont="1" applyFill="1" applyBorder="1" applyAlignment="1">
      <alignment horizontal="center" vertical="center" wrapText="1"/>
    </xf>
    <xf numFmtId="49" fontId="6" fillId="52" borderId="8" xfId="0" applyNumberFormat="1" applyFont="1" applyFill="1" applyBorder="1" applyAlignment="1">
      <alignment horizontal="center" vertical="center" wrapText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1" fillId="52" borderId="19" xfId="0" applyNumberFormat="1" applyFont="1" applyFill="1" applyBorder="1" applyAlignment="1" applyProtection="1">
      <alignment vertical="center"/>
      <protection hidden="1"/>
    </xf>
    <xf numFmtId="3" fontId="0" fillId="52" borderId="0" xfId="0" applyNumberFormat="1" applyFont="1" applyFill="1" applyAlignment="1">
      <alignment/>
    </xf>
    <xf numFmtId="0" fontId="0" fillId="52" borderId="0" xfId="0" applyFont="1" applyFill="1" applyAlignment="1">
      <alignment/>
    </xf>
    <xf numFmtId="3" fontId="2" fillId="0" borderId="0" xfId="110" applyNumberFormat="1" applyFont="1" applyAlignment="1">
      <alignment horizontal="right"/>
      <protection/>
    </xf>
    <xf numFmtId="3" fontId="2" fillId="0" borderId="28" xfId="63" applyNumberFormat="1" applyFont="1" applyBorder="1" applyAlignment="1">
      <alignment horizontal="right" vertical="top" wrapText="1"/>
      <protection/>
    </xf>
    <xf numFmtId="3" fontId="2" fillId="0" borderId="0" xfId="0" applyNumberFormat="1" applyFont="1" applyAlignment="1">
      <alignment horizontal="right" vertical="top"/>
    </xf>
    <xf numFmtId="3" fontId="3" fillId="0" borderId="0" xfId="110" applyNumberFormat="1" applyFont="1" applyFill="1" applyBorder="1" applyAlignment="1">
      <alignment/>
      <protection/>
    </xf>
    <xf numFmtId="3" fontId="3" fillId="0" borderId="28" xfId="110" applyNumberFormat="1" applyFont="1" applyFill="1" applyBorder="1" applyAlignment="1">
      <alignment/>
      <protection/>
    </xf>
    <xf numFmtId="3" fontId="2" fillId="0" borderId="0" xfId="110" applyNumberFormat="1" applyFont="1" applyFill="1" applyBorder="1" applyAlignment="1">
      <alignment/>
      <protection/>
    </xf>
    <xf numFmtId="3" fontId="9" fillId="0" borderId="0" xfId="110" applyNumberFormat="1" applyFont="1" applyAlignment="1">
      <alignment/>
      <protection/>
    </xf>
    <xf numFmtId="220" fontId="2" fillId="0" borderId="0" xfId="0" applyNumberFormat="1" applyFont="1" applyAlignment="1">
      <alignment horizontal="right" vertical="top" wrapText="1"/>
    </xf>
    <xf numFmtId="220" fontId="3" fillId="0" borderId="28" xfId="0" applyNumberFormat="1" applyFont="1" applyBorder="1" applyAlignment="1">
      <alignment horizontal="right" vertical="top" wrapText="1"/>
    </xf>
    <xf numFmtId="0" fontId="3" fillId="0" borderId="24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4" xfId="64" applyFont="1" applyFill="1" applyBorder="1" applyAlignment="1" applyProtection="1">
      <alignment horizontal="right" wrapText="1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5" xfId="64" applyFont="1" applyFill="1" applyBorder="1" applyAlignment="1" applyProtection="1">
      <alignment horizontal="left" vertical="center" wrapText="1"/>
      <protection hidden="1"/>
    </xf>
    <xf numFmtId="0" fontId="11" fillId="0" borderId="24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5" xfId="64" applyFont="1" applyFill="1" applyBorder="1" applyAlignment="1" applyProtection="1">
      <alignment horizontal="center" vertical="center" wrapText="1"/>
      <protection hidden="1"/>
    </xf>
    <xf numFmtId="0" fontId="3" fillId="0" borderId="24" xfId="64" applyFont="1" applyFill="1" applyBorder="1" applyAlignment="1" applyProtection="1">
      <alignment horizontal="right" vertical="center"/>
      <protection hidden="1"/>
    </xf>
    <xf numFmtId="0" fontId="3" fillId="0" borderId="25" xfId="64" applyFont="1" applyFill="1" applyBorder="1" applyAlignment="1" applyProtection="1">
      <alignment horizontal="right"/>
      <protection hidden="1"/>
    </xf>
    <xf numFmtId="0" fontId="1" fillId="0" borderId="24" xfId="64" applyFont="1" applyFill="1" applyBorder="1" applyAlignment="1" applyProtection="1">
      <alignment horizontal="right" vertical="center" wrapText="1"/>
      <protection hidden="1"/>
    </xf>
    <xf numFmtId="0" fontId="1" fillId="0" borderId="25" xfId="64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4" applyFont="1" applyFill="1" applyBorder="1" applyAlignment="1" applyProtection="1">
      <alignment horizontal="left" vertical="center"/>
      <protection hidden="1" locked="0"/>
    </xf>
    <xf numFmtId="0" fontId="3" fillId="0" borderId="28" xfId="64" applyFont="1" applyFill="1" applyBorder="1" applyAlignment="1">
      <alignment horizontal="left" vertical="center"/>
      <protection/>
    </xf>
    <xf numFmtId="0" fontId="3" fillId="0" borderId="29" xfId="64" applyFont="1" applyFill="1" applyBorder="1" applyAlignment="1">
      <alignment horizontal="left" vertical="center"/>
      <protection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4" applyFont="1" applyFill="1" applyBorder="1" applyAlignment="1" applyProtection="1">
      <alignment/>
      <protection hidden="1" locked="0"/>
    </xf>
    <xf numFmtId="0" fontId="2" fillId="0" borderId="29" xfId="64" applyFont="1" applyFill="1" applyBorder="1" applyAlignment="1" applyProtection="1">
      <alignment/>
      <protection hidden="1" locked="0"/>
    </xf>
    <xf numFmtId="1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4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5" xfId="64" applyFont="1" applyFill="1" applyBorder="1" applyAlignment="1">
      <alignment horizontal="center"/>
      <protection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28" xfId="64" applyFont="1" applyFill="1" applyBorder="1" applyAlignment="1">
      <alignment/>
      <protection/>
    </xf>
    <xf numFmtId="0" fontId="3" fillId="0" borderId="29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1" xfId="64" applyFont="1" applyFill="1" applyBorder="1" applyAlignment="1" applyProtection="1">
      <alignment horizontal="center"/>
      <protection hidden="1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28" xfId="64" applyFont="1" applyFill="1" applyBorder="1" applyAlignment="1" applyProtection="1">
      <alignment horizontal="center" vertical="top"/>
      <protection hidden="1"/>
    </xf>
    <xf numFmtId="0" fontId="3" fillId="0" borderId="28" xfId="64" applyFont="1" applyFill="1" applyBorder="1" applyAlignment="1" applyProtection="1">
      <alignment horizontal="center"/>
      <protection hidden="1"/>
    </xf>
    <xf numFmtId="0" fontId="3" fillId="0" borderId="25" xfId="64" applyFont="1" applyFill="1" applyBorder="1" applyAlignment="1" applyProtection="1">
      <alignment horizontal="right" wrapText="1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5" xfId="110" applyFont="1" applyBorder="1" applyAlignment="1">
      <alignment/>
      <protection/>
    </xf>
    <xf numFmtId="0" fontId="10" fillId="0" borderId="38" xfId="64" applyFont="1" applyFill="1" applyBorder="1" applyAlignment="1">
      <alignment/>
      <protection/>
    </xf>
    <xf numFmtId="0" fontId="10" fillId="0" borderId="31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28" xfId="64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49" fontId="2" fillId="0" borderId="27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>
      <alignment horizontal="left" vertical="center"/>
      <protection hidden="1" locked="0"/>
    </xf>
    <xf numFmtId="0" fontId="2" fillId="0" borderId="27" xfId="64" applyFont="1" applyFill="1" applyBorder="1" applyAlignment="1" applyProtection="1" quotePrefix="1">
      <alignment horizontal="left" vertical="center"/>
      <protection hidden="1" locked="0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86" t="s">
        <v>5</v>
      </c>
      <c r="B1" s="287"/>
      <c r="C1" s="287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27" t="s">
        <v>6</v>
      </c>
      <c r="B2" s="228"/>
      <c r="C2" s="228"/>
      <c r="D2" s="229"/>
      <c r="E2" s="237" t="s">
        <v>334</v>
      </c>
      <c r="F2" s="238"/>
      <c r="G2" s="68" t="s">
        <v>31</v>
      </c>
      <c r="H2" s="118" t="s">
        <v>335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30" t="s">
        <v>309</v>
      </c>
      <c r="B4" s="231"/>
      <c r="C4" s="231"/>
      <c r="D4" s="231"/>
      <c r="E4" s="231"/>
      <c r="F4" s="231"/>
      <c r="G4" s="231"/>
      <c r="H4" s="231"/>
      <c r="I4" s="232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33" t="s">
        <v>7</v>
      </c>
      <c r="B6" s="234"/>
      <c r="C6" s="225" t="s">
        <v>190</v>
      </c>
      <c r="D6" s="226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35" t="s">
        <v>8</v>
      </c>
      <c r="B8" s="236"/>
      <c r="C8" s="225" t="s">
        <v>191</v>
      </c>
      <c r="D8" s="226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222" t="s">
        <v>9</v>
      </c>
      <c r="B10" s="223"/>
      <c r="C10" s="225" t="s">
        <v>192</v>
      </c>
      <c r="D10" s="226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224"/>
      <c r="B11" s="223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33" t="s">
        <v>10</v>
      </c>
      <c r="B12" s="234"/>
      <c r="C12" s="239" t="s">
        <v>193</v>
      </c>
      <c r="D12" s="240"/>
      <c r="E12" s="240"/>
      <c r="F12" s="240"/>
      <c r="G12" s="240"/>
      <c r="H12" s="240"/>
      <c r="I12" s="241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33" t="s">
        <v>11</v>
      </c>
      <c r="B14" s="234"/>
      <c r="C14" s="245">
        <v>10000</v>
      </c>
      <c r="D14" s="246"/>
      <c r="E14" s="16"/>
      <c r="F14" s="239" t="s">
        <v>194</v>
      </c>
      <c r="G14" s="240"/>
      <c r="H14" s="240"/>
      <c r="I14" s="241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33" t="s">
        <v>12</v>
      </c>
      <c r="B16" s="234"/>
      <c r="C16" s="239" t="s">
        <v>195</v>
      </c>
      <c r="D16" s="240"/>
      <c r="E16" s="240"/>
      <c r="F16" s="240"/>
      <c r="G16" s="240"/>
      <c r="H16" s="240"/>
      <c r="I16" s="241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33" t="s">
        <v>13</v>
      </c>
      <c r="B18" s="234"/>
      <c r="C18" s="242" t="s">
        <v>196</v>
      </c>
      <c r="D18" s="243"/>
      <c r="E18" s="243"/>
      <c r="F18" s="243"/>
      <c r="G18" s="243"/>
      <c r="H18" s="243"/>
      <c r="I18" s="244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33" t="s">
        <v>14</v>
      </c>
      <c r="B20" s="234"/>
      <c r="C20" s="242" t="s">
        <v>197</v>
      </c>
      <c r="D20" s="251"/>
      <c r="E20" s="251"/>
      <c r="F20" s="251"/>
      <c r="G20" s="251"/>
      <c r="H20" s="251"/>
      <c r="I20" s="252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33" t="s">
        <v>15</v>
      </c>
      <c r="B22" s="234"/>
      <c r="C22" s="91">
        <v>133</v>
      </c>
      <c r="D22" s="247" t="s">
        <v>194</v>
      </c>
      <c r="E22" s="248"/>
      <c r="F22" s="249"/>
      <c r="G22" s="233"/>
      <c r="H22" s="253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33" t="s">
        <v>16</v>
      </c>
      <c r="B24" s="234"/>
      <c r="C24" s="91">
        <v>21</v>
      </c>
      <c r="D24" s="247" t="s">
        <v>198</v>
      </c>
      <c r="E24" s="248"/>
      <c r="F24" s="248"/>
      <c r="G24" s="249"/>
      <c r="H24" s="93" t="s">
        <v>19</v>
      </c>
      <c r="I24" s="187">
        <f>1831+17+646+25</f>
        <v>2519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33" t="s">
        <v>17</v>
      </c>
      <c r="B26" s="234"/>
      <c r="C26" s="95" t="s">
        <v>310</v>
      </c>
      <c r="D26" s="96"/>
      <c r="E26" s="66"/>
      <c r="F26" s="92"/>
      <c r="G26" s="250" t="s">
        <v>21</v>
      </c>
      <c r="H26" s="234"/>
      <c r="I26" s="64" t="s">
        <v>199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54" t="s">
        <v>18</v>
      </c>
      <c r="B28" s="255"/>
      <c r="C28" s="256"/>
      <c r="D28" s="256"/>
      <c r="E28" s="257" t="s">
        <v>22</v>
      </c>
      <c r="F28" s="258"/>
      <c r="G28" s="258"/>
      <c r="H28" s="259" t="s">
        <v>7</v>
      </c>
      <c r="I28" s="260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61" t="s">
        <v>311</v>
      </c>
      <c r="B30" s="262"/>
      <c r="C30" s="262"/>
      <c r="D30" s="263"/>
      <c r="E30" s="261" t="s">
        <v>315</v>
      </c>
      <c r="F30" s="262"/>
      <c r="G30" s="262"/>
      <c r="H30" s="225" t="s">
        <v>316</v>
      </c>
      <c r="I30" s="226"/>
      <c r="J30" s="7"/>
      <c r="K30" s="7"/>
      <c r="L30" s="7"/>
    </row>
    <row r="31" spans="1:12" ht="12.75">
      <c r="A31" s="85"/>
      <c r="B31" s="86"/>
      <c r="C31" s="90"/>
      <c r="D31" s="264"/>
      <c r="E31" s="264"/>
      <c r="F31" s="264"/>
      <c r="G31" s="265"/>
      <c r="H31" s="16"/>
      <c r="I31" s="101"/>
      <c r="J31" s="7"/>
      <c r="K31" s="7"/>
      <c r="L31" s="7"/>
    </row>
    <row r="32" spans="1:12" ht="12.75">
      <c r="A32" s="261" t="s">
        <v>312</v>
      </c>
      <c r="B32" s="262"/>
      <c r="C32" s="262"/>
      <c r="D32" s="263"/>
      <c r="E32" s="261" t="s">
        <v>313</v>
      </c>
      <c r="F32" s="262"/>
      <c r="G32" s="262"/>
      <c r="H32" s="225" t="s">
        <v>314</v>
      </c>
      <c r="I32" s="226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61" t="s">
        <v>327</v>
      </c>
      <c r="B34" s="262"/>
      <c r="C34" s="262"/>
      <c r="D34" s="263"/>
      <c r="E34" s="261" t="s">
        <v>328</v>
      </c>
      <c r="F34" s="262"/>
      <c r="G34" s="262"/>
      <c r="H34" s="225" t="s">
        <v>329</v>
      </c>
      <c r="I34" s="226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61" t="s">
        <v>331</v>
      </c>
      <c r="B36" s="262"/>
      <c r="C36" s="262"/>
      <c r="D36" s="263"/>
      <c r="E36" s="261" t="s">
        <v>332</v>
      </c>
      <c r="F36" s="262"/>
      <c r="G36" s="262"/>
      <c r="H36" s="225" t="s">
        <v>333</v>
      </c>
      <c r="I36" s="226"/>
      <c r="J36" s="7"/>
      <c r="K36" s="7"/>
      <c r="L36" s="7"/>
    </row>
    <row r="37" spans="1:12" ht="12.75">
      <c r="A37" s="103"/>
      <c r="B37" s="104"/>
      <c r="C37" s="266"/>
      <c r="D37" s="267"/>
      <c r="E37" s="16"/>
      <c r="F37" s="266"/>
      <c r="G37" s="267"/>
      <c r="H37" s="16"/>
      <c r="I37" s="49"/>
      <c r="J37" s="7"/>
      <c r="K37" s="7"/>
      <c r="L37" s="7"/>
    </row>
    <row r="38" spans="1:12" ht="12.75">
      <c r="A38" s="261"/>
      <c r="B38" s="262"/>
      <c r="C38" s="262"/>
      <c r="D38" s="263"/>
      <c r="E38" s="261"/>
      <c r="F38" s="262"/>
      <c r="G38" s="262"/>
      <c r="H38" s="225"/>
      <c r="I38" s="226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61"/>
      <c r="B40" s="262"/>
      <c r="C40" s="262"/>
      <c r="D40" s="263"/>
      <c r="E40" s="261"/>
      <c r="F40" s="262"/>
      <c r="G40" s="262"/>
      <c r="H40" s="225"/>
      <c r="I40" s="226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222" t="s">
        <v>23</v>
      </c>
      <c r="B44" s="274"/>
      <c r="C44" s="225"/>
      <c r="D44" s="226"/>
      <c r="E44" s="16"/>
      <c r="F44" s="239"/>
      <c r="G44" s="262"/>
      <c r="H44" s="262"/>
      <c r="I44" s="263"/>
      <c r="J44" s="7"/>
      <c r="K44" s="7"/>
      <c r="L44" s="7"/>
    </row>
    <row r="45" spans="1:12" ht="12.75">
      <c r="A45" s="103"/>
      <c r="B45" s="104"/>
      <c r="C45" s="266"/>
      <c r="D45" s="267"/>
      <c r="E45" s="16"/>
      <c r="F45" s="266"/>
      <c r="G45" s="268"/>
      <c r="H45" s="111"/>
      <c r="I45" s="112"/>
      <c r="J45" s="7"/>
      <c r="K45" s="7"/>
      <c r="L45" s="7"/>
    </row>
    <row r="46" spans="1:12" ht="12.75">
      <c r="A46" s="222" t="s">
        <v>24</v>
      </c>
      <c r="B46" s="274"/>
      <c r="C46" s="239" t="s">
        <v>290</v>
      </c>
      <c r="D46" s="289"/>
      <c r="E46" s="289"/>
      <c r="F46" s="289"/>
      <c r="G46" s="289"/>
      <c r="H46" s="289"/>
      <c r="I46" s="290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222" t="s">
        <v>25</v>
      </c>
      <c r="B48" s="274"/>
      <c r="C48" s="291" t="s">
        <v>291</v>
      </c>
      <c r="D48" s="292"/>
      <c r="E48" s="293"/>
      <c r="F48" s="115"/>
      <c r="G48" s="93" t="s">
        <v>1</v>
      </c>
      <c r="H48" s="294" t="s">
        <v>200</v>
      </c>
      <c r="I48" s="290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222" t="s">
        <v>13</v>
      </c>
      <c r="B50" s="274"/>
      <c r="C50" s="275" t="s">
        <v>292</v>
      </c>
      <c r="D50" s="276"/>
      <c r="E50" s="276"/>
      <c r="F50" s="276"/>
      <c r="G50" s="276"/>
      <c r="H50" s="276"/>
      <c r="I50" s="277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33" t="s">
        <v>26</v>
      </c>
      <c r="B52" s="234"/>
      <c r="C52" s="278" t="s">
        <v>201</v>
      </c>
      <c r="D52" s="279"/>
      <c r="E52" s="279"/>
      <c r="F52" s="279"/>
      <c r="G52" s="279"/>
      <c r="H52" s="279"/>
      <c r="I52" s="280"/>
      <c r="J52" s="7"/>
      <c r="K52" s="7"/>
      <c r="L52" s="7"/>
    </row>
    <row r="53" spans="1:12" ht="12.75">
      <c r="A53" s="113"/>
      <c r="B53" s="89"/>
      <c r="C53" s="288" t="s">
        <v>27</v>
      </c>
      <c r="D53" s="288"/>
      <c r="E53" s="288"/>
      <c r="F53" s="288"/>
      <c r="G53" s="288"/>
      <c r="H53" s="288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81" t="s">
        <v>28</v>
      </c>
      <c r="C55" s="282"/>
      <c r="D55" s="282"/>
      <c r="E55" s="282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83" t="s">
        <v>322</v>
      </c>
      <c r="C56" s="284"/>
      <c r="D56" s="284"/>
      <c r="E56" s="284"/>
      <c r="F56" s="284"/>
      <c r="G56" s="284"/>
      <c r="H56" s="284"/>
      <c r="I56" s="285"/>
      <c r="J56" s="7"/>
      <c r="K56" s="7"/>
      <c r="L56" s="7"/>
    </row>
    <row r="57" spans="1:12" ht="12.75">
      <c r="A57" s="52"/>
      <c r="B57" s="55" t="s">
        <v>283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83" t="s">
        <v>323</v>
      </c>
      <c r="C58" s="284"/>
      <c r="D58" s="284"/>
      <c r="E58" s="284"/>
      <c r="F58" s="284"/>
      <c r="G58" s="284"/>
      <c r="H58" s="284"/>
      <c r="I58" s="285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69" t="s">
        <v>30</v>
      </c>
      <c r="H62" s="270"/>
      <c r="I62" s="271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72"/>
      <c r="H63" s="273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68" customWidth="1"/>
    <col min="12" max="12" width="10.140625" style="28" bestFit="1" customWidth="1"/>
    <col min="13" max="13" width="9.140625" style="28" customWidth="1"/>
    <col min="14" max="14" width="16.57421875" style="28" bestFit="1" customWidth="1"/>
    <col min="15" max="16384" width="9.140625" style="28" customWidth="1"/>
  </cols>
  <sheetData>
    <row r="1" spans="1:11" ht="12.75" customHeight="1">
      <c r="A1" s="328" t="s">
        <v>120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 customHeight="1">
      <c r="A2" s="329" t="s">
        <v>336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12.75">
      <c r="A3" s="331" t="s">
        <v>203</v>
      </c>
      <c r="B3" s="332"/>
      <c r="C3" s="332"/>
      <c r="D3" s="332"/>
      <c r="E3" s="332"/>
      <c r="F3" s="332"/>
      <c r="G3" s="332"/>
      <c r="H3" s="332"/>
      <c r="I3" s="332"/>
      <c r="J3" s="332"/>
      <c r="K3" s="333"/>
    </row>
    <row r="4" spans="1:11" ht="24">
      <c r="A4" s="334" t="s">
        <v>116</v>
      </c>
      <c r="B4" s="335"/>
      <c r="C4" s="335"/>
      <c r="D4" s="335"/>
      <c r="E4" s="335"/>
      <c r="F4" s="335"/>
      <c r="G4" s="335"/>
      <c r="H4" s="336"/>
      <c r="I4" s="32" t="s">
        <v>117</v>
      </c>
      <c r="J4" s="33" t="s">
        <v>118</v>
      </c>
      <c r="K4" s="169" t="s">
        <v>119</v>
      </c>
    </row>
    <row r="5" spans="1:11" ht="12.75">
      <c r="A5" s="337">
        <v>1</v>
      </c>
      <c r="B5" s="337"/>
      <c r="C5" s="337"/>
      <c r="D5" s="337"/>
      <c r="E5" s="337"/>
      <c r="F5" s="337"/>
      <c r="G5" s="337"/>
      <c r="H5" s="337"/>
      <c r="I5" s="31">
        <v>2</v>
      </c>
      <c r="J5" s="30">
        <v>3</v>
      </c>
      <c r="K5" s="30">
        <v>4</v>
      </c>
    </row>
    <row r="6" spans="1:11" ht="12.75">
      <c r="A6" s="338"/>
      <c r="B6" s="339"/>
      <c r="C6" s="339"/>
      <c r="D6" s="339"/>
      <c r="E6" s="339"/>
      <c r="F6" s="339"/>
      <c r="G6" s="339"/>
      <c r="H6" s="339"/>
      <c r="I6" s="339"/>
      <c r="J6" s="339"/>
      <c r="K6" s="340"/>
    </row>
    <row r="7" spans="1:11" ht="12.75">
      <c r="A7" s="309" t="s">
        <v>204</v>
      </c>
      <c r="B7" s="310"/>
      <c r="C7" s="310"/>
      <c r="D7" s="310"/>
      <c r="E7" s="310"/>
      <c r="F7" s="310"/>
      <c r="G7" s="310"/>
      <c r="H7" s="327"/>
      <c r="I7" s="3">
        <v>1</v>
      </c>
      <c r="J7" s="72"/>
      <c r="K7" s="72"/>
    </row>
    <row r="8" spans="1:11" ht="12.75">
      <c r="A8" s="316" t="s">
        <v>33</v>
      </c>
      <c r="B8" s="317"/>
      <c r="C8" s="317"/>
      <c r="D8" s="317"/>
      <c r="E8" s="317"/>
      <c r="F8" s="317"/>
      <c r="G8" s="317"/>
      <c r="H8" s="318"/>
      <c r="I8" s="1">
        <v>2</v>
      </c>
      <c r="J8" s="73">
        <v>160389099.85187498</v>
      </c>
      <c r="K8" s="73">
        <v>171105674.2439603</v>
      </c>
    </row>
    <row r="9" spans="1:11" ht="12.75">
      <c r="A9" s="313" t="s">
        <v>34</v>
      </c>
      <c r="B9" s="314"/>
      <c r="C9" s="314"/>
      <c r="D9" s="314"/>
      <c r="E9" s="314"/>
      <c r="F9" s="314"/>
      <c r="G9" s="314"/>
      <c r="H9" s="315"/>
      <c r="I9" s="1">
        <v>3</v>
      </c>
      <c r="J9" s="29">
        <v>5481195.42</v>
      </c>
      <c r="K9" s="29">
        <v>5348906.99</v>
      </c>
    </row>
    <row r="10" spans="1:11" ht="12.75" customHeight="1">
      <c r="A10" s="313" t="s">
        <v>35</v>
      </c>
      <c r="B10" s="314"/>
      <c r="C10" s="314"/>
      <c r="D10" s="314"/>
      <c r="E10" s="314"/>
      <c r="F10" s="314"/>
      <c r="G10" s="314"/>
      <c r="H10" s="315"/>
      <c r="I10" s="1">
        <v>4</v>
      </c>
      <c r="J10" s="5"/>
      <c r="K10" s="5"/>
    </row>
    <row r="11" spans="1:11" ht="12.75" customHeight="1">
      <c r="A11" s="313" t="s">
        <v>36</v>
      </c>
      <c r="B11" s="314"/>
      <c r="C11" s="314"/>
      <c r="D11" s="314"/>
      <c r="E11" s="314"/>
      <c r="F11" s="314"/>
      <c r="G11" s="314"/>
      <c r="H11" s="315"/>
      <c r="I11" s="1">
        <v>5</v>
      </c>
      <c r="J11" s="5">
        <v>1307949.6799999997</v>
      </c>
      <c r="K11" s="5">
        <v>1175661.25</v>
      </c>
    </row>
    <row r="12" spans="1:11" ht="12.75" customHeight="1">
      <c r="A12" s="313" t="s">
        <v>0</v>
      </c>
      <c r="B12" s="314"/>
      <c r="C12" s="314"/>
      <c r="D12" s="314"/>
      <c r="E12" s="314"/>
      <c r="F12" s="314"/>
      <c r="G12" s="314"/>
      <c r="H12" s="315"/>
      <c r="I12" s="1">
        <v>6</v>
      </c>
      <c r="J12" s="5">
        <v>4173245.74</v>
      </c>
      <c r="K12" s="5">
        <v>4173245.74</v>
      </c>
    </row>
    <row r="13" spans="1:11" ht="12.75" customHeight="1">
      <c r="A13" s="313" t="s">
        <v>37</v>
      </c>
      <c r="B13" s="314"/>
      <c r="C13" s="314"/>
      <c r="D13" s="314"/>
      <c r="E13" s="314"/>
      <c r="F13" s="314"/>
      <c r="G13" s="314"/>
      <c r="H13" s="315"/>
      <c r="I13" s="1">
        <v>7</v>
      </c>
      <c r="J13" s="5"/>
      <c r="K13" s="5"/>
    </row>
    <row r="14" spans="1:11" ht="12.75" customHeight="1">
      <c r="A14" s="313" t="s">
        <v>38</v>
      </c>
      <c r="B14" s="314"/>
      <c r="C14" s="314"/>
      <c r="D14" s="314"/>
      <c r="E14" s="314"/>
      <c r="F14" s="314"/>
      <c r="G14" s="314"/>
      <c r="H14" s="315"/>
      <c r="I14" s="1">
        <v>8</v>
      </c>
      <c r="J14" s="5"/>
      <c r="K14" s="5"/>
    </row>
    <row r="15" spans="1:11" ht="12.75" customHeight="1">
      <c r="A15" s="313" t="s">
        <v>39</v>
      </c>
      <c r="B15" s="314"/>
      <c r="C15" s="314"/>
      <c r="D15" s="314"/>
      <c r="E15" s="314"/>
      <c r="F15" s="314"/>
      <c r="G15" s="314"/>
      <c r="H15" s="315"/>
      <c r="I15" s="1">
        <v>9</v>
      </c>
      <c r="J15" s="5"/>
      <c r="K15" s="5"/>
    </row>
    <row r="16" spans="1:11" ht="12.75">
      <c r="A16" s="313" t="s">
        <v>205</v>
      </c>
      <c r="B16" s="314"/>
      <c r="C16" s="314"/>
      <c r="D16" s="314"/>
      <c r="E16" s="314"/>
      <c r="F16" s="314"/>
      <c r="G16" s="314"/>
      <c r="H16" s="315"/>
      <c r="I16" s="1">
        <v>10</v>
      </c>
      <c r="J16" s="29">
        <v>135715229.251875</v>
      </c>
      <c r="K16" s="29">
        <v>143612816.8639603</v>
      </c>
    </row>
    <row r="17" spans="1:11" ht="12.75">
      <c r="A17" s="313" t="s">
        <v>40</v>
      </c>
      <c r="B17" s="314"/>
      <c r="C17" s="314"/>
      <c r="D17" s="314"/>
      <c r="E17" s="314"/>
      <c r="F17" s="314"/>
      <c r="G17" s="314"/>
      <c r="H17" s="315"/>
      <c r="I17" s="1">
        <v>11</v>
      </c>
      <c r="J17" s="5">
        <v>15605344.05</v>
      </c>
      <c r="K17" s="5">
        <v>15605344.05</v>
      </c>
    </row>
    <row r="18" spans="1:11" ht="12.75">
      <c r="A18" s="313" t="s">
        <v>41</v>
      </c>
      <c r="B18" s="314"/>
      <c r="C18" s="314"/>
      <c r="D18" s="314"/>
      <c r="E18" s="314"/>
      <c r="F18" s="314"/>
      <c r="G18" s="314"/>
      <c r="H18" s="315"/>
      <c r="I18" s="1">
        <v>12</v>
      </c>
      <c r="J18" s="5">
        <v>30024740.01</v>
      </c>
      <c r="K18" s="5">
        <v>29180034.94</v>
      </c>
    </row>
    <row r="19" spans="1:11" ht="12.75">
      <c r="A19" s="313" t="s">
        <v>42</v>
      </c>
      <c r="B19" s="314"/>
      <c r="C19" s="314"/>
      <c r="D19" s="314"/>
      <c r="E19" s="314"/>
      <c r="F19" s="314"/>
      <c r="G19" s="314"/>
      <c r="H19" s="315"/>
      <c r="I19" s="1">
        <v>13</v>
      </c>
      <c r="J19" s="5">
        <v>76086523.362155</v>
      </c>
      <c r="K19" s="5">
        <v>78674181.1214057</v>
      </c>
    </row>
    <row r="20" spans="1:11" ht="12.75">
      <c r="A20" s="313" t="s">
        <v>43</v>
      </c>
      <c r="B20" s="314"/>
      <c r="C20" s="314"/>
      <c r="D20" s="314"/>
      <c r="E20" s="314"/>
      <c r="F20" s="314"/>
      <c r="G20" s="314"/>
      <c r="H20" s="315"/>
      <c r="I20" s="1">
        <v>14</v>
      </c>
      <c r="J20" s="5">
        <v>11320107.31972</v>
      </c>
      <c r="K20" s="5">
        <v>10500439.7025546</v>
      </c>
    </row>
    <row r="21" spans="1:11" ht="12.75">
      <c r="A21" s="313" t="s">
        <v>44</v>
      </c>
      <c r="B21" s="314"/>
      <c r="C21" s="314"/>
      <c r="D21" s="314"/>
      <c r="E21" s="314"/>
      <c r="F21" s="314"/>
      <c r="G21" s="314"/>
      <c r="H21" s="315"/>
      <c r="I21" s="1">
        <v>15</v>
      </c>
      <c r="J21" s="5"/>
      <c r="K21" s="5"/>
    </row>
    <row r="22" spans="1:11" ht="12.75">
      <c r="A22" s="313" t="s">
        <v>45</v>
      </c>
      <c r="B22" s="314"/>
      <c r="C22" s="314"/>
      <c r="D22" s="314"/>
      <c r="E22" s="314"/>
      <c r="F22" s="314"/>
      <c r="G22" s="314"/>
      <c r="H22" s="315"/>
      <c r="I22" s="1">
        <v>16</v>
      </c>
      <c r="J22" s="5"/>
      <c r="K22" s="5"/>
    </row>
    <row r="23" spans="1:11" ht="12.75">
      <c r="A23" s="313" t="s">
        <v>46</v>
      </c>
      <c r="B23" s="314"/>
      <c r="C23" s="314"/>
      <c r="D23" s="314"/>
      <c r="E23" s="314"/>
      <c r="F23" s="314"/>
      <c r="G23" s="314"/>
      <c r="H23" s="315"/>
      <c r="I23" s="1">
        <v>17</v>
      </c>
      <c r="J23" s="5">
        <v>2579180.92</v>
      </c>
      <c r="K23" s="5">
        <v>9555428.87</v>
      </c>
    </row>
    <row r="24" spans="1:11" ht="12.75">
      <c r="A24" s="313" t="s">
        <v>47</v>
      </c>
      <c r="B24" s="314"/>
      <c r="C24" s="314"/>
      <c r="D24" s="314"/>
      <c r="E24" s="314"/>
      <c r="F24" s="314"/>
      <c r="G24" s="314"/>
      <c r="H24" s="315"/>
      <c r="I24" s="1">
        <v>18</v>
      </c>
      <c r="J24" s="5">
        <v>99333.59</v>
      </c>
      <c r="K24" s="5">
        <v>97388.18</v>
      </c>
    </row>
    <row r="25" spans="1:11" ht="12.75">
      <c r="A25" s="313" t="s">
        <v>48</v>
      </c>
      <c r="B25" s="314"/>
      <c r="C25" s="314"/>
      <c r="D25" s="314"/>
      <c r="E25" s="314"/>
      <c r="F25" s="314"/>
      <c r="G25" s="314"/>
      <c r="H25" s="315"/>
      <c r="I25" s="1">
        <v>19</v>
      </c>
      <c r="J25" s="5"/>
      <c r="K25" s="5"/>
    </row>
    <row r="26" spans="1:11" ht="12.75">
      <c r="A26" s="313" t="s">
        <v>206</v>
      </c>
      <c r="B26" s="314"/>
      <c r="C26" s="314"/>
      <c r="D26" s="314"/>
      <c r="E26" s="314"/>
      <c r="F26" s="314"/>
      <c r="G26" s="314"/>
      <c r="H26" s="315"/>
      <c r="I26" s="1">
        <v>20</v>
      </c>
      <c r="J26" s="29">
        <v>7403440.64</v>
      </c>
      <c r="K26" s="29">
        <v>7389960.98</v>
      </c>
    </row>
    <row r="27" spans="1:11" ht="12.75" customHeight="1">
      <c r="A27" s="313" t="s">
        <v>49</v>
      </c>
      <c r="B27" s="314"/>
      <c r="C27" s="314"/>
      <c r="D27" s="314"/>
      <c r="E27" s="314"/>
      <c r="F27" s="314"/>
      <c r="G27" s="314"/>
      <c r="H27" s="315"/>
      <c r="I27" s="1">
        <v>21</v>
      </c>
      <c r="J27" s="5"/>
      <c r="K27" s="5"/>
    </row>
    <row r="28" spans="1:11" ht="12.75" customHeight="1">
      <c r="A28" s="313" t="s">
        <v>50</v>
      </c>
      <c r="B28" s="314"/>
      <c r="C28" s="314"/>
      <c r="D28" s="314"/>
      <c r="E28" s="314"/>
      <c r="F28" s="314"/>
      <c r="G28" s="314"/>
      <c r="H28" s="315"/>
      <c r="I28" s="1">
        <v>22</v>
      </c>
      <c r="J28" s="5"/>
      <c r="K28" s="5"/>
    </row>
    <row r="29" spans="1:11" ht="12.75" customHeight="1">
      <c r="A29" s="313" t="s">
        <v>51</v>
      </c>
      <c r="B29" s="314"/>
      <c r="C29" s="314"/>
      <c r="D29" s="314"/>
      <c r="E29" s="314"/>
      <c r="F29" s="314"/>
      <c r="G29" s="314"/>
      <c r="H29" s="315"/>
      <c r="I29" s="1">
        <v>23</v>
      </c>
      <c r="J29" s="5"/>
      <c r="K29" s="5"/>
    </row>
    <row r="30" spans="1:11" ht="12.75" customHeight="1">
      <c r="A30" s="313" t="s">
        <v>162</v>
      </c>
      <c r="B30" s="314"/>
      <c r="C30" s="314"/>
      <c r="D30" s="314"/>
      <c r="E30" s="314"/>
      <c r="F30" s="314"/>
      <c r="G30" s="314"/>
      <c r="H30" s="315"/>
      <c r="I30" s="1">
        <v>24</v>
      </c>
      <c r="J30" s="5"/>
      <c r="K30" s="5"/>
    </row>
    <row r="31" spans="1:11" ht="12.75" customHeight="1">
      <c r="A31" s="313" t="s">
        <v>54</v>
      </c>
      <c r="B31" s="314"/>
      <c r="C31" s="314"/>
      <c r="D31" s="314"/>
      <c r="E31" s="314"/>
      <c r="F31" s="314"/>
      <c r="G31" s="314"/>
      <c r="H31" s="315"/>
      <c r="I31" s="1">
        <v>25</v>
      </c>
      <c r="J31" s="5"/>
      <c r="K31" s="5"/>
    </row>
    <row r="32" spans="1:11" ht="12.75" customHeight="1">
      <c r="A32" s="313" t="s">
        <v>53</v>
      </c>
      <c r="B32" s="314"/>
      <c r="C32" s="314"/>
      <c r="D32" s="314"/>
      <c r="E32" s="314"/>
      <c r="F32" s="314"/>
      <c r="G32" s="314"/>
      <c r="H32" s="315"/>
      <c r="I32" s="1">
        <v>26</v>
      </c>
      <c r="J32" s="5">
        <v>7363440.64</v>
      </c>
      <c r="K32" s="5">
        <v>7349960.98</v>
      </c>
    </row>
    <row r="33" spans="1:11" ht="12.75" customHeight="1">
      <c r="A33" s="313" t="s">
        <v>52</v>
      </c>
      <c r="B33" s="314"/>
      <c r="C33" s="314"/>
      <c r="D33" s="314"/>
      <c r="E33" s="314"/>
      <c r="F33" s="314"/>
      <c r="G33" s="314"/>
      <c r="H33" s="315"/>
      <c r="I33" s="1">
        <v>27</v>
      </c>
      <c r="J33" s="5">
        <v>40000</v>
      </c>
      <c r="K33" s="5">
        <v>40000</v>
      </c>
    </row>
    <row r="34" spans="1:11" ht="12.75" customHeight="1">
      <c r="A34" s="313" t="s">
        <v>161</v>
      </c>
      <c r="B34" s="314"/>
      <c r="C34" s="314"/>
      <c r="D34" s="314"/>
      <c r="E34" s="314"/>
      <c r="F34" s="314"/>
      <c r="G34" s="314"/>
      <c r="H34" s="315"/>
      <c r="I34" s="1">
        <v>28</v>
      </c>
      <c r="J34" s="5"/>
      <c r="K34" s="5"/>
    </row>
    <row r="35" spans="1:11" ht="12.75">
      <c r="A35" s="313" t="s">
        <v>207</v>
      </c>
      <c r="B35" s="314"/>
      <c r="C35" s="314"/>
      <c r="D35" s="314"/>
      <c r="E35" s="314"/>
      <c r="F35" s="314"/>
      <c r="G35" s="314"/>
      <c r="H35" s="315"/>
      <c r="I35" s="1">
        <v>29</v>
      </c>
      <c r="J35" s="29">
        <v>11789234.54</v>
      </c>
      <c r="K35" s="29">
        <v>17153943.47</v>
      </c>
    </row>
    <row r="36" spans="1:11" ht="12.75" customHeight="1">
      <c r="A36" s="313" t="s">
        <v>55</v>
      </c>
      <c r="B36" s="314"/>
      <c r="C36" s="314"/>
      <c r="D36" s="314"/>
      <c r="E36" s="314"/>
      <c r="F36" s="314"/>
      <c r="G36" s="314"/>
      <c r="H36" s="315"/>
      <c r="I36" s="1">
        <v>30</v>
      </c>
      <c r="J36" s="5">
        <v>4133330.12</v>
      </c>
      <c r="K36" s="5">
        <v>4133330.12</v>
      </c>
    </row>
    <row r="37" spans="1:11" ht="12.75" customHeight="1">
      <c r="A37" s="313" t="s">
        <v>56</v>
      </c>
      <c r="B37" s="314"/>
      <c r="C37" s="314"/>
      <c r="D37" s="314"/>
      <c r="E37" s="314"/>
      <c r="F37" s="314"/>
      <c r="G37" s="314"/>
      <c r="H37" s="315"/>
      <c r="I37" s="1">
        <v>31</v>
      </c>
      <c r="J37" s="5">
        <v>3352402.52</v>
      </c>
      <c r="K37" s="5">
        <v>6337020.87</v>
      </c>
    </row>
    <row r="38" spans="1:11" ht="12.75" customHeight="1">
      <c r="A38" s="313" t="s">
        <v>57</v>
      </c>
      <c r="B38" s="314"/>
      <c r="C38" s="314"/>
      <c r="D38" s="314"/>
      <c r="E38" s="314"/>
      <c r="F38" s="314"/>
      <c r="G38" s="314"/>
      <c r="H38" s="315"/>
      <c r="I38" s="1">
        <v>32</v>
      </c>
      <c r="J38" s="5">
        <v>4303501.899999999</v>
      </c>
      <c r="K38" s="5">
        <v>4283638.419999998</v>
      </c>
    </row>
    <row r="39" spans="1:11" ht="12.75">
      <c r="A39" s="313" t="s">
        <v>58</v>
      </c>
      <c r="B39" s="314"/>
      <c r="C39" s="314"/>
      <c r="D39" s="314"/>
      <c r="E39" s="314"/>
      <c r="F39" s="314"/>
      <c r="G39" s="314"/>
      <c r="H39" s="315"/>
      <c r="I39" s="1">
        <v>33</v>
      </c>
      <c r="J39" s="5">
        <v>0</v>
      </c>
      <c r="K39" s="5">
        <v>0</v>
      </c>
    </row>
    <row r="40" spans="1:11" ht="12.75">
      <c r="A40" s="316" t="s">
        <v>59</v>
      </c>
      <c r="B40" s="317"/>
      <c r="C40" s="317"/>
      <c r="D40" s="317"/>
      <c r="E40" s="317"/>
      <c r="F40" s="317"/>
      <c r="G40" s="317"/>
      <c r="H40" s="318"/>
      <c r="I40" s="1">
        <v>34</v>
      </c>
      <c r="J40" s="73">
        <v>537239531.6531655</v>
      </c>
      <c r="K40" s="73">
        <v>577805040.6286708</v>
      </c>
    </row>
    <row r="41" spans="1:11" ht="12.75">
      <c r="A41" s="313" t="s">
        <v>60</v>
      </c>
      <c r="B41" s="314"/>
      <c r="C41" s="314"/>
      <c r="D41" s="314"/>
      <c r="E41" s="314"/>
      <c r="F41" s="314"/>
      <c r="G41" s="314"/>
      <c r="H41" s="315"/>
      <c r="I41" s="1">
        <v>35</v>
      </c>
      <c r="J41" s="29">
        <v>30946083.01508</v>
      </c>
      <c r="K41" s="29">
        <v>55624145.6930026</v>
      </c>
    </row>
    <row r="42" spans="1:11" ht="12.75">
      <c r="A42" s="313" t="s">
        <v>61</v>
      </c>
      <c r="B42" s="314"/>
      <c r="C42" s="314"/>
      <c r="D42" s="314"/>
      <c r="E42" s="314"/>
      <c r="F42" s="314"/>
      <c r="G42" s="314"/>
      <c r="H42" s="315"/>
      <c r="I42" s="1">
        <v>36</v>
      </c>
      <c r="J42" s="5">
        <v>5185.36</v>
      </c>
      <c r="K42" s="5">
        <v>3030.83</v>
      </c>
    </row>
    <row r="43" spans="1:12" ht="12.75">
      <c r="A43" s="313" t="s">
        <v>62</v>
      </c>
      <c r="B43" s="314"/>
      <c r="C43" s="314"/>
      <c r="D43" s="314"/>
      <c r="E43" s="314"/>
      <c r="F43" s="314"/>
      <c r="G43" s="314"/>
      <c r="H43" s="315"/>
      <c r="I43" s="1">
        <v>37</v>
      </c>
      <c r="J43" s="5">
        <v>30922400.05508</v>
      </c>
      <c r="K43" s="5">
        <v>55602617.2630026</v>
      </c>
      <c r="L43" s="150"/>
    </row>
    <row r="44" spans="1:11" ht="12.75">
      <c r="A44" s="313" t="s">
        <v>159</v>
      </c>
      <c r="B44" s="314"/>
      <c r="C44" s="314"/>
      <c r="D44" s="314"/>
      <c r="E44" s="314"/>
      <c r="F44" s="314"/>
      <c r="G44" s="314"/>
      <c r="H44" s="315"/>
      <c r="I44" s="1">
        <v>38</v>
      </c>
      <c r="J44" s="5"/>
      <c r="K44" s="5"/>
    </row>
    <row r="45" spans="1:11" ht="12.75">
      <c r="A45" s="313" t="s">
        <v>160</v>
      </c>
      <c r="B45" s="314"/>
      <c r="C45" s="314"/>
      <c r="D45" s="314"/>
      <c r="E45" s="314"/>
      <c r="F45" s="314"/>
      <c r="G45" s="314"/>
      <c r="H45" s="315"/>
      <c r="I45" s="1">
        <v>39</v>
      </c>
      <c r="J45" s="5"/>
      <c r="K45" s="5"/>
    </row>
    <row r="46" spans="1:11" ht="12.75">
      <c r="A46" s="313" t="s">
        <v>63</v>
      </c>
      <c r="B46" s="314"/>
      <c r="C46" s="314"/>
      <c r="D46" s="314"/>
      <c r="E46" s="314"/>
      <c r="F46" s="314"/>
      <c r="G46" s="314"/>
      <c r="H46" s="315"/>
      <c r="I46" s="1">
        <v>40</v>
      </c>
      <c r="J46" s="5">
        <v>18497.6</v>
      </c>
      <c r="K46" s="5">
        <v>18497.6</v>
      </c>
    </row>
    <row r="47" spans="1:11" ht="12.75">
      <c r="A47" s="313" t="s">
        <v>64</v>
      </c>
      <c r="B47" s="314"/>
      <c r="C47" s="314"/>
      <c r="D47" s="314"/>
      <c r="E47" s="314"/>
      <c r="F47" s="314"/>
      <c r="G47" s="314"/>
      <c r="H47" s="315"/>
      <c r="I47" s="1">
        <v>41</v>
      </c>
      <c r="J47" s="5"/>
      <c r="K47" s="5"/>
    </row>
    <row r="48" spans="1:11" ht="12.75">
      <c r="A48" s="313" t="s">
        <v>65</v>
      </c>
      <c r="B48" s="314"/>
      <c r="C48" s="314"/>
      <c r="D48" s="314"/>
      <c r="E48" s="314"/>
      <c r="F48" s="314"/>
      <c r="G48" s="314"/>
      <c r="H48" s="315"/>
      <c r="I48" s="1">
        <v>42</v>
      </c>
      <c r="J48" s="5"/>
      <c r="K48" s="5"/>
    </row>
    <row r="49" spans="1:11" ht="12.75">
      <c r="A49" s="313" t="s">
        <v>66</v>
      </c>
      <c r="B49" s="314"/>
      <c r="C49" s="314"/>
      <c r="D49" s="314"/>
      <c r="E49" s="314"/>
      <c r="F49" s="314"/>
      <c r="G49" s="314"/>
      <c r="H49" s="315"/>
      <c r="I49" s="1">
        <v>43</v>
      </c>
      <c r="J49" s="29">
        <v>275249663.7348825</v>
      </c>
      <c r="K49" s="29">
        <v>252490236.17361018</v>
      </c>
    </row>
    <row r="50" spans="1:11" ht="12.75">
      <c r="A50" s="313" t="s">
        <v>67</v>
      </c>
      <c r="B50" s="314"/>
      <c r="C50" s="314"/>
      <c r="D50" s="314"/>
      <c r="E50" s="314"/>
      <c r="F50" s="314"/>
      <c r="G50" s="314"/>
      <c r="H50" s="315"/>
      <c r="I50" s="1">
        <v>44</v>
      </c>
      <c r="J50" s="5">
        <v>81849370.900725</v>
      </c>
      <c r="K50" s="5">
        <v>69334393.3936986</v>
      </c>
    </row>
    <row r="51" spans="1:11" ht="12.75">
      <c r="A51" s="313" t="s">
        <v>68</v>
      </c>
      <c r="B51" s="314"/>
      <c r="C51" s="314"/>
      <c r="D51" s="314"/>
      <c r="E51" s="314"/>
      <c r="F51" s="314"/>
      <c r="G51" s="314"/>
      <c r="H51" s="315"/>
      <c r="I51" s="1">
        <v>45</v>
      </c>
      <c r="J51" s="5">
        <v>190571946.82716</v>
      </c>
      <c r="K51" s="5">
        <v>180947679.905376</v>
      </c>
    </row>
    <row r="52" spans="1:11" ht="12.75">
      <c r="A52" s="313" t="s">
        <v>69</v>
      </c>
      <c r="B52" s="314"/>
      <c r="C52" s="314"/>
      <c r="D52" s="314"/>
      <c r="E52" s="314"/>
      <c r="F52" s="314"/>
      <c r="G52" s="314"/>
      <c r="H52" s="315"/>
      <c r="I52" s="1">
        <v>46</v>
      </c>
      <c r="J52" s="5"/>
      <c r="K52" s="5"/>
    </row>
    <row r="53" spans="1:11" ht="12.75">
      <c r="A53" s="313" t="s">
        <v>70</v>
      </c>
      <c r="B53" s="314"/>
      <c r="C53" s="314"/>
      <c r="D53" s="314"/>
      <c r="E53" s="314"/>
      <c r="F53" s="314"/>
      <c r="G53" s="314"/>
      <c r="H53" s="315"/>
      <c r="I53" s="1">
        <v>47</v>
      </c>
      <c r="J53" s="5"/>
      <c r="K53" s="5"/>
    </row>
    <row r="54" spans="1:11" ht="12.75">
      <c r="A54" s="313" t="s">
        <v>71</v>
      </c>
      <c r="B54" s="314"/>
      <c r="C54" s="314"/>
      <c r="D54" s="314"/>
      <c r="E54" s="314"/>
      <c r="F54" s="314"/>
      <c r="G54" s="314"/>
      <c r="H54" s="315"/>
      <c r="I54" s="1">
        <v>48</v>
      </c>
      <c r="J54" s="5">
        <v>915708.45</v>
      </c>
      <c r="K54" s="5">
        <v>1279881.07</v>
      </c>
    </row>
    <row r="55" spans="1:11" ht="12.75">
      <c r="A55" s="313" t="s">
        <v>72</v>
      </c>
      <c r="B55" s="314"/>
      <c r="C55" s="314"/>
      <c r="D55" s="314"/>
      <c r="E55" s="314"/>
      <c r="F55" s="314"/>
      <c r="G55" s="314"/>
      <c r="H55" s="315"/>
      <c r="I55" s="1">
        <v>49</v>
      </c>
      <c r="J55" s="5">
        <v>1912637.5569975</v>
      </c>
      <c r="K55" s="5">
        <v>928281.8045356</v>
      </c>
    </row>
    <row r="56" spans="1:11" ht="12.75">
      <c r="A56" s="313" t="s">
        <v>208</v>
      </c>
      <c r="B56" s="314"/>
      <c r="C56" s="314"/>
      <c r="D56" s="314"/>
      <c r="E56" s="314"/>
      <c r="F56" s="314"/>
      <c r="G56" s="314"/>
      <c r="H56" s="315"/>
      <c r="I56" s="1">
        <v>50</v>
      </c>
      <c r="J56" s="29">
        <v>44080514.78</v>
      </c>
      <c r="K56" s="29">
        <v>34897663.06</v>
      </c>
    </row>
    <row r="57" spans="1:11" ht="12.75">
      <c r="A57" s="313" t="s">
        <v>49</v>
      </c>
      <c r="B57" s="314"/>
      <c r="C57" s="314"/>
      <c r="D57" s="314"/>
      <c r="E57" s="314"/>
      <c r="F57" s="314"/>
      <c r="G57" s="314"/>
      <c r="H57" s="315"/>
      <c r="I57" s="1">
        <v>51</v>
      </c>
      <c r="J57" s="5"/>
      <c r="K57" s="5"/>
    </row>
    <row r="58" spans="1:11" ht="12.75">
      <c r="A58" s="313" t="s">
        <v>50</v>
      </c>
      <c r="B58" s="314"/>
      <c r="C58" s="314"/>
      <c r="D58" s="314"/>
      <c r="E58" s="314"/>
      <c r="F58" s="314"/>
      <c r="G58" s="314"/>
      <c r="H58" s="315"/>
      <c r="I58" s="1">
        <v>52</v>
      </c>
      <c r="J58" s="5"/>
      <c r="K58" s="5"/>
    </row>
    <row r="59" spans="1:11" ht="12.75">
      <c r="A59" s="313" t="s">
        <v>73</v>
      </c>
      <c r="B59" s="314"/>
      <c r="C59" s="314"/>
      <c r="D59" s="314"/>
      <c r="E59" s="314"/>
      <c r="F59" s="314"/>
      <c r="G59" s="314"/>
      <c r="H59" s="315"/>
      <c r="I59" s="1">
        <v>53</v>
      </c>
      <c r="J59" s="5"/>
      <c r="K59" s="5"/>
    </row>
    <row r="60" spans="1:11" ht="12.75">
      <c r="A60" s="313" t="s">
        <v>162</v>
      </c>
      <c r="B60" s="314"/>
      <c r="C60" s="314"/>
      <c r="D60" s="314"/>
      <c r="E60" s="314"/>
      <c r="F60" s="314"/>
      <c r="G60" s="314"/>
      <c r="H60" s="315"/>
      <c r="I60" s="1">
        <v>54</v>
      </c>
      <c r="J60" s="5"/>
      <c r="K60" s="5"/>
    </row>
    <row r="61" spans="1:11" ht="12.75">
      <c r="A61" s="313" t="s">
        <v>54</v>
      </c>
      <c r="B61" s="314"/>
      <c r="C61" s="314"/>
      <c r="D61" s="314"/>
      <c r="E61" s="314"/>
      <c r="F61" s="314"/>
      <c r="G61" s="314"/>
      <c r="H61" s="315"/>
      <c r="I61" s="1">
        <v>55</v>
      </c>
      <c r="J61" s="5">
        <v>44080514.78</v>
      </c>
      <c r="K61" s="5">
        <v>34897663.06</v>
      </c>
    </row>
    <row r="62" spans="1:11" ht="12.75">
      <c r="A62" s="313" t="s">
        <v>53</v>
      </c>
      <c r="B62" s="314"/>
      <c r="C62" s="314"/>
      <c r="D62" s="314"/>
      <c r="E62" s="314"/>
      <c r="F62" s="314"/>
      <c r="G62" s="314"/>
      <c r="H62" s="315"/>
      <c r="I62" s="1">
        <v>56</v>
      </c>
      <c r="J62" s="5"/>
      <c r="K62" s="5"/>
    </row>
    <row r="63" spans="1:11" ht="12.75">
      <c r="A63" s="313" t="s">
        <v>74</v>
      </c>
      <c r="B63" s="314"/>
      <c r="C63" s="314"/>
      <c r="D63" s="314"/>
      <c r="E63" s="314"/>
      <c r="F63" s="314"/>
      <c r="G63" s="314"/>
      <c r="H63" s="315"/>
      <c r="I63" s="1">
        <v>57</v>
      </c>
      <c r="J63" s="5"/>
      <c r="K63" s="5"/>
    </row>
    <row r="64" spans="1:11" ht="12.75">
      <c r="A64" s="313" t="s">
        <v>209</v>
      </c>
      <c r="B64" s="314"/>
      <c r="C64" s="314"/>
      <c r="D64" s="314"/>
      <c r="E64" s="314"/>
      <c r="F64" s="314"/>
      <c r="G64" s="314"/>
      <c r="H64" s="315"/>
      <c r="I64" s="1">
        <v>58</v>
      </c>
      <c r="J64" s="5">
        <v>186963270.123203</v>
      </c>
      <c r="K64" s="5">
        <v>234792995.702058</v>
      </c>
    </row>
    <row r="65" spans="1:11" ht="12.75">
      <c r="A65" s="316" t="s">
        <v>85</v>
      </c>
      <c r="B65" s="317"/>
      <c r="C65" s="317"/>
      <c r="D65" s="317"/>
      <c r="E65" s="317"/>
      <c r="F65" s="317"/>
      <c r="G65" s="317"/>
      <c r="H65" s="318"/>
      <c r="I65" s="1">
        <v>59</v>
      </c>
      <c r="J65" s="74">
        <v>1956083.09</v>
      </c>
      <c r="K65" s="74">
        <v>3765531.55</v>
      </c>
    </row>
    <row r="66" spans="1:11" ht="12.75">
      <c r="A66" s="316" t="s">
        <v>83</v>
      </c>
      <c r="B66" s="317"/>
      <c r="C66" s="317"/>
      <c r="D66" s="317"/>
      <c r="E66" s="317"/>
      <c r="F66" s="317"/>
      <c r="G66" s="317"/>
      <c r="H66" s="318"/>
      <c r="I66" s="1">
        <v>60</v>
      </c>
      <c r="J66" s="73">
        <v>699584714.5950404</v>
      </c>
      <c r="K66" s="73">
        <v>752676246.422631</v>
      </c>
    </row>
    <row r="67" spans="1:11" ht="12.75">
      <c r="A67" s="322" t="s">
        <v>84</v>
      </c>
      <c r="B67" s="323"/>
      <c r="C67" s="323"/>
      <c r="D67" s="323"/>
      <c r="E67" s="323"/>
      <c r="F67" s="323"/>
      <c r="G67" s="323"/>
      <c r="H67" s="324"/>
      <c r="I67" s="4">
        <v>61</v>
      </c>
      <c r="J67" s="75"/>
      <c r="K67" s="75"/>
    </row>
    <row r="68" spans="1:11" ht="12.75">
      <c r="A68" s="305" t="s">
        <v>75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6"/>
    </row>
    <row r="69" spans="1:11" ht="12.75">
      <c r="A69" s="309" t="s">
        <v>210</v>
      </c>
      <c r="B69" s="310"/>
      <c r="C69" s="310"/>
      <c r="D69" s="310"/>
      <c r="E69" s="310"/>
      <c r="F69" s="310"/>
      <c r="G69" s="310"/>
      <c r="H69" s="327"/>
      <c r="I69" s="3">
        <v>62</v>
      </c>
      <c r="J69" s="76">
        <v>335466574.16497</v>
      </c>
      <c r="K69" s="204">
        <v>361284393.1174156</v>
      </c>
    </row>
    <row r="70" spans="1:11" ht="12.75">
      <c r="A70" s="313" t="s">
        <v>76</v>
      </c>
      <c r="B70" s="314"/>
      <c r="C70" s="314"/>
      <c r="D70" s="314"/>
      <c r="E70" s="314"/>
      <c r="F70" s="314"/>
      <c r="G70" s="314"/>
      <c r="H70" s="315"/>
      <c r="I70" s="1">
        <v>63</v>
      </c>
      <c r="J70" s="5">
        <v>133165000</v>
      </c>
      <c r="K70" s="203">
        <v>133165000</v>
      </c>
    </row>
    <row r="71" spans="1:11" ht="12.75">
      <c r="A71" s="313" t="s">
        <v>77</v>
      </c>
      <c r="B71" s="314"/>
      <c r="C71" s="314"/>
      <c r="D71" s="314"/>
      <c r="E71" s="314"/>
      <c r="F71" s="314"/>
      <c r="G71" s="314"/>
      <c r="H71" s="315"/>
      <c r="I71" s="1">
        <v>64</v>
      </c>
      <c r="J71" s="5"/>
      <c r="K71" s="203"/>
    </row>
    <row r="72" spans="1:11" ht="12.75">
      <c r="A72" s="313" t="s">
        <v>78</v>
      </c>
      <c r="B72" s="314"/>
      <c r="C72" s="314"/>
      <c r="D72" s="314"/>
      <c r="E72" s="314"/>
      <c r="F72" s="314"/>
      <c r="G72" s="314"/>
      <c r="H72" s="315"/>
      <c r="I72" s="1">
        <v>65</v>
      </c>
      <c r="J72" s="29">
        <v>22942694.83</v>
      </c>
      <c r="K72" s="205">
        <v>22942694.83</v>
      </c>
    </row>
    <row r="73" spans="1:11" ht="12.75">
      <c r="A73" s="313" t="s">
        <v>79</v>
      </c>
      <c r="B73" s="314"/>
      <c r="C73" s="314"/>
      <c r="D73" s="314"/>
      <c r="E73" s="314"/>
      <c r="F73" s="314"/>
      <c r="G73" s="314"/>
      <c r="H73" s="315"/>
      <c r="I73" s="1">
        <v>66</v>
      </c>
      <c r="J73" s="5">
        <v>6658250</v>
      </c>
      <c r="K73" s="203">
        <v>6658250</v>
      </c>
    </row>
    <row r="74" spans="1:11" ht="12.75">
      <c r="A74" s="313" t="s">
        <v>284</v>
      </c>
      <c r="B74" s="314"/>
      <c r="C74" s="314"/>
      <c r="D74" s="314"/>
      <c r="E74" s="314"/>
      <c r="F74" s="314"/>
      <c r="G74" s="314"/>
      <c r="H74" s="315"/>
      <c r="I74" s="1">
        <v>67</v>
      </c>
      <c r="J74" s="5">
        <v>24746708.4</v>
      </c>
      <c r="K74" s="203">
        <v>24746708.4</v>
      </c>
    </row>
    <row r="75" spans="1:11" ht="12.75">
      <c r="A75" s="313" t="s">
        <v>285</v>
      </c>
      <c r="B75" s="314"/>
      <c r="C75" s="314"/>
      <c r="D75" s="314"/>
      <c r="E75" s="314"/>
      <c r="F75" s="314"/>
      <c r="G75" s="314"/>
      <c r="H75" s="315"/>
      <c r="I75" s="1">
        <v>68</v>
      </c>
      <c r="J75" s="5">
        <v>8462263.57</v>
      </c>
      <c r="K75" s="203">
        <v>8462263.57</v>
      </c>
    </row>
    <row r="76" spans="1:11" ht="12.75">
      <c r="A76" s="313" t="s">
        <v>80</v>
      </c>
      <c r="B76" s="314"/>
      <c r="C76" s="314"/>
      <c r="D76" s="314"/>
      <c r="E76" s="314"/>
      <c r="F76" s="314"/>
      <c r="G76" s="314"/>
      <c r="H76" s="315"/>
      <c r="I76" s="1">
        <v>69</v>
      </c>
      <c r="J76" s="5"/>
      <c r="K76" s="203"/>
    </row>
    <row r="77" spans="1:11" ht="12.75">
      <c r="A77" s="313" t="s">
        <v>81</v>
      </c>
      <c r="B77" s="314"/>
      <c r="C77" s="314"/>
      <c r="D77" s="314"/>
      <c r="E77" s="314"/>
      <c r="F77" s="314"/>
      <c r="G77" s="314"/>
      <c r="H77" s="315"/>
      <c r="I77" s="1">
        <v>70</v>
      </c>
      <c r="J77" s="5"/>
      <c r="K77" s="203"/>
    </row>
    <row r="78" spans="1:11" ht="12.75">
      <c r="A78" s="313" t="s">
        <v>82</v>
      </c>
      <c r="B78" s="314"/>
      <c r="C78" s="314"/>
      <c r="D78" s="314"/>
      <c r="E78" s="314"/>
      <c r="F78" s="314"/>
      <c r="G78" s="314"/>
      <c r="H78" s="315"/>
      <c r="I78" s="1">
        <v>71</v>
      </c>
      <c r="J78" s="5"/>
      <c r="K78" s="203"/>
    </row>
    <row r="79" spans="1:11" ht="12.75">
      <c r="A79" s="313" t="s">
        <v>211</v>
      </c>
      <c r="B79" s="314"/>
      <c r="C79" s="314"/>
      <c r="D79" s="314"/>
      <c r="E79" s="314"/>
      <c r="F79" s="314"/>
      <c r="G79" s="314"/>
      <c r="H79" s="315"/>
      <c r="I79" s="1">
        <v>72</v>
      </c>
      <c r="J79" s="29">
        <v>92009268.95459</v>
      </c>
      <c r="K79" s="205">
        <v>180020013.899442</v>
      </c>
    </row>
    <row r="80" spans="1:11" ht="12.75">
      <c r="A80" s="319" t="s">
        <v>86</v>
      </c>
      <c r="B80" s="320"/>
      <c r="C80" s="320"/>
      <c r="D80" s="320"/>
      <c r="E80" s="320"/>
      <c r="F80" s="320"/>
      <c r="G80" s="320"/>
      <c r="H80" s="321"/>
      <c r="I80" s="1">
        <v>73</v>
      </c>
      <c r="J80" s="29">
        <v>92009268.95459</v>
      </c>
      <c r="K80" s="205">
        <v>180020013.899442</v>
      </c>
    </row>
    <row r="81" spans="1:11" ht="12.75">
      <c r="A81" s="319" t="s">
        <v>87</v>
      </c>
      <c r="B81" s="320"/>
      <c r="C81" s="320"/>
      <c r="D81" s="320"/>
      <c r="E81" s="320"/>
      <c r="F81" s="320"/>
      <c r="G81" s="320"/>
      <c r="H81" s="321"/>
      <c r="I81" s="1">
        <v>74</v>
      </c>
      <c r="J81" s="5"/>
      <c r="K81" s="203"/>
    </row>
    <row r="82" spans="1:11" ht="12.75">
      <c r="A82" s="313" t="s">
        <v>88</v>
      </c>
      <c r="B82" s="314"/>
      <c r="C82" s="314"/>
      <c r="D82" s="314"/>
      <c r="E82" s="314"/>
      <c r="F82" s="314"/>
      <c r="G82" s="314"/>
      <c r="H82" s="315"/>
      <c r="I82" s="1">
        <v>75</v>
      </c>
      <c r="J82" s="5">
        <v>87349610.38038</v>
      </c>
      <c r="K82" s="203">
        <v>25156684.3879736</v>
      </c>
    </row>
    <row r="83" spans="1:11" ht="12.75">
      <c r="A83" s="319" t="s">
        <v>89</v>
      </c>
      <c r="B83" s="320"/>
      <c r="C83" s="320"/>
      <c r="D83" s="320"/>
      <c r="E83" s="320"/>
      <c r="F83" s="320"/>
      <c r="G83" s="320"/>
      <c r="H83" s="321"/>
      <c r="I83" s="1">
        <v>76</v>
      </c>
      <c r="J83" s="5">
        <v>87349610.38038</v>
      </c>
      <c r="K83" s="203">
        <v>25156684.3879736</v>
      </c>
    </row>
    <row r="84" spans="1:11" ht="12.75">
      <c r="A84" s="319" t="s">
        <v>90</v>
      </c>
      <c r="B84" s="320"/>
      <c r="C84" s="320"/>
      <c r="D84" s="320"/>
      <c r="E84" s="320"/>
      <c r="F84" s="320"/>
      <c r="G84" s="320"/>
      <c r="H84" s="321"/>
      <c r="I84" s="1">
        <v>77</v>
      </c>
      <c r="J84" s="5"/>
      <c r="K84" s="203"/>
    </row>
    <row r="85" spans="1:11" ht="12.75">
      <c r="A85" s="313" t="s">
        <v>91</v>
      </c>
      <c r="B85" s="314"/>
      <c r="C85" s="314"/>
      <c r="D85" s="314"/>
      <c r="E85" s="314"/>
      <c r="F85" s="314"/>
      <c r="G85" s="314"/>
      <c r="H85" s="315"/>
      <c r="I85" s="1">
        <v>78</v>
      </c>
      <c r="J85" s="5"/>
      <c r="K85" s="203"/>
    </row>
    <row r="86" spans="1:11" ht="12.75">
      <c r="A86" s="316" t="s">
        <v>92</v>
      </c>
      <c r="B86" s="317"/>
      <c r="C86" s="317"/>
      <c r="D86" s="317"/>
      <c r="E86" s="317"/>
      <c r="F86" s="317"/>
      <c r="G86" s="317"/>
      <c r="H86" s="318"/>
      <c r="I86" s="1">
        <v>79</v>
      </c>
      <c r="J86" s="29">
        <v>0</v>
      </c>
      <c r="K86" s="205">
        <v>0</v>
      </c>
    </row>
    <row r="87" spans="1:11" ht="12.75">
      <c r="A87" s="313" t="s">
        <v>93</v>
      </c>
      <c r="B87" s="314"/>
      <c r="C87" s="314"/>
      <c r="D87" s="314"/>
      <c r="E87" s="314"/>
      <c r="F87" s="314"/>
      <c r="G87" s="314"/>
      <c r="H87" s="315"/>
      <c r="I87" s="1">
        <v>80</v>
      </c>
      <c r="J87" s="5"/>
      <c r="K87" s="203"/>
    </row>
    <row r="88" spans="1:11" ht="12.75">
      <c r="A88" s="313" t="s">
        <v>94</v>
      </c>
      <c r="B88" s="314"/>
      <c r="C88" s="314"/>
      <c r="D88" s="314"/>
      <c r="E88" s="314"/>
      <c r="F88" s="314"/>
      <c r="G88" s="314"/>
      <c r="H88" s="315"/>
      <c r="I88" s="1">
        <v>81</v>
      </c>
      <c r="J88" s="5"/>
      <c r="K88" s="203"/>
    </row>
    <row r="89" spans="1:11" ht="12.75">
      <c r="A89" s="313" t="s">
        <v>95</v>
      </c>
      <c r="B89" s="314"/>
      <c r="C89" s="314"/>
      <c r="D89" s="314"/>
      <c r="E89" s="314"/>
      <c r="F89" s="314"/>
      <c r="G89" s="314"/>
      <c r="H89" s="315"/>
      <c r="I89" s="1">
        <v>82</v>
      </c>
      <c r="J89" s="5"/>
      <c r="K89" s="203"/>
    </row>
    <row r="90" spans="1:11" ht="12.75">
      <c r="A90" s="316" t="s">
        <v>202</v>
      </c>
      <c r="B90" s="317"/>
      <c r="C90" s="317"/>
      <c r="D90" s="317"/>
      <c r="E90" s="317"/>
      <c r="F90" s="317"/>
      <c r="G90" s="317"/>
      <c r="H90" s="318"/>
      <c r="I90" s="1">
        <v>83</v>
      </c>
      <c r="J90" s="73">
        <v>14587601.629999999</v>
      </c>
      <c r="K90" s="206">
        <v>14687041.509999998</v>
      </c>
    </row>
    <row r="91" spans="1:11" ht="12.75">
      <c r="A91" s="313" t="s">
        <v>96</v>
      </c>
      <c r="B91" s="314"/>
      <c r="C91" s="314"/>
      <c r="D91" s="314"/>
      <c r="E91" s="314"/>
      <c r="F91" s="314"/>
      <c r="G91" s="314"/>
      <c r="H91" s="315"/>
      <c r="I91" s="1">
        <v>84</v>
      </c>
      <c r="J91" s="5">
        <v>4799908.12</v>
      </c>
      <c r="K91" s="203">
        <v>4831842.67</v>
      </c>
    </row>
    <row r="92" spans="1:11" ht="12.75">
      <c r="A92" s="313" t="s">
        <v>98</v>
      </c>
      <c r="B92" s="314"/>
      <c r="C92" s="314"/>
      <c r="D92" s="314"/>
      <c r="E92" s="314"/>
      <c r="F92" s="314"/>
      <c r="G92" s="314"/>
      <c r="H92" s="315"/>
      <c r="I92" s="1">
        <v>85</v>
      </c>
      <c r="J92" s="5">
        <v>0</v>
      </c>
      <c r="K92" s="203">
        <v>0</v>
      </c>
    </row>
    <row r="93" spans="1:11" ht="12.75">
      <c r="A93" s="313" t="s">
        <v>97</v>
      </c>
      <c r="B93" s="314"/>
      <c r="C93" s="314"/>
      <c r="D93" s="314"/>
      <c r="E93" s="314"/>
      <c r="F93" s="314"/>
      <c r="G93" s="314"/>
      <c r="H93" s="315"/>
      <c r="I93" s="1">
        <v>86</v>
      </c>
      <c r="J93" s="5">
        <v>31934.55</v>
      </c>
      <c r="K93" s="203">
        <v>0</v>
      </c>
    </row>
    <row r="94" spans="1:11" ht="12.75">
      <c r="A94" s="313" t="s">
        <v>99</v>
      </c>
      <c r="B94" s="314"/>
      <c r="C94" s="314"/>
      <c r="D94" s="314"/>
      <c r="E94" s="314"/>
      <c r="F94" s="314"/>
      <c r="G94" s="314"/>
      <c r="H94" s="315"/>
      <c r="I94" s="1">
        <v>87</v>
      </c>
      <c r="J94" s="5">
        <v>0</v>
      </c>
      <c r="K94" s="203">
        <v>0</v>
      </c>
    </row>
    <row r="95" spans="1:11" ht="12.75">
      <c r="A95" s="313" t="s">
        <v>100</v>
      </c>
      <c r="B95" s="314"/>
      <c r="C95" s="314"/>
      <c r="D95" s="314"/>
      <c r="E95" s="314"/>
      <c r="F95" s="314"/>
      <c r="G95" s="314"/>
      <c r="H95" s="315"/>
      <c r="I95" s="1">
        <v>88</v>
      </c>
      <c r="J95" s="5">
        <v>4133330.12</v>
      </c>
      <c r="K95" s="203">
        <v>4133330.12</v>
      </c>
    </row>
    <row r="96" spans="1:11" ht="12.75">
      <c r="A96" s="313" t="s">
        <v>101</v>
      </c>
      <c r="B96" s="314"/>
      <c r="C96" s="314"/>
      <c r="D96" s="314"/>
      <c r="E96" s="314"/>
      <c r="F96" s="314"/>
      <c r="G96" s="314"/>
      <c r="H96" s="315"/>
      <c r="I96" s="1">
        <v>89</v>
      </c>
      <c r="J96" s="5">
        <v>0</v>
      </c>
      <c r="K96" s="203">
        <v>0</v>
      </c>
    </row>
    <row r="97" spans="1:11" ht="12.75">
      <c r="A97" s="313" t="s">
        <v>163</v>
      </c>
      <c r="B97" s="314"/>
      <c r="C97" s="314"/>
      <c r="D97" s="314"/>
      <c r="E97" s="314"/>
      <c r="F97" s="314"/>
      <c r="G97" s="314"/>
      <c r="H97" s="315"/>
      <c r="I97" s="1">
        <v>90</v>
      </c>
      <c r="J97" s="5">
        <v>0</v>
      </c>
      <c r="K97" s="203">
        <v>0</v>
      </c>
    </row>
    <row r="98" spans="1:11" ht="12.75">
      <c r="A98" s="313" t="s">
        <v>102</v>
      </c>
      <c r="B98" s="314"/>
      <c r="C98" s="314"/>
      <c r="D98" s="314"/>
      <c r="E98" s="314"/>
      <c r="F98" s="314"/>
      <c r="G98" s="314"/>
      <c r="H98" s="315"/>
      <c r="I98" s="1">
        <v>91</v>
      </c>
      <c r="J98" s="5">
        <v>5622428.84</v>
      </c>
      <c r="K98" s="203">
        <v>5721868.72</v>
      </c>
    </row>
    <row r="99" spans="1:11" ht="12.75">
      <c r="A99" s="313" t="s">
        <v>103</v>
      </c>
      <c r="B99" s="314"/>
      <c r="C99" s="314"/>
      <c r="D99" s="314"/>
      <c r="E99" s="314"/>
      <c r="F99" s="314"/>
      <c r="G99" s="314"/>
      <c r="H99" s="315"/>
      <c r="I99" s="1">
        <v>92</v>
      </c>
      <c r="J99" s="5"/>
      <c r="K99" s="203"/>
    </row>
    <row r="100" spans="1:11" ht="12.75">
      <c r="A100" s="316" t="s">
        <v>104</v>
      </c>
      <c r="B100" s="317"/>
      <c r="C100" s="317"/>
      <c r="D100" s="317"/>
      <c r="E100" s="317"/>
      <c r="F100" s="317"/>
      <c r="G100" s="317"/>
      <c r="H100" s="318"/>
      <c r="I100" s="1">
        <v>93</v>
      </c>
      <c r="J100" s="73">
        <v>200649595.87869748</v>
      </c>
      <c r="K100" s="206">
        <v>227572484.8007308</v>
      </c>
    </row>
    <row r="101" spans="1:14" ht="12.75">
      <c r="A101" s="313" t="s">
        <v>105</v>
      </c>
      <c r="B101" s="314"/>
      <c r="C101" s="314"/>
      <c r="D101" s="314"/>
      <c r="E101" s="314"/>
      <c r="F101" s="314"/>
      <c r="G101" s="314"/>
      <c r="H101" s="315"/>
      <c r="I101" s="1">
        <v>94</v>
      </c>
      <c r="J101" s="5">
        <v>41661457.09896</v>
      </c>
      <c r="K101" s="203">
        <v>53983000.0569004</v>
      </c>
      <c r="N101" s="188"/>
    </row>
    <row r="102" spans="1:14" ht="12.75">
      <c r="A102" s="313" t="s">
        <v>98</v>
      </c>
      <c r="B102" s="314"/>
      <c r="C102" s="314"/>
      <c r="D102" s="314"/>
      <c r="E102" s="314"/>
      <c r="F102" s="314"/>
      <c r="G102" s="314"/>
      <c r="H102" s="315"/>
      <c r="I102" s="1">
        <v>95</v>
      </c>
      <c r="J102" s="5"/>
      <c r="K102" s="203"/>
      <c r="N102" s="150"/>
    </row>
    <row r="103" spans="1:11" ht="12.75">
      <c r="A103" s="313" t="s">
        <v>97</v>
      </c>
      <c r="B103" s="314"/>
      <c r="C103" s="314"/>
      <c r="D103" s="314"/>
      <c r="E103" s="314"/>
      <c r="F103" s="314"/>
      <c r="G103" s="314"/>
      <c r="H103" s="315"/>
      <c r="I103" s="1">
        <v>96</v>
      </c>
      <c r="J103" s="5">
        <v>355803.284252502</v>
      </c>
      <c r="K103" s="203">
        <v>37066.2403308</v>
      </c>
    </row>
    <row r="104" spans="1:11" ht="12.75">
      <c r="A104" s="313" t="s">
        <v>99</v>
      </c>
      <c r="B104" s="314"/>
      <c r="C104" s="314"/>
      <c r="D104" s="314"/>
      <c r="E104" s="314"/>
      <c r="F104" s="314"/>
      <c r="G104" s="314"/>
      <c r="H104" s="315"/>
      <c r="I104" s="1">
        <v>97</v>
      </c>
      <c r="J104" s="5"/>
      <c r="K104" s="203"/>
    </row>
    <row r="105" spans="1:11" ht="12.75">
      <c r="A105" s="313" t="s">
        <v>100</v>
      </c>
      <c r="B105" s="314"/>
      <c r="C105" s="314"/>
      <c r="D105" s="314"/>
      <c r="E105" s="314"/>
      <c r="F105" s="314"/>
      <c r="G105" s="314"/>
      <c r="H105" s="315"/>
      <c r="I105" s="1">
        <v>98</v>
      </c>
      <c r="J105" s="5">
        <v>53384032.386335</v>
      </c>
      <c r="K105" s="203">
        <v>64709637.8923286</v>
      </c>
    </row>
    <row r="106" spans="1:11" ht="12.75">
      <c r="A106" s="313" t="s">
        <v>101</v>
      </c>
      <c r="B106" s="314"/>
      <c r="C106" s="314"/>
      <c r="D106" s="314"/>
      <c r="E106" s="314"/>
      <c r="F106" s="314"/>
      <c r="G106" s="314"/>
      <c r="H106" s="315"/>
      <c r="I106" s="1">
        <v>99</v>
      </c>
      <c r="J106" s="5"/>
      <c r="K106" s="203"/>
    </row>
    <row r="107" spans="1:11" ht="12.75">
      <c r="A107" s="313" t="s">
        <v>163</v>
      </c>
      <c r="B107" s="314"/>
      <c r="C107" s="314"/>
      <c r="D107" s="314"/>
      <c r="E107" s="314"/>
      <c r="F107" s="314"/>
      <c r="G107" s="314"/>
      <c r="H107" s="315"/>
      <c r="I107" s="1">
        <v>100</v>
      </c>
      <c r="J107" s="5"/>
      <c r="K107" s="203"/>
    </row>
    <row r="108" spans="1:11" ht="12.75">
      <c r="A108" s="313" t="s">
        <v>106</v>
      </c>
      <c r="B108" s="314"/>
      <c r="C108" s="314"/>
      <c r="D108" s="314"/>
      <c r="E108" s="314"/>
      <c r="F108" s="314"/>
      <c r="G108" s="314"/>
      <c r="H108" s="315"/>
      <c r="I108" s="1">
        <v>101</v>
      </c>
      <c r="J108" s="5">
        <v>73635919.8692625</v>
      </c>
      <c r="K108" s="203">
        <v>78454869.9109444</v>
      </c>
    </row>
    <row r="109" spans="1:11" ht="12.75">
      <c r="A109" s="313" t="s">
        <v>107</v>
      </c>
      <c r="B109" s="314"/>
      <c r="C109" s="314"/>
      <c r="D109" s="314"/>
      <c r="E109" s="314"/>
      <c r="F109" s="314"/>
      <c r="G109" s="314"/>
      <c r="H109" s="315"/>
      <c r="I109" s="1">
        <v>102</v>
      </c>
      <c r="J109" s="5">
        <v>31612383.2398875</v>
      </c>
      <c r="K109" s="203">
        <v>30387910.7002266</v>
      </c>
    </row>
    <row r="110" spans="1:11" ht="12.75">
      <c r="A110" s="313" t="s">
        <v>108</v>
      </c>
      <c r="B110" s="314"/>
      <c r="C110" s="314"/>
      <c r="D110" s="314"/>
      <c r="E110" s="314"/>
      <c r="F110" s="314"/>
      <c r="G110" s="314"/>
      <c r="H110" s="315"/>
      <c r="I110" s="1">
        <v>103</v>
      </c>
      <c r="J110" s="5"/>
      <c r="K110" s="203"/>
    </row>
    <row r="111" spans="1:11" ht="12.75">
      <c r="A111" s="313" t="s">
        <v>109</v>
      </c>
      <c r="B111" s="314"/>
      <c r="C111" s="314"/>
      <c r="D111" s="314"/>
      <c r="E111" s="314"/>
      <c r="F111" s="314"/>
      <c r="G111" s="314"/>
      <c r="H111" s="315"/>
      <c r="I111" s="1">
        <v>104</v>
      </c>
      <c r="J111" s="5"/>
      <c r="K111" s="203"/>
    </row>
    <row r="112" spans="1:11" ht="12.75">
      <c r="A112" s="313" t="s">
        <v>110</v>
      </c>
      <c r="B112" s="314"/>
      <c r="C112" s="314"/>
      <c r="D112" s="314"/>
      <c r="E112" s="314"/>
      <c r="F112" s="314"/>
      <c r="G112" s="314"/>
      <c r="H112" s="315"/>
      <c r="I112" s="1">
        <v>105</v>
      </c>
      <c r="J112" s="5"/>
      <c r="K112" s="203"/>
    </row>
    <row r="113" spans="1:11" ht="12.75">
      <c r="A113" s="316" t="s">
        <v>212</v>
      </c>
      <c r="B113" s="317"/>
      <c r="C113" s="317"/>
      <c r="D113" s="317"/>
      <c r="E113" s="317"/>
      <c r="F113" s="317"/>
      <c r="G113" s="317"/>
      <c r="H113" s="318"/>
      <c r="I113" s="1">
        <v>106</v>
      </c>
      <c r="J113" s="74">
        <v>148880942.931372</v>
      </c>
      <c r="K113" s="202">
        <v>149132326.924485</v>
      </c>
    </row>
    <row r="114" spans="1:11" ht="12.75">
      <c r="A114" s="316" t="s">
        <v>213</v>
      </c>
      <c r="B114" s="317"/>
      <c r="C114" s="317"/>
      <c r="D114" s="317"/>
      <c r="E114" s="317"/>
      <c r="F114" s="317"/>
      <c r="G114" s="317"/>
      <c r="H114" s="318"/>
      <c r="I114" s="1">
        <v>107</v>
      </c>
      <c r="J114" s="73">
        <v>699584714.6050394</v>
      </c>
      <c r="K114" s="206">
        <v>752676246.3526313</v>
      </c>
    </row>
    <row r="115" spans="1:11" ht="12.75">
      <c r="A115" s="302" t="s">
        <v>111</v>
      </c>
      <c r="B115" s="303"/>
      <c r="C115" s="303"/>
      <c r="D115" s="303"/>
      <c r="E115" s="303"/>
      <c r="F115" s="303"/>
      <c r="G115" s="303"/>
      <c r="H115" s="304"/>
      <c r="I115" s="2">
        <v>108</v>
      </c>
      <c r="J115" s="75"/>
      <c r="K115" s="75"/>
    </row>
    <row r="116" spans="1:11" ht="12.75">
      <c r="A116" s="305" t="s">
        <v>112</v>
      </c>
      <c r="B116" s="306"/>
      <c r="C116" s="306"/>
      <c r="D116" s="306"/>
      <c r="E116" s="306"/>
      <c r="F116" s="306"/>
      <c r="G116" s="306"/>
      <c r="H116" s="306"/>
      <c r="I116" s="307"/>
      <c r="J116" s="307"/>
      <c r="K116" s="308"/>
    </row>
    <row r="117" spans="1:11" ht="12.75">
      <c r="A117" s="309" t="s">
        <v>113</v>
      </c>
      <c r="B117" s="310"/>
      <c r="C117" s="310"/>
      <c r="D117" s="310"/>
      <c r="E117" s="310"/>
      <c r="F117" s="310"/>
      <c r="G117" s="310"/>
      <c r="H117" s="310"/>
      <c r="I117" s="311"/>
      <c r="J117" s="311"/>
      <c r="K117" s="312"/>
    </row>
    <row r="118" spans="1:11" ht="12.75">
      <c r="A118" s="313" t="s">
        <v>114</v>
      </c>
      <c r="B118" s="314"/>
      <c r="C118" s="314"/>
      <c r="D118" s="314"/>
      <c r="E118" s="314"/>
      <c r="F118" s="314"/>
      <c r="G118" s="314"/>
      <c r="H118" s="315"/>
      <c r="I118" s="1">
        <v>109</v>
      </c>
      <c r="J118" s="5">
        <f>+J69</f>
        <v>335466574.16497</v>
      </c>
      <c r="K118" s="5">
        <f>+K69</f>
        <v>361284393.1174156</v>
      </c>
    </row>
    <row r="119" spans="1:11" ht="12.75">
      <c r="A119" s="295" t="s">
        <v>115</v>
      </c>
      <c r="B119" s="296"/>
      <c r="C119" s="296"/>
      <c r="D119" s="296"/>
      <c r="E119" s="296"/>
      <c r="F119" s="296"/>
      <c r="G119" s="296"/>
      <c r="H119" s="297"/>
      <c r="I119" s="4">
        <v>110</v>
      </c>
      <c r="J119" s="6"/>
      <c r="K119" s="6"/>
    </row>
    <row r="120" spans="1:11" ht="12.75">
      <c r="A120" s="298" t="s">
        <v>164</v>
      </c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spans="1:11" ht="12.75">
      <c r="A121" s="300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68" customWidth="1"/>
    <col min="11" max="11" width="11.140625" style="168" bestFit="1" customWidth="1"/>
    <col min="12" max="12" width="11.7109375" style="168" customWidth="1"/>
    <col min="13" max="13" width="12.00390625" style="168" customWidth="1"/>
    <col min="14" max="14" width="9.140625" style="28" customWidth="1"/>
    <col min="15" max="15" width="11.7109375" style="28" bestFit="1" customWidth="1"/>
    <col min="16" max="16" width="12.00390625" style="28" bestFit="1" customWidth="1"/>
    <col min="17" max="16384" width="9.140625" style="28" customWidth="1"/>
  </cols>
  <sheetData>
    <row r="1" spans="1:13" ht="12.75" customHeight="1">
      <c r="A1" s="328" t="s">
        <v>214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2.75" customHeight="1">
      <c r="A2" s="341" t="s">
        <v>337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2.75" customHeight="1">
      <c r="A3" s="361" t="s">
        <v>203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</row>
    <row r="4" spans="1:13" ht="24">
      <c r="A4" s="360" t="s">
        <v>116</v>
      </c>
      <c r="B4" s="360"/>
      <c r="C4" s="360"/>
      <c r="D4" s="360"/>
      <c r="E4" s="360"/>
      <c r="F4" s="360"/>
      <c r="G4" s="360"/>
      <c r="H4" s="360"/>
      <c r="I4" s="32" t="s">
        <v>117</v>
      </c>
      <c r="J4" s="359" t="s">
        <v>118</v>
      </c>
      <c r="K4" s="359"/>
      <c r="L4" s="359" t="s">
        <v>119</v>
      </c>
      <c r="M4" s="359"/>
    </row>
    <row r="5" spans="1:13" ht="12.75">
      <c r="A5" s="360"/>
      <c r="B5" s="360"/>
      <c r="C5" s="360"/>
      <c r="D5" s="360"/>
      <c r="E5" s="360"/>
      <c r="F5" s="360"/>
      <c r="G5" s="360"/>
      <c r="H5" s="360"/>
      <c r="I5" s="32"/>
      <c r="J5" s="169" t="s">
        <v>165</v>
      </c>
      <c r="K5" s="169" t="s">
        <v>166</v>
      </c>
      <c r="L5" s="169" t="s">
        <v>165</v>
      </c>
      <c r="M5" s="169" t="s">
        <v>166</v>
      </c>
    </row>
    <row r="6" spans="1:13" ht="12.75">
      <c r="A6" s="359">
        <v>1</v>
      </c>
      <c r="B6" s="359"/>
      <c r="C6" s="359"/>
      <c r="D6" s="359"/>
      <c r="E6" s="359"/>
      <c r="F6" s="359"/>
      <c r="G6" s="359"/>
      <c r="H6" s="359"/>
      <c r="I6" s="34">
        <v>2</v>
      </c>
      <c r="J6" s="169">
        <v>3</v>
      </c>
      <c r="K6" s="169">
        <v>4</v>
      </c>
      <c r="L6" s="169">
        <v>5</v>
      </c>
      <c r="M6" s="169">
        <v>6</v>
      </c>
    </row>
    <row r="7" spans="1:13" ht="12.75">
      <c r="A7" s="309" t="s">
        <v>121</v>
      </c>
      <c r="B7" s="310"/>
      <c r="C7" s="310"/>
      <c r="D7" s="310"/>
      <c r="E7" s="310"/>
      <c r="F7" s="310"/>
      <c r="G7" s="310"/>
      <c r="H7" s="327"/>
      <c r="I7" s="3">
        <v>111</v>
      </c>
      <c r="J7" s="76">
        <v>320450706.288124</v>
      </c>
      <c r="K7" s="76">
        <v>320450706.288124</v>
      </c>
      <c r="L7" s="76">
        <v>313170729.935272</v>
      </c>
      <c r="M7" s="76">
        <v>313170729.935272</v>
      </c>
    </row>
    <row r="8" spans="1:13" ht="12.75">
      <c r="A8" s="316" t="s">
        <v>122</v>
      </c>
      <c r="B8" s="317"/>
      <c r="C8" s="317"/>
      <c r="D8" s="317"/>
      <c r="E8" s="317"/>
      <c r="F8" s="317"/>
      <c r="G8" s="317"/>
      <c r="H8" s="318"/>
      <c r="I8" s="1">
        <v>112</v>
      </c>
      <c r="J8" s="5">
        <v>315372411.068124</v>
      </c>
      <c r="K8" s="5">
        <v>315372411.068124</v>
      </c>
      <c r="L8" s="5">
        <v>309182436.995272</v>
      </c>
      <c r="M8" s="5">
        <v>309182436.995272</v>
      </c>
    </row>
    <row r="9" spans="1:13" ht="12.75">
      <c r="A9" s="316" t="s">
        <v>123</v>
      </c>
      <c r="B9" s="317"/>
      <c r="C9" s="317"/>
      <c r="D9" s="317"/>
      <c r="E9" s="317"/>
      <c r="F9" s="317"/>
      <c r="G9" s="317"/>
      <c r="H9" s="318"/>
      <c r="I9" s="1">
        <v>113</v>
      </c>
      <c r="J9" s="5">
        <v>5078295.22</v>
      </c>
      <c r="K9" s="5">
        <v>5078295.22</v>
      </c>
      <c r="L9" s="5">
        <v>3988292.94</v>
      </c>
      <c r="M9" s="5">
        <v>3988292.94</v>
      </c>
    </row>
    <row r="10" spans="1:13" ht="12.75">
      <c r="A10" s="316" t="s">
        <v>124</v>
      </c>
      <c r="B10" s="317"/>
      <c r="C10" s="317"/>
      <c r="D10" s="317"/>
      <c r="E10" s="317"/>
      <c r="F10" s="317"/>
      <c r="G10" s="317"/>
      <c r="H10" s="318"/>
      <c r="I10" s="1">
        <v>114</v>
      </c>
      <c r="J10" s="73">
        <v>289359331.58926964</v>
      </c>
      <c r="K10" s="73">
        <v>289359331.58926964</v>
      </c>
      <c r="L10" s="73">
        <v>288978736.31906533</v>
      </c>
      <c r="M10" s="73">
        <v>288978736.31906533</v>
      </c>
    </row>
    <row r="11" spans="1:13" ht="12.75">
      <c r="A11" s="316" t="s">
        <v>167</v>
      </c>
      <c r="B11" s="317"/>
      <c r="C11" s="317"/>
      <c r="D11" s="317"/>
      <c r="E11" s="317"/>
      <c r="F11" s="317"/>
      <c r="G11" s="317"/>
      <c r="H11" s="318"/>
      <c r="I11" s="1">
        <v>115</v>
      </c>
      <c r="J11" s="74">
        <v>-5407294.496852204</v>
      </c>
      <c r="K11" s="74">
        <v>-5407294.496852204</v>
      </c>
      <c r="L11" s="202">
        <v>-24680217.2079226</v>
      </c>
      <c r="M11" s="202">
        <v>-24680217.2079226</v>
      </c>
    </row>
    <row r="12" spans="1:13" ht="12.75">
      <c r="A12" s="316" t="s">
        <v>215</v>
      </c>
      <c r="B12" s="317"/>
      <c r="C12" s="317"/>
      <c r="D12" s="317"/>
      <c r="E12" s="317"/>
      <c r="F12" s="317"/>
      <c r="G12" s="317"/>
      <c r="H12" s="318"/>
      <c r="I12" s="1">
        <v>116</v>
      </c>
      <c r="J12" s="73">
        <v>148173148.917795</v>
      </c>
      <c r="K12" s="73">
        <v>148173148.917795</v>
      </c>
      <c r="L12" s="73">
        <v>136461803.4599348</v>
      </c>
      <c r="M12" s="73">
        <v>136461803.4599348</v>
      </c>
    </row>
    <row r="13" spans="1:15" ht="12.75">
      <c r="A13" s="313" t="s">
        <v>125</v>
      </c>
      <c r="B13" s="314"/>
      <c r="C13" s="314"/>
      <c r="D13" s="314"/>
      <c r="E13" s="314"/>
      <c r="F13" s="314"/>
      <c r="G13" s="314"/>
      <c r="H13" s="315"/>
      <c r="I13" s="1">
        <v>117</v>
      </c>
      <c r="J13" s="5">
        <v>91617710.961359</v>
      </c>
      <c r="K13" s="5">
        <v>91617710.961359</v>
      </c>
      <c r="L13" s="203">
        <v>79869099.4308576</v>
      </c>
      <c r="M13" s="203">
        <v>79869099.4308576</v>
      </c>
      <c r="O13" s="150"/>
    </row>
    <row r="14" spans="1:15" ht="12.75">
      <c r="A14" s="313" t="s">
        <v>126</v>
      </c>
      <c r="B14" s="314"/>
      <c r="C14" s="314"/>
      <c r="D14" s="314"/>
      <c r="E14" s="314"/>
      <c r="F14" s="314"/>
      <c r="G14" s="314"/>
      <c r="H14" s="315"/>
      <c r="I14" s="1">
        <v>118</v>
      </c>
      <c r="J14" s="5"/>
      <c r="K14" s="5"/>
      <c r="L14" s="5"/>
      <c r="M14" s="5"/>
      <c r="O14" s="150"/>
    </row>
    <row r="15" spans="1:13" ht="12.75">
      <c r="A15" s="313" t="s">
        <v>127</v>
      </c>
      <c r="B15" s="314"/>
      <c r="C15" s="314"/>
      <c r="D15" s="314"/>
      <c r="E15" s="314"/>
      <c r="F15" s="314"/>
      <c r="G15" s="314"/>
      <c r="H15" s="315"/>
      <c r="I15" s="1">
        <v>119</v>
      </c>
      <c r="J15" s="5">
        <v>56555437.956436</v>
      </c>
      <c r="K15" s="5">
        <v>56555437.956436</v>
      </c>
      <c r="L15" s="5">
        <v>56592704.0290772</v>
      </c>
      <c r="M15" s="5">
        <v>56592704.0290772</v>
      </c>
    </row>
    <row r="16" spans="1:15" ht="12.75">
      <c r="A16" s="316" t="s">
        <v>128</v>
      </c>
      <c r="B16" s="317"/>
      <c r="C16" s="317"/>
      <c r="D16" s="317"/>
      <c r="E16" s="317"/>
      <c r="F16" s="317"/>
      <c r="G16" s="317"/>
      <c r="H16" s="318"/>
      <c r="I16" s="1">
        <v>120</v>
      </c>
      <c r="J16" s="73">
        <v>125022235.4145248</v>
      </c>
      <c r="K16" s="73">
        <v>125022235.4145248</v>
      </c>
      <c r="L16" s="73">
        <v>157330402.6903734</v>
      </c>
      <c r="M16" s="73">
        <v>157330402.6903734</v>
      </c>
      <c r="O16" s="150"/>
    </row>
    <row r="17" spans="1:15" ht="12.75">
      <c r="A17" s="313" t="s">
        <v>168</v>
      </c>
      <c r="B17" s="314"/>
      <c r="C17" s="314"/>
      <c r="D17" s="314"/>
      <c r="E17" s="314"/>
      <c r="F17" s="314"/>
      <c r="G17" s="314"/>
      <c r="H17" s="315"/>
      <c r="I17" s="1">
        <v>121</v>
      </c>
      <c r="J17" s="5">
        <v>61489349.21809381</v>
      </c>
      <c r="K17" s="5">
        <v>61489349.21809381</v>
      </c>
      <c r="L17" s="203">
        <v>80594143.67302522</v>
      </c>
      <c r="M17" s="203">
        <v>80594143.67302522</v>
      </c>
      <c r="O17" s="150"/>
    </row>
    <row r="18" spans="1:15" ht="12.75">
      <c r="A18" s="313" t="s">
        <v>286</v>
      </c>
      <c r="B18" s="314"/>
      <c r="C18" s="314"/>
      <c r="D18" s="314"/>
      <c r="E18" s="314"/>
      <c r="F18" s="314"/>
      <c r="G18" s="314"/>
      <c r="H18" s="315"/>
      <c r="I18" s="1">
        <v>122</v>
      </c>
      <c r="J18" s="5">
        <v>47381084.961040184</v>
      </c>
      <c r="K18" s="5">
        <v>47381084.961040184</v>
      </c>
      <c r="L18" s="203">
        <v>54446902.22436178</v>
      </c>
      <c r="M18" s="203">
        <v>54446902.22436178</v>
      </c>
      <c r="O18" s="150"/>
    </row>
    <row r="19" spans="1:15" ht="12.75">
      <c r="A19" s="313" t="s">
        <v>287</v>
      </c>
      <c r="B19" s="314"/>
      <c r="C19" s="314"/>
      <c r="D19" s="314"/>
      <c r="E19" s="314"/>
      <c r="F19" s="314"/>
      <c r="G19" s="314"/>
      <c r="H19" s="315"/>
      <c r="I19" s="1">
        <v>123</v>
      </c>
      <c r="J19" s="5">
        <v>16151801.2353908</v>
      </c>
      <c r="K19" s="5">
        <v>16151801.2353908</v>
      </c>
      <c r="L19" s="5">
        <v>22289356.7929864</v>
      </c>
      <c r="M19" s="5">
        <v>22289356.7929864</v>
      </c>
      <c r="O19" s="150"/>
    </row>
    <row r="20" spans="1:15" ht="12.75">
      <c r="A20" s="316" t="s">
        <v>216</v>
      </c>
      <c r="B20" s="317"/>
      <c r="C20" s="317"/>
      <c r="D20" s="317"/>
      <c r="E20" s="317"/>
      <c r="F20" s="317"/>
      <c r="G20" s="317"/>
      <c r="H20" s="318"/>
      <c r="I20" s="1">
        <v>124</v>
      </c>
      <c r="J20" s="74">
        <v>10934879.805526</v>
      </c>
      <c r="K20" s="74">
        <v>10934879.805526</v>
      </c>
      <c r="L20" s="74">
        <v>11924978.3371936</v>
      </c>
      <c r="M20" s="74">
        <v>11924978.3371936</v>
      </c>
      <c r="O20" s="150"/>
    </row>
    <row r="21" spans="1:15" ht="12.75">
      <c r="A21" s="316" t="s">
        <v>217</v>
      </c>
      <c r="B21" s="317"/>
      <c r="C21" s="317"/>
      <c r="D21" s="317"/>
      <c r="E21" s="317"/>
      <c r="F21" s="317"/>
      <c r="G21" s="317"/>
      <c r="H21" s="318"/>
      <c r="I21" s="1">
        <v>125</v>
      </c>
      <c r="J21" s="74">
        <v>8044344.738276</v>
      </c>
      <c r="K21" s="74">
        <v>8044344.738276</v>
      </c>
      <c r="L21" s="74">
        <v>7195215.491969</v>
      </c>
      <c r="M21" s="74">
        <v>7195215.491969</v>
      </c>
      <c r="O21" s="150"/>
    </row>
    <row r="22" spans="1:13" ht="12.75">
      <c r="A22" s="316" t="s">
        <v>218</v>
      </c>
      <c r="B22" s="317"/>
      <c r="C22" s="317"/>
      <c r="D22" s="317"/>
      <c r="E22" s="317"/>
      <c r="F22" s="317"/>
      <c r="G22" s="317"/>
      <c r="H22" s="318"/>
      <c r="I22" s="1">
        <v>126</v>
      </c>
      <c r="J22" s="73">
        <v>1482211.05</v>
      </c>
      <c r="K22" s="73">
        <v>1482211.05</v>
      </c>
      <c r="L22" s="73">
        <v>294426.64</v>
      </c>
      <c r="M22" s="73">
        <v>294426.64</v>
      </c>
    </row>
    <row r="23" spans="1:13" ht="12.75">
      <c r="A23" s="313" t="s">
        <v>289</v>
      </c>
      <c r="B23" s="314"/>
      <c r="C23" s="314"/>
      <c r="D23" s="314"/>
      <c r="E23" s="314"/>
      <c r="F23" s="314"/>
      <c r="G23" s="314"/>
      <c r="H23" s="315"/>
      <c r="I23" s="1">
        <v>127</v>
      </c>
      <c r="J23" s="5"/>
      <c r="K23" s="5"/>
      <c r="L23" s="5"/>
      <c r="M23" s="5"/>
    </row>
    <row r="24" spans="1:13" ht="12.75">
      <c r="A24" s="313" t="s">
        <v>288</v>
      </c>
      <c r="B24" s="314"/>
      <c r="C24" s="314"/>
      <c r="D24" s="314"/>
      <c r="E24" s="314"/>
      <c r="F24" s="314"/>
      <c r="G24" s="314"/>
      <c r="H24" s="315"/>
      <c r="I24" s="1">
        <v>128</v>
      </c>
      <c r="J24" s="5">
        <v>1482211.05</v>
      </c>
      <c r="K24" s="5">
        <v>1482211.05</v>
      </c>
      <c r="L24" s="5">
        <v>294426.64</v>
      </c>
      <c r="M24" s="5">
        <v>294426.64</v>
      </c>
    </row>
    <row r="25" spans="1:13" ht="12.75">
      <c r="A25" s="316" t="s">
        <v>129</v>
      </c>
      <c r="B25" s="317"/>
      <c r="C25" s="317"/>
      <c r="D25" s="317"/>
      <c r="E25" s="317"/>
      <c r="F25" s="317"/>
      <c r="G25" s="317"/>
      <c r="H25" s="318"/>
      <c r="I25" s="1">
        <v>129</v>
      </c>
      <c r="K25" s="74"/>
      <c r="L25" s="74"/>
      <c r="M25" s="74"/>
    </row>
    <row r="26" spans="1:13" ht="12.75">
      <c r="A26" s="316" t="s">
        <v>130</v>
      </c>
      <c r="B26" s="317"/>
      <c r="C26" s="317"/>
      <c r="D26" s="317"/>
      <c r="E26" s="317"/>
      <c r="F26" s="317"/>
      <c r="G26" s="317"/>
      <c r="H26" s="318"/>
      <c r="I26" s="1">
        <v>130</v>
      </c>
      <c r="J26" s="74">
        <v>1109806.1600000001</v>
      </c>
      <c r="K26" s="74">
        <v>1109806.1600000001</v>
      </c>
      <c r="L26" s="74">
        <v>452126.9075172</v>
      </c>
      <c r="M26" s="74">
        <v>452126.9075172</v>
      </c>
    </row>
    <row r="27" spans="1:13" ht="12.75">
      <c r="A27" s="316" t="s">
        <v>131</v>
      </c>
      <c r="B27" s="317"/>
      <c r="C27" s="317"/>
      <c r="D27" s="317"/>
      <c r="E27" s="317"/>
      <c r="F27" s="317"/>
      <c r="G27" s="317"/>
      <c r="H27" s="318"/>
      <c r="I27" s="1">
        <v>131</v>
      </c>
      <c r="J27" s="73">
        <v>2982751.9930435997</v>
      </c>
      <c r="K27" s="73">
        <v>2982751.9930435997</v>
      </c>
      <c r="L27" s="73">
        <v>1145782.6403984</v>
      </c>
      <c r="M27" s="73">
        <v>1145782.6403984</v>
      </c>
    </row>
    <row r="28" spans="1:13" ht="12.75">
      <c r="A28" s="316" t="s">
        <v>219</v>
      </c>
      <c r="B28" s="317"/>
      <c r="C28" s="317"/>
      <c r="D28" s="317"/>
      <c r="E28" s="317"/>
      <c r="F28" s="317"/>
      <c r="G28" s="317"/>
      <c r="H28" s="318"/>
      <c r="I28" s="1">
        <v>132</v>
      </c>
      <c r="J28" s="74"/>
      <c r="K28" s="74"/>
      <c r="L28" s="74"/>
      <c r="M28" s="74"/>
    </row>
    <row r="29" spans="1:13" ht="25.5" customHeight="1">
      <c r="A29" s="316" t="s">
        <v>220</v>
      </c>
      <c r="B29" s="317"/>
      <c r="C29" s="317"/>
      <c r="D29" s="317"/>
      <c r="E29" s="317"/>
      <c r="F29" s="317"/>
      <c r="G29" s="317"/>
      <c r="H29" s="318"/>
      <c r="I29" s="1">
        <v>133</v>
      </c>
      <c r="J29" s="5">
        <v>2716975.0330435997</v>
      </c>
      <c r="K29" s="5">
        <v>2716975.0330435997</v>
      </c>
      <c r="L29" s="5">
        <v>1066202.0403983998</v>
      </c>
      <c r="M29" s="5">
        <v>1066202.0403983998</v>
      </c>
    </row>
    <row r="30" spans="1:13" ht="12.75">
      <c r="A30" s="316" t="s">
        <v>221</v>
      </c>
      <c r="B30" s="317"/>
      <c r="C30" s="317"/>
      <c r="D30" s="317"/>
      <c r="E30" s="317"/>
      <c r="F30" s="317"/>
      <c r="G30" s="317"/>
      <c r="H30" s="318"/>
      <c r="I30" s="1">
        <v>134</v>
      </c>
      <c r="J30" s="5"/>
      <c r="K30" s="74"/>
      <c r="L30" s="74"/>
      <c r="M30" s="74"/>
    </row>
    <row r="31" spans="1:13" ht="12.75">
      <c r="A31" s="316" t="s">
        <v>222</v>
      </c>
      <c r="B31" s="317"/>
      <c r="C31" s="317"/>
      <c r="D31" s="317"/>
      <c r="E31" s="317"/>
      <c r="F31" s="317"/>
      <c r="G31" s="317"/>
      <c r="H31" s="318"/>
      <c r="I31" s="1">
        <v>135</v>
      </c>
      <c r="J31" s="5"/>
      <c r="K31" s="74"/>
      <c r="L31" s="74"/>
      <c r="M31" s="74"/>
    </row>
    <row r="32" spans="1:13" ht="12.75">
      <c r="A32" s="316" t="s">
        <v>132</v>
      </c>
      <c r="B32" s="317"/>
      <c r="C32" s="317"/>
      <c r="D32" s="317"/>
      <c r="E32" s="317"/>
      <c r="F32" s="317"/>
      <c r="G32" s="317"/>
      <c r="H32" s="318"/>
      <c r="I32" s="1">
        <v>136</v>
      </c>
      <c r="J32" s="5">
        <v>265776.96</v>
      </c>
      <c r="K32" s="5">
        <v>265776.96</v>
      </c>
      <c r="L32" s="5">
        <v>79580.6</v>
      </c>
      <c r="M32" s="5">
        <v>79580.6</v>
      </c>
    </row>
    <row r="33" spans="1:15" ht="12.75">
      <c r="A33" s="316" t="s">
        <v>223</v>
      </c>
      <c r="B33" s="317"/>
      <c r="C33" s="317"/>
      <c r="D33" s="317"/>
      <c r="E33" s="317"/>
      <c r="F33" s="317"/>
      <c r="G33" s="317"/>
      <c r="H33" s="318"/>
      <c r="I33" s="1">
        <v>137</v>
      </c>
      <c r="J33" s="73"/>
      <c r="K33" s="73"/>
      <c r="L33" s="73">
        <v>97832.40596720001</v>
      </c>
      <c r="M33" s="73">
        <v>97832.40596720001</v>
      </c>
      <c r="O33" s="150"/>
    </row>
    <row r="34" spans="1:13" ht="12.75">
      <c r="A34" s="316" t="s">
        <v>224</v>
      </c>
      <c r="B34" s="317"/>
      <c r="C34" s="317"/>
      <c r="D34" s="317"/>
      <c r="E34" s="317"/>
      <c r="F34" s="317"/>
      <c r="G34" s="317"/>
      <c r="H34" s="318"/>
      <c r="I34" s="1">
        <v>138</v>
      </c>
      <c r="J34" s="74"/>
      <c r="K34" s="184"/>
      <c r="L34" s="185"/>
      <c r="M34" s="185"/>
    </row>
    <row r="35" spans="1:13" ht="25.5" customHeight="1">
      <c r="A35" s="316" t="s">
        <v>225</v>
      </c>
      <c r="B35" s="317"/>
      <c r="C35" s="317"/>
      <c r="D35" s="317"/>
      <c r="E35" s="317"/>
      <c r="F35" s="317"/>
      <c r="G35" s="317"/>
      <c r="H35" s="318"/>
      <c r="I35" s="1">
        <v>139</v>
      </c>
      <c r="J35" s="5"/>
      <c r="K35" s="184"/>
      <c r="L35" s="74">
        <v>97832.40596720001</v>
      </c>
      <c r="M35" s="74">
        <v>97832.40596720001</v>
      </c>
    </row>
    <row r="36" spans="1:13" ht="12.75">
      <c r="A36" s="316" t="s">
        <v>226</v>
      </c>
      <c r="B36" s="317"/>
      <c r="C36" s="317"/>
      <c r="D36" s="317"/>
      <c r="E36" s="317"/>
      <c r="F36" s="317"/>
      <c r="G36" s="317"/>
      <c r="H36" s="318"/>
      <c r="I36" s="1">
        <v>140</v>
      </c>
      <c r="J36" s="74"/>
      <c r="K36" s="184"/>
      <c r="L36" s="74"/>
      <c r="M36" s="74"/>
    </row>
    <row r="37" spans="1:13" ht="12.75">
      <c r="A37" s="316" t="s">
        <v>133</v>
      </c>
      <c r="B37" s="317"/>
      <c r="C37" s="317"/>
      <c r="D37" s="317"/>
      <c r="E37" s="317"/>
      <c r="F37" s="317"/>
      <c r="G37" s="317"/>
      <c r="H37" s="318"/>
      <c r="I37" s="1">
        <v>141</v>
      </c>
      <c r="J37" s="74"/>
      <c r="K37" s="184"/>
      <c r="L37" s="74"/>
      <c r="M37" s="74"/>
    </row>
    <row r="38" spans="1:13" ht="12.75">
      <c r="A38" s="316" t="s">
        <v>169</v>
      </c>
      <c r="B38" s="317"/>
      <c r="C38" s="317"/>
      <c r="D38" s="317"/>
      <c r="E38" s="317"/>
      <c r="F38" s="317"/>
      <c r="G38" s="317"/>
      <c r="H38" s="318"/>
      <c r="I38" s="1">
        <v>142</v>
      </c>
      <c r="J38" s="74"/>
      <c r="K38" s="184"/>
      <c r="L38" s="74"/>
      <c r="M38" s="74"/>
    </row>
    <row r="39" spans="1:13" ht="12.75">
      <c r="A39" s="316" t="s">
        <v>170</v>
      </c>
      <c r="B39" s="317"/>
      <c r="C39" s="317"/>
      <c r="D39" s="317"/>
      <c r="E39" s="317"/>
      <c r="F39" s="317"/>
      <c r="G39" s="317"/>
      <c r="H39" s="318"/>
      <c r="I39" s="1">
        <v>143</v>
      </c>
      <c r="J39" s="74"/>
      <c r="K39" s="184"/>
      <c r="L39" s="74"/>
      <c r="M39" s="74"/>
    </row>
    <row r="40" spans="1:13" ht="12.75">
      <c r="A40" s="316" t="s">
        <v>134</v>
      </c>
      <c r="B40" s="317"/>
      <c r="C40" s="317"/>
      <c r="D40" s="317"/>
      <c r="E40" s="317"/>
      <c r="F40" s="317"/>
      <c r="G40" s="317"/>
      <c r="H40" s="318"/>
      <c r="I40" s="1">
        <v>144</v>
      </c>
      <c r="J40" s="74"/>
      <c r="K40" s="184"/>
      <c r="L40" s="74"/>
      <c r="M40" s="74"/>
    </row>
    <row r="41" spans="1:13" ht="12.75">
      <c r="A41" s="316" t="s">
        <v>135</v>
      </c>
      <c r="B41" s="317"/>
      <c r="C41" s="317"/>
      <c r="D41" s="317"/>
      <c r="E41" s="317"/>
      <c r="F41" s="317"/>
      <c r="G41" s="317"/>
      <c r="H41" s="318"/>
      <c r="I41" s="1">
        <v>145</v>
      </c>
      <c r="J41" s="74"/>
      <c r="K41" s="74"/>
      <c r="L41" s="74"/>
      <c r="M41" s="74"/>
    </row>
    <row r="42" spans="1:15" ht="12.75">
      <c r="A42" s="316" t="s">
        <v>136</v>
      </c>
      <c r="B42" s="317"/>
      <c r="C42" s="317"/>
      <c r="D42" s="317"/>
      <c r="E42" s="317"/>
      <c r="F42" s="317"/>
      <c r="G42" s="317"/>
      <c r="H42" s="318"/>
      <c r="I42" s="1">
        <v>146</v>
      </c>
      <c r="J42" s="73">
        <v>323433458.2811676</v>
      </c>
      <c r="K42" s="73">
        <v>323433458.2811676</v>
      </c>
      <c r="L42" s="73">
        <v>314316512.57567036</v>
      </c>
      <c r="M42" s="73">
        <v>314316512.57567036</v>
      </c>
      <c r="O42" s="150"/>
    </row>
    <row r="43" spans="1:15" ht="12.75">
      <c r="A43" s="316" t="s">
        <v>137</v>
      </c>
      <c r="B43" s="317"/>
      <c r="C43" s="317"/>
      <c r="D43" s="317"/>
      <c r="E43" s="317"/>
      <c r="F43" s="317"/>
      <c r="G43" s="317"/>
      <c r="H43" s="318"/>
      <c r="I43" s="1">
        <v>147</v>
      </c>
      <c r="J43" s="73">
        <v>289359331.58926964</v>
      </c>
      <c r="K43" s="73">
        <v>289359331.58926964</v>
      </c>
      <c r="L43" s="73">
        <v>289076568.7250325</v>
      </c>
      <c r="M43" s="73">
        <v>289076568.7250325</v>
      </c>
      <c r="O43" s="150"/>
    </row>
    <row r="44" spans="1:15" ht="12.75">
      <c r="A44" s="316" t="s">
        <v>138</v>
      </c>
      <c r="B44" s="317"/>
      <c r="C44" s="317"/>
      <c r="D44" s="317"/>
      <c r="E44" s="317"/>
      <c r="F44" s="317"/>
      <c r="G44" s="317"/>
      <c r="H44" s="318"/>
      <c r="I44" s="1">
        <v>148</v>
      </c>
      <c r="J44" s="73">
        <v>34074126.69189799</v>
      </c>
      <c r="K44" s="73">
        <v>34074126.69189799</v>
      </c>
      <c r="L44" s="73">
        <v>25239943.850637853</v>
      </c>
      <c r="M44" s="73">
        <v>25239943.850637853</v>
      </c>
      <c r="O44" s="150"/>
    </row>
    <row r="45" spans="1:13" ht="12.75">
      <c r="A45" s="319" t="s">
        <v>139</v>
      </c>
      <c r="B45" s="320"/>
      <c r="C45" s="320"/>
      <c r="D45" s="320"/>
      <c r="E45" s="320"/>
      <c r="F45" s="320"/>
      <c r="G45" s="320"/>
      <c r="H45" s="321"/>
      <c r="I45" s="1">
        <v>149</v>
      </c>
      <c r="J45" s="29">
        <v>34074126.69189799</v>
      </c>
      <c r="K45" s="29">
        <v>34074126.69189799</v>
      </c>
      <c r="L45" s="29">
        <v>25239943.850637853</v>
      </c>
      <c r="M45" s="29">
        <v>25239943.850637853</v>
      </c>
    </row>
    <row r="46" spans="1:13" ht="12.75">
      <c r="A46" s="319" t="s">
        <v>140</v>
      </c>
      <c r="B46" s="320"/>
      <c r="C46" s="320"/>
      <c r="D46" s="320"/>
      <c r="E46" s="320"/>
      <c r="F46" s="320"/>
      <c r="G46" s="320"/>
      <c r="H46" s="321"/>
      <c r="I46" s="1">
        <v>150</v>
      </c>
      <c r="J46" s="29">
        <v>0</v>
      </c>
      <c r="K46" s="29">
        <v>0</v>
      </c>
      <c r="L46" s="29">
        <v>0</v>
      </c>
      <c r="M46" s="29">
        <v>0</v>
      </c>
    </row>
    <row r="47" spans="1:13" ht="12.75">
      <c r="A47" s="316" t="s">
        <v>141</v>
      </c>
      <c r="B47" s="317"/>
      <c r="C47" s="317"/>
      <c r="D47" s="317"/>
      <c r="E47" s="317"/>
      <c r="F47" s="317"/>
      <c r="G47" s="317"/>
      <c r="H47" s="318"/>
      <c r="I47" s="1">
        <v>151</v>
      </c>
      <c r="J47" s="74"/>
      <c r="K47" s="74"/>
      <c r="L47" s="74">
        <v>83259</v>
      </c>
      <c r="M47" s="74">
        <v>83259.43</v>
      </c>
    </row>
    <row r="48" spans="1:15" ht="12.75">
      <c r="A48" s="316" t="s">
        <v>142</v>
      </c>
      <c r="B48" s="317"/>
      <c r="C48" s="317"/>
      <c r="D48" s="317"/>
      <c r="E48" s="317"/>
      <c r="F48" s="317"/>
      <c r="G48" s="317"/>
      <c r="H48" s="318"/>
      <c r="I48" s="1">
        <v>152</v>
      </c>
      <c r="J48" s="73">
        <v>34074126.69189799</v>
      </c>
      <c r="K48" s="73">
        <v>34074126.69189799</v>
      </c>
      <c r="L48" s="73">
        <f>+L45-L47</f>
        <v>25156684.850637853</v>
      </c>
      <c r="M48" s="73">
        <f>+M45-M47</f>
        <v>25156684.420637853</v>
      </c>
      <c r="O48" s="150"/>
    </row>
    <row r="49" spans="1:13" ht="12.75">
      <c r="A49" s="319" t="s">
        <v>143</v>
      </c>
      <c r="B49" s="320"/>
      <c r="C49" s="320"/>
      <c r="D49" s="320"/>
      <c r="E49" s="320"/>
      <c r="F49" s="320"/>
      <c r="G49" s="320"/>
      <c r="H49" s="321"/>
      <c r="I49" s="1">
        <v>153</v>
      </c>
      <c r="J49" s="29">
        <v>34074126.69189799</v>
      </c>
      <c r="K49" s="29">
        <v>34074126.69189799</v>
      </c>
      <c r="L49" s="29">
        <f>+L48</f>
        <v>25156684.850637853</v>
      </c>
      <c r="M49" s="29">
        <f>+M48</f>
        <v>25156684.420637853</v>
      </c>
    </row>
    <row r="50" spans="1:13" ht="12.75">
      <c r="A50" s="356" t="s">
        <v>144</v>
      </c>
      <c r="B50" s="357"/>
      <c r="C50" s="357"/>
      <c r="D50" s="357"/>
      <c r="E50" s="357"/>
      <c r="F50" s="357"/>
      <c r="G50" s="357"/>
      <c r="H50" s="358"/>
      <c r="I50" s="2">
        <v>154</v>
      </c>
      <c r="J50" s="170">
        <v>0</v>
      </c>
      <c r="K50" s="170">
        <v>0</v>
      </c>
      <c r="L50" s="170">
        <v>0</v>
      </c>
      <c r="M50" s="170">
        <v>0</v>
      </c>
    </row>
    <row r="51" spans="1:13" ht="12.75" customHeight="1">
      <c r="A51" s="305" t="s">
        <v>179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52"/>
    </row>
    <row r="52" spans="1:13" ht="12.75" customHeight="1">
      <c r="A52" s="309" t="s">
        <v>171</v>
      </c>
      <c r="B52" s="310"/>
      <c r="C52" s="310"/>
      <c r="D52" s="310"/>
      <c r="E52" s="310"/>
      <c r="F52" s="310"/>
      <c r="G52" s="310"/>
      <c r="H52" s="310"/>
      <c r="I52" s="69"/>
      <c r="J52" s="69"/>
      <c r="K52" s="69"/>
      <c r="L52" s="69"/>
      <c r="M52" s="179"/>
    </row>
    <row r="53" spans="1:13" ht="12.75">
      <c r="A53" s="353" t="s">
        <v>172</v>
      </c>
      <c r="B53" s="354"/>
      <c r="C53" s="354"/>
      <c r="D53" s="354"/>
      <c r="E53" s="354"/>
      <c r="F53" s="354"/>
      <c r="G53" s="354"/>
      <c r="H53" s="355"/>
      <c r="I53" s="1">
        <v>155</v>
      </c>
      <c r="J53" s="5">
        <f>+J49</f>
        <v>34074126.69189799</v>
      </c>
      <c r="K53" s="5">
        <f>+K49</f>
        <v>34074126.69189799</v>
      </c>
      <c r="L53" s="5">
        <f>+L49</f>
        <v>25156684.850637853</v>
      </c>
      <c r="M53" s="5">
        <f>+M49</f>
        <v>25156684.420637853</v>
      </c>
    </row>
    <row r="54" spans="1:13" ht="12.75">
      <c r="A54" s="353" t="s">
        <v>173</v>
      </c>
      <c r="B54" s="354"/>
      <c r="C54" s="354"/>
      <c r="D54" s="354"/>
      <c r="E54" s="354"/>
      <c r="F54" s="354"/>
      <c r="G54" s="354"/>
      <c r="H54" s="355"/>
      <c r="I54" s="1">
        <v>156</v>
      </c>
      <c r="J54" s="6"/>
      <c r="K54" s="6"/>
      <c r="L54" s="6"/>
      <c r="M54" s="6"/>
    </row>
    <row r="55" spans="1:13" ht="12.75" customHeight="1">
      <c r="A55" s="305" t="s">
        <v>174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52"/>
    </row>
    <row r="56" spans="1:13" ht="12.75">
      <c r="A56" s="309" t="s">
        <v>175</v>
      </c>
      <c r="B56" s="310"/>
      <c r="C56" s="310"/>
      <c r="D56" s="310"/>
      <c r="E56" s="310"/>
      <c r="F56" s="310"/>
      <c r="G56" s="310"/>
      <c r="H56" s="327"/>
      <c r="I56" s="70">
        <v>157</v>
      </c>
      <c r="J56" s="171">
        <f>+J48</f>
        <v>34074126.69189799</v>
      </c>
      <c r="K56" s="171">
        <f>+K48</f>
        <v>34074126.69189799</v>
      </c>
      <c r="L56" s="171">
        <f>+L48</f>
        <v>25156684.850637853</v>
      </c>
      <c r="M56" s="171">
        <f>+M48</f>
        <v>25156684.420637853</v>
      </c>
    </row>
    <row r="57" spans="1:13" ht="12.75">
      <c r="A57" s="316" t="s">
        <v>176</v>
      </c>
      <c r="B57" s="317"/>
      <c r="C57" s="317"/>
      <c r="D57" s="317"/>
      <c r="E57" s="317"/>
      <c r="F57" s="317"/>
      <c r="G57" s="317"/>
      <c r="H57" s="318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316" t="s">
        <v>177</v>
      </c>
      <c r="B58" s="317"/>
      <c r="C58" s="317"/>
      <c r="D58" s="317"/>
      <c r="E58" s="317"/>
      <c r="F58" s="317"/>
      <c r="G58" s="317"/>
      <c r="H58" s="318"/>
      <c r="I58" s="1">
        <v>159</v>
      </c>
      <c r="J58" s="5">
        <v>14514</v>
      </c>
      <c r="K58" s="5">
        <v>14514</v>
      </c>
      <c r="L58" s="5">
        <v>69556</v>
      </c>
      <c r="M58" s="5">
        <v>69556</v>
      </c>
    </row>
    <row r="59" spans="1:13" ht="15" customHeight="1">
      <c r="A59" s="349" t="s">
        <v>189</v>
      </c>
      <c r="B59" s="350"/>
      <c r="C59" s="350"/>
      <c r="D59" s="350"/>
      <c r="E59" s="350"/>
      <c r="F59" s="350"/>
      <c r="G59" s="350"/>
      <c r="H59" s="351"/>
      <c r="I59" s="1">
        <v>160</v>
      </c>
      <c r="J59" s="5"/>
      <c r="K59" s="5"/>
      <c r="L59" s="5"/>
      <c r="M59" s="5"/>
    </row>
    <row r="60" spans="1:13" ht="14.25" customHeight="1">
      <c r="A60" s="349" t="s">
        <v>184</v>
      </c>
      <c r="B60" s="350"/>
      <c r="C60" s="350"/>
      <c r="D60" s="350"/>
      <c r="E60" s="350"/>
      <c r="F60" s="350"/>
      <c r="G60" s="350"/>
      <c r="H60" s="351"/>
      <c r="I60" s="3">
        <v>161</v>
      </c>
      <c r="J60" s="172"/>
      <c r="K60" s="172"/>
      <c r="L60" s="172"/>
      <c r="M60" s="172"/>
    </row>
    <row r="61" spans="1:13" ht="15.75" customHeight="1">
      <c r="A61" s="349" t="s">
        <v>185</v>
      </c>
      <c r="B61" s="350"/>
      <c r="C61" s="350"/>
      <c r="D61" s="350"/>
      <c r="E61" s="350"/>
      <c r="F61" s="350"/>
      <c r="G61" s="350"/>
      <c r="H61" s="351"/>
      <c r="I61" s="3">
        <v>162</v>
      </c>
      <c r="J61" s="172"/>
      <c r="K61" s="172"/>
      <c r="L61" s="172"/>
      <c r="M61" s="172"/>
    </row>
    <row r="62" spans="1:13" ht="12.75">
      <c r="A62" s="316" t="s">
        <v>188</v>
      </c>
      <c r="B62" s="317"/>
      <c r="C62" s="317"/>
      <c r="D62" s="317"/>
      <c r="E62" s="317"/>
      <c r="F62" s="317"/>
      <c r="G62" s="317"/>
      <c r="H62" s="318"/>
      <c r="I62" s="1">
        <v>163</v>
      </c>
      <c r="J62" s="5"/>
      <c r="K62" s="5"/>
      <c r="L62" s="5"/>
      <c r="M62" s="5"/>
    </row>
    <row r="63" spans="1:13" ht="12.75">
      <c r="A63" s="316" t="s">
        <v>186</v>
      </c>
      <c r="B63" s="317"/>
      <c r="C63" s="317"/>
      <c r="D63" s="317"/>
      <c r="E63" s="317"/>
      <c r="F63" s="317"/>
      <c r="G63" s="317"/>
      <c r="H63" s="318"/>
      <c r="I63" s="1">
        <v>164</v>
      </c>
      <c r="J63" s="5"/>
      <c r="K63" s="5"/>
      <c r="L63" s="5"/>
      <c r="M63" s="5"/>
    </row>
    <row r="64" spans="1:13" ht="12.75">
      <c r="A64" s="316" t="s">
        <v>187</v>
      </c>
      <c r="B64" s="317"/>
      <c r="C64" s="317"/>
      <c r="D64" s="317"/>
      <c r="E64" s="317"/>
      <c r="F64" s="317"/>
      <c r="G64" s="317"/>
      <c r="H64" s="318"/>
      <c r="I64" s="1">
        <v>165</v>
      </c>
      <c r="J64" s="5"/>
      <c r="K64" s="5"/>
      <c r="L64" s="5"/>
      <c r="M64" s="5"/>
    </row>
    <row r="65" spans="1:13" ht="12.75">
      <c r="A65" s="316" t="s">
        <v>183</v>
      </c>
      <c r="B65" s="317"/>
      <c r="C65" s="317"/>
      <c r="D65" s="317"/>
      <c r="E65" s="317"/>
      <c r="F65" s="317"/>
      <c r="G65" s="317"/>
      <c r="H65" s="318"/>
      <c r="I65" s="1">
        <v>166</v>
      </c>
      <c r="J65" s="5"/>
      <c r="K65" s="5"/>
      <c r="L65" s="5"/>
      <c r="M65" s="5"/>
    </row>
    <row r="66" spans="1:13" ht="12.75">
      <c r="A66" s="316" t="s">
        <v>182</v>
      </c>
      <c r="B66" s="317"/>
      <c r="C66" s="317"/>
      <c r="D66" s="317"/>
      <c r="E66" s="317"/>
      <c r="F66" s="317"/>
      <c r="G66" s="317"/>
      <c r="H66" s="318"/>
      <c r="I66" s="1">
        <v>167</v>
      </c>
      <c r="J66" s="29">
        <f>SUM(J58:J65)</f>
        <v>14514</v>
      </c>
      <c r="K66" s="29">
        <f>SUM(K58:K65)</f>
        <v>14514</v>
      </c>
      <c r="L66" s="29">
        <f>SUM(L58:L65)</f>
        <v>69556</v>
      </c>
      <c r="M66" s="29">
        <f>SUM(M58:M65)</f>
        <v>69556</v>
      </c>
    </row>
    <row r="67" spans="1:13" ht="12.75">
      <c r="A67" s="316" t="s">
        <v>181</v>
      </c>
      <c r="B67" s="317"/>
      <c r="C67" s="317"/>
      <c r="D67" s="317"/>
      <c r="E67" s="317"/>
      <c r="F67" s="317"/>
      <c r="G67" s="317"/>
      <c r="H67" s="318"/>
      <c r="I67" s="1">
        <v>168</v>
      </c>
      <c r="J67" s="170">
        <f>+J66+J56</f>
        <v>34088640.69189799</v>
      </c>
      <c r="K67" s="170">
        <f>+K66+K56</f>
        <v>34088640.69189799</v>
      </c>
      <c r="L67" s="170">
        <f>+L66+L56</f>
        <v>25226240.850637853</v>
      </c>
      <c r="M67" s="170">
        <f>+M66+M56</f>
        <v>25226240.420637853</v>
      </c>
    </row>
    <row r="68" spans="1:13" ht="12.75" customHeight="1">
      <c r="A68" s="346" t="s">
        <v>180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8"/>
    </row>
    <row r="69" spans="1:13" ht="12.75" customHeight="1">
      <c r="A69" s="349" t="s">
        <v>178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1"/>
    </row>
    <row r="70" spans="1:13" ht="12.75">
      <c r="A70" s="353" t="s">
        <v>172</v>
      </c>
      <c r="B70" s="354"/>
      <c r="C70" s="354"/>
      <c r="D70" s="354"/>
      <c r="E70" s="354"/>
      <c r="F70" s="354"/>
      <c r="G70" s="354"/>
      <c r="H70" s="355"/>
      <c r="I70" s="1">
        <v>169</v>
      </c>
      <c r="J70" s="5">
        <f>+J67</f>
        <v>34088640.69189799</v>
      </c>
      <c r="K70" s="5">
        <f>+K67</f>
        <v>34088640.69189799</v>
      </c>
      <c r="L70" s="5">
        <f>+L67</f>
        <v>25226240.850637853</v>
      </c>
      <c r="M70" s="5">
        <f>+M67</f>
        <v>25226240.420637853</v>
      </c>
    </row>
    <row r="71" spans="1:13" ht="12.75">
      <c r="A71" s="343" t="s">
        <v>173</v>
      </c>
      <c r="B71" s="344"/>
      <c r="C71" s="344"/>
      <c r="D71" s="344"/>
      <c r="E71" s="344"/>
      <c r="F71" s="344"/>
      <c r="G71" s="344"/>
      <c r="H71" s="345"/>
      <c r="I71" s="4">
        <v>170</v>
      </c>
      <c r="J71" s="6"/>
      <c r="K71" s="6"/>
      <c r="L71" s="6"/>
      <c r="M71" s="6"/>
    </row>
    <row r="72" spans="7:13" s="181" customFormat="1" ht="11.25">
      <c r="G72" s="181" t="s">
        <v>324</v>
      </c>
      <c r="J72" s="182">
        <f>+J7-J10</f>
        <v>31091374.698854387</v>
      </c>
      <c r="K72" s="182">
        <f>+K7-K10</f>
        <v>31091374.698854387</v>
      </c>
      <c r="L72" s="182">
        <f>+L7-L10</f>
        <v>24191993.616206646</v>
      </c>
      <c r="M72" s="182">
        <f>+M7-M10</f>
        <v>24191993.616206646</v>
      </c>
    </row>
    <row r="73" spans="10:11" ht="12.75">
      <c r="J73" s="182"/>
      <c r="K73" s="182"/>
    </row>
    <row r="74" spans="10:11" ht="12.75">
      <c r="J74" s="182"/>
      <c r="K74" s="182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9:L65 J70:L71 J53:L54 K56:L56 K57:M57 J47:L47 K66:M67 K58:K65 J56:J67 L58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K42:K44 K27:M27 K34:L41 J16:M16 J8:L9 K33:M33 J13:L15 J7:M7 K17:L21 K46 K23:L26 K22:M22 K28:L32 J10:M10 J17:J24 J26:J46 L42:M46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68" bestFit="1" customWidth="1"/>
    <col min="11" max="11" width="12.140625" style="212" customWidth="1"/>
    <col min="12" max="12" width="10.140625" style="28" bestFit="1" customWidth="1"/>
    <col min="13" max="13" width="9.140625" style="28" customWidth="1"/>
    <col min="14" max="14" width="10.7109375" style="28" bestFit="1" customWidth="1"/>
    <col min="15" max="16384" width="9.140625" style="28" customWidth="1"/>
  </cols>
  <sheetData>
    <row r="1" spans="1:11" ht="12.75" customHeight="1">
      <c r="A1" s="367" t="s">
        <v>145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12.75" customHeight="1">
      <c r="A2" s="368" t="s">
        <v>338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12.75">
      <c r="A3" s="364" t="s">
        <v>203</v>
      </c>
      <c r="B3" s="365"/>
      <c r="C3" s="365"/>
      <c r="D3" s="365"/>
      <c r="E3" s="365"/>
      <c r="F3" s="365"/>
      <c r="G3" s="365"/>
      <c r="H3" s="365"/>
      <c r="I3" s="365"/>
      <c r="J3" s="365"/>
      <c r="K3" s="366"/>
    </row>
    <row r="4" spans="1:11" ht="24">
      <c r="A4" s="370" t="s">
        <v>116</v>
      </c>
      <c r="B4" s="370"/>
      <c r="C4" s="370"/>
      <c r="D4" s="370"/>
      <c r="E4" s="370"/>
      <c r="F4" s="370"/>
      <c r="G4" s="370"/>
      <c r="H4" s="370"/>
      <c r="I4" s="35" t="s">
        <v>117</v>
      </c>
      <c r="J4" s="159" t="s">
        <v>118</v>
      </c>
      <c r="K4" s="207" t="s">
        <v>119</v>
      </c>
    </row>
    <row r="5" spans="1:11" ht="12.75">
      <c r="A5" s="371">
        <v>1</v>
      </c>
      <c r="B5" s="371"/>
      <c r="C5" s="371"/>
      <c r="D5" s="371"/>
      <c r="E5" s="371"/>
      <c r="F5" s="371"/>
      <c r="G5" s="371"/>
      <c r="H5" s="371"/>
      <c r="I5" s="36">
        <v>2</v>
      </c>
      <c r="J5" s="163" t="s">
        <v>3</v>
      </c>
      <c r="K5" s="208" t="s">
        <v>4</v>
      </c>
    </row>
    <row r="6" spans="1:11" ht="12.75">
      <c r="A6" s="305" t="s">
        <v>146</v>
      </c>
      <c r="B6" s="306"/>
      <c r="C6" s="306"/>
      <c r="D6" s="306"/>
      <c r="E6" s="306"/>
      <c r="F6" s="306"/>
      <c r="G6" s="306"/>
      <c r="H6" s="306"/>
      <c r="I6" s="362"/>
      <c r="J6" s="362"/>
      <c r="K6" s="363"/>
    </row>
    <row r="7" spans="1:12" ht="12.75">
      <c r="A7" s="313" t="s">
        <v>227</v>
      </c>
      <c r="B7" s="314"/>
      <c r="C7" s="314"/>
      <c r="D7" s="314"/>
      <c r="E7" s="314"/>
      <c r="F7" s="314"/>
      <c r="G7" s="314"/>
      <c r="H7" s="314"/>
      <c r="I7" s="1">
        <v>1</v>
      </c>
      <c r="J7" s="164">
        <v>34074126.6618984</v>
      </c>
      <c r="K7" s="203">
        <v>25239943.8306376</v>
      </c>
      <c r="L7" s="150"/>
    </row>
    <row r="8" spans="1:12" ht="12.75">
      <c r="A8" s="313" t="s">
        <v>147</v>
      </c>
      <c r="B8" s="314"/>
      <c r="C8" s="314"/>
      <c r="D8" s="314"/>
      <c r="E8" s="314"/>
      <c r="F8" s="314"/>
      <c r="G8" s="314"/>
      <c r="H8" s="314"/>
      <c r="I8" s="1">
        <v>2</v>
      </c>
      <c r="J8" s="164">
        <v>10934879.805526</v>
      </c>
      <c r="K8" s="203">
        <v>11924978.3371936</v>
      </c>
      <c r="L8" s="150"/>
    </row>
    <row r="9" spans="1:11" ht="12.75">
      <c r="A9" s="313" t="s">
        <v>228</v>
      </c>
      <c r="B9" s="314"/>
      <c r="C9" s="314"/>
      <c r="D9" s="314"/>
      <c r="E9" s="314"/>
      <c r="F9" s="314"/>
      <c r="G9" s="314"/>
      <c r="H9" s="314"/>
      <c r="I9" s="1">
        <v>3</v>
      </c>
      <c r="J9" s="164"/>
      <c r="K9" s="203">
        <v>18647655.377206758</v>
      </c>
    </row>
    <row r="10" spans="1:11" ht="12.75">
      <c r="A10" s="313" t="s">
        <v>229</v>
      </c>
      <c r="B10" s="314"/>
      <c r="C10" s="314"/>
      <c r="D10" s="314"/>
      <c r="E10" s="314"/>
      <c r="F10" s="314"/>
      <c r="G10" s="314"/>
      <c r="H10" s="314"/>
      <c r="I10" s="1">
        <v>4</v>
      </c>
      <c r="J10" s="164">
        <v>24176232.283064406</v>
      </c>
      <c r="K10" s="203">
        <v>17788331.161670692</v>
      </c>
    </row>
    <row r="11" spans="1:11" ht="12.75">
      <c r="A11" s="313" t="s">
        <v>230</v>
      </c>
      <c r="B11" s="314"/>
      <c r="C11" s="314"/>
      <c r="D11" s="314"/>
      <c r="E11" s="314"/>
      <c r="F11" s="314"/>
      <c r="G11" s="314"/>
      <c r="H11" s="314"/>
      <c r="I11" s="1">
        <v>5</v>
      </c>
      <c r="J11" s="164"/>
      <c r="K11" s="203"/>
    </row>
    <row r="12" spans="1:11" ht="12.75">
      <c r="A12" s="313" t="s">
        <v>231</v>
      </c>
      <c r="B12" s="314"/>
      <c r="C12" s="314"/>
      <c r="D12" s="314"/>
      <c r="E12" s="314"/>
      <c r="F12" s="314"/>
      <c r="G12" s="314"/>
      <c r="H12" s="314"/>
      <c r="I12" s="1">
        <v>6</v>
      </c>
      <c r="J12" s="164"/>
      <c r="K12" s="203">
        <v>1728866.7587929354</v>
      </c>
    </row>
    <row r="13" spans="1:11" ht="12.75">
      <c r="A13" s="316" t="s">
        <v>232</v>
      </c>
      <c r="B13" s="317"/>
      <c r="C13" s="317"/>
      <c r="D13" s="317"/>
      <c r="E13" s="317"/>
      <c r="F13" s="317"/>
      <c r="G13" s="317"/>
      <c r="H13" s="317"/>
      <c r="I13" s="1">
        <v>7</v>
      </c>
      <c r="J13" s="165">
        <v>69185238.7504888</v>
      </c>
      <c r="K13" s="206">
        <f>SUM(K7:K12)</f>
        <v>75329775.46550158</v>
      </c>
    </row>
    <row r="14" spans="1:11" ht="12.75">
      <c r="A14" s="313" t="s">
        <v>233</v>
      </c>
      <c r="B14" s="314"/>
      <c r="C14" s="314"/>
      <c r="D14" s="314"/>
      <c r="E14" s="314"/>
      <c r="F14" s="314"/>
      <c r="G14" s="314"/>
      <c r="H14" s="314"/>
      <c r="I14" s="1">
        <v>8</v>
      </c>
      <c r="J14" s="164">
        <v>50091911.6624515</v>
      </c>
      <c r="K14" s="203"/>
    </row>
    <row r="15" spans="1:11" ht="12.75">
      <c r="A15" s="313" t="s">
        <v>234</v>
      </c>
      <c r="B15" s="314"/>
      <c r="C15" s="314"/>
      <c r="D15" s="314"/>
      <c r="E15" s="314"/>
      <c r="F15" s="314"/>
      <c r="G15" s="314"/>
      <c r="H15" s="314"/>
      <c r="I15" s="1">
        <v>9</v>
      </c>
      <c r="J15" s="164"/>
      <c r="K15" s="203"/>
    </row>
    <row r="16" spans="1:11" ht="12.75">
      <c r="A16" s="313" t="s">
        <v>235</v>
      </c>
      <c r="B16" s="314"/>
      <c r="C16" s="314"/>
      <c r="D16" s="314"/>
      <c r="E16" s="314"/>
      <c r="F16" s="314"/>
      <c r="G16" s="314"/>
      <c r="H16" s="314"/>
      <c r="I16" s="1">
        <v>10</v>
      </c>
      <c r="J16" s="164">
        <v>9159644.9868522</v>
      </c>
      <c r="K16" s="203">
        <v>24678062.6779226</v>
      </c>
    </row>
    <row r="17" spans="1:11" ht="12.75">
      <c r="A17" s="313" t="s">
        <v>236</v>
      </c>
      <c r="B17" s="314"/>
      <c r="C17" s="314"/>
      <c r="D17" s="314"/>
      <c r="E17" s="314"/>
      <c r="F17" s="314"/>
      <c r="G17" s="314"/>
      <c r="H17" s="314"/>
      <c r="I17" s="1">
        <v>11</v>
      </c>
      <c r="J17" s="164">
        <v>75249.9071714122</v>
      </c>
      <c r="K17" s="203"/>
    </row>
    <row r="18" spans="1:11" ht="12.75">
      <c r="A18" s="316" t="s">
        <v>237</v>
      </c>
      <c r="B18" s="317"/>
      <c r="C18" s="317"/>
      <c r="D18" s="317"/>
      <c r="E18" s="317"/>
      <c r="F18" s="317"/>
      <c r="G18" s="317"/>
      <c r="H18" s="317"/>
      <c r="I18" s="1">
        <v>12</v>
      </c>
      <c r="J18" s="165">
        <v>59326806.55647511</v>
      </c>
      <c r="K18" s="206">
        <f>SUM(K14:K17)</f>
        <v>24678062.6779226</v>
      </c>
    </row>
    <row r="19" spans="1:11" ht="24" customHeight="1">
      <c r="A19" s="316" t="s">
        <v>238</v>
      </c>
      <c r="B19" s="317"/>
      <c r="C19" s="317"/>
      <c r="D19" s="317"/>
      <c r="E19" s="317"/>
      <c r="F19" s="317"/>
      <c r="G19" s="317"/>
      <c r="H19" s="317"/>
      <c r="I19" s="1">
        <v>13</v>
      </c>
      <c r="J19" s="165">
        <v>9858432.194013692</v>
      </c>
      <c r="K19" s="206">
        <f>+K13-K18</f>
        <v>50651712.78757898</v>
      </c>
    </row>
    <row r="20" spans="1:11" ht="22.5" customHeight="1">
      <c r="A20" s="316" t="s">
        <v>239</v>
      </c>
      <c r="B20" s="317"/>
      <c r="C20" s="317"/>
      <c r="D20" s="317"/>
      <c r="E20" s="317"/>
      <c r="F20" s="317"/>
      <c r="G20" s="317"/>
      <c r="H20" s="317"/>
      <c r="I20" s="1">
        <v>14</v>
      </c>
      <c r="J20" s="165"/>
      <c r="K20" s="206"/>
    </row>
    <row r="21" spans="1:11" ht="12.75">
      <c r="A21" s="305" t="s">
        <v>148</v>
      </c>
      <c r="B21" s="306"/>
      <c r="C21" s="306"/>
      <c r="D21" s="306"/>
      <c r="E21" s="306"/>
      <c r="F21" s="306"/>
      <c r="G21" s="306"/>
      <c r="H21" s="306"/>
      <c r="I21" s="362"/>
      <c r="J21" s="362"/>
      <c r="K21" s="363"/>
    </row>
    <row r="22" spans="1:11" ht="12.75">
      <c r="A22" s="313" t="s">
        <v>240</v>
      </c>
      <c r="B22" s="314"/>
      <c r="C22" s="314"/>
      <c r="D22" s="314"/>
      <c r="E22" s="314"/>
      <c r="F22" s="314"/>
      <c r="G22" s="314"/>
      <c r="H22" s="314"/>
      <c r="I22" s="1">
        <v>15</v>
      </c>
      <c r="J22" s="164">
        <v>66799</v>
      </c>
      <c r="K22" s="203">
        <v>196845.14</v>
      </c>
    </row>
    <row r="23" spans="1:11" ht="12.75">
      <c r="A23" s="313" t="s">
        <v>241</v>
      </c>
      <c r="B23" s="314"/>
      <c r="C23" s="314"/>
      <c r="D23" s="314"/>
      <c r="E23" s="314"/>
      <c r="F23" s="314"/>
      <c r="G23" s="314"/>
      <c r="H23" s="314"/>
      <c r="I23" s="1">
        <v>16</v>
      </c>
      <c r="J23" s="164"/>
      <c r="K23" s="203">
        <v>9247637.364721123</v>
      </c>
    </row>
    <row r="24" spans="1:11" ht="12.75">
      <c r="A24" s="313" t="s">
        <v>242</v>
      </c>
      <c r="B24" s="314"/>
      <c r="C24" s="314"/>
      <c r="D24" s="314"/>
      <c r="E24" s="314"/>
      <c r="F24" s="314"/>
      <c r="G24" s="314"/>
      <c r="H24" s="314"/>
      <c r="I24" s="1">
        <v>17</v>
      </c>
      <c r="J24" s="164">
        <v>2429354.88</v>
      </c>
      <c r="K24" s="203">
        <v>1287185.1300000001</v>
      </c>
    </row>
    <row r="25" spans="1:11" ht="12.75">
      <c r="A25" s="313" t="s">
        <v>243</v>
      </c>
      <c r="B25" s="314"/>
      <c r="C25" s="314"/>
      <c r="D25" s="314"/>
      <c r="E25" s="314"/>
      <c r="F25" s="314"/>
      <c r="G25" s="314"/>
      <c r="H25" s="314"/>
      <c r="I25" s="1">
        <v>18</v>
      </c>
      <c r="J25" s="164"/>
      <c r="K25" s="203"/>
    </row>
    <row r="26" spans="1:11" ht="12.75">
      <c r="A26" s="313" t="s">
        <v>245</v>
      </c>
      <c r="B26" s="314"/>
      <c r="C26" s="314"/>
      <c r="D26" s="314"/>
      <c r="E26" s="314"/>
      <c r="F26" s="314"/>
      <c r="G26" s="314"/>
      <c r="H26" s="314"/>
      <c r="I26" s="1">
        <v>19</v>
      </c>
      <c r="J26" s="164">
        <v>5920548.52</v>
      </c>
      <c r="K26" s="203">
        <v>10311.14</v>
      </c>
    </row>
    <row r="27" spans="1:11" ht="12.75">
      <c r="A27" s="316" t="s">
        <v>244</v>
      </c>
      <c r="B27" s="317"/>
      <c r="C27" s="317"/>
      <c r="D27" s="317"/>
      <c r="E27" s="317"/>
      <c r="F27" s="317"/>
      <c r="G27" s="317"/>
      <c r="H27" s="317"/>
      <c r="I27" s="1">
        <v>20</v>
      </c>
      <c r="J27" s="165">
        <v>8416702.399999999</v>
      </c>
      <c r="K27" s="206">
        <f>SUM(K22:K26)</f>
        <v>10741978.774721125</v>
      </c>
    </row>
    <row r="28" spans="1:11" ht="12.75">
      <c r="A28" s="313" t="s">
        <v>246</v>
      </c>
      <c r="B28" s="314"/>
      <c r="C28" s="314"/>
      <c r="D28" s="314"/>
      <c r="E28" s="314"/>
      <c r="F28" s="314"/>
      <c r="G28" s="314"/>
      <c r="H28" s="314"/>
      <c r="I28" s="1">
        <v>21</v>
      </c>
      <c r="J28" s="164">
        <v>11431546.22</v>
      </c>
      <c r="K28" s="203">
        <v>13090531.26</v>
      </c>
    </row>
    <row r="29" spans="1:11" ht="12.75">
      <c r="A29" s="313" t="s">
        <v>247</v>
      </c>
      <c r="B29" s="314"/>
      <c r="C29" s="314"/>
      <c r="D29" s="314"/>
      <c r="E29" s="314"/>
      <c r="F29" s="314"/>
      <c r="G29" s="314"/>
      <c r="H29" s="314"/>
      <c r="I29" s="1">
        <v>22</v>
      </c>
      <c r="J29" s="164"/>
      <c r="K29" s="203"/>
    </row>
    <row r="30" spans="1:11" ht="12.75">
      <c r="A30" s="313" t="s">
        <v>248</v>
      </c>
      <c r="B30" s="314"/>
      <c r="C30" s="314"/>
      <c r="D30" s="314"/>
      <c r="E30" s="314"/>
      <c r="F30" s="314"/>
      <c r="G30" s="314"/>
      <c r="H30" s="314"/>
      <c r="I30" s="1">
        <v>23</v>
      </c>
      <c r="J30" s="164"/>
      <c r="K30" s="203"/>
    </row>
    <row r="31" spans="1:11" ht="12.75">
      <c r="A31" s="316" t="s">
        <v>249</v>
      </c>
      <c r="B31" s="317"/>
      <c r="C31" s="317"/>
      <c r="D31" s="317"/>
      <c r="E31" s="317"/>
      <c r="F31" s="317"/>
      <c r="G31" s="317"/>
      <c r="H31" s="317"/>
      <c r="I31" s="1">
        <v>24</v>
      </c>
      <c r="J31" s="165">
        <v>11431546.22</v>
      </c>
      <c r="K31" s="206">
        <f>SUM(K28:K30)</f>
        <v>13090531.26</v>
      </c>
    </row>
    <row r="32" spans="1:11" ht="21" customHeight="1">
      <c r="A32" s="316" t="s">
        <v>250</v>
      </c>
      <c r="B32" s="317"/>
      <c r="C32" s="317"/>
      <c r="D32" s="317"/>
      <c r="E32" s="317"/>
      <c r="F32" s="317"/>
      <c r="G32" s="317"/>
      <c r="H32" s="317"/>
      <c r="I32" s="1">
        <v>25</v>
      </c>
      <c r="J32" s="165"/>
      <c r="K32" s="206"/>
    </row>
    <row r="33" spans="1:14" ht="21.75" customHeight="1">
      <c r="A33" s="316" t="s">
        <v>251</v>
      </c>
      <c r="B33" s="317"/>
      <c r="C33" s="317"/>
      <c r="D33" s="317"/>
      <c r="E33" s="317"/>
      <c r="F33" s="317"/>
      <c r="G33" s="317"/>
      <c r="H33" s="317"/>
      <c r="I33" s="1">
        <v>26</v>
      </c>
      <c r="J33" s="165">
        <v>3014843.820000002</v>
      </c>
      <c r="K33" s="206">
        <f>+K31-K27</f>
        <v>2348552.4852788746</v>
      </c>
      <c r="N33" s="150"/>
    </row>
    <row r="34" spans="1:11" ht="12.75">
      <c r="A34" s="305" t="s">
        <v>149</v>
      </c>
      <c r="B34" s="306"/>
      <c r="C34" s="306"/>
      <c r="D34" s="306"/>
      <c r="E34" s="306"/>
      <c r="F34" s="306"/>
      <c r="G34" s="306"/>
      <c r="H34" s="306"/>
      <c r="I34" s="362"/>
      <c r="J34" s="362"/>
      <c r="K34" s="363"/>
    </row>
    <row r="35" spans="1:11" ht="12.75">
      <c r="A35" s="313" t="s">
        <v>252</v>
      </c>
      <c r="B35" s="314"/>
      <c r="C35" s="314"/>
      <c r="D35" s="314"/>
      <c r="E35" s="314"/>
      <c r="F35" s="314"/>
      <c r="G35" s="314"/>
      <c r="H35" s="314"/>
      <c r="I35" s="1">
        <v>27</v>
      </c>
      <c r="J35" s="164"/>
      <c r="K35" s="203"/>
    </row>
    <row r="36" spans="1:11" ht="12.75">
      <c r="A36" s="313" t="s">
        <v>253</v>
      </c>
      <c r="B36" s="314"/>
      <c r="C36" s="314"/>
      <c r="D36" s="314"/>
      <c r="E36" s="314"/>
      <c r="F36" s="314"/>
      <c r="G36" s="314"/>
      <c r="H36" s="314"/>
      <c r="I36" s="1">
        <v>28</v>
      </c>
      <c r="J36" s="164"/>
      <c r="K36" s="203"/>
    </row>
    <row r="37" spans="1:11" ht="12.75">
      <c r="A37" s="313" t="s">
        <v>254</v>
      </c>
      <c r="B37" s="314"/>
      <c r="C37" s="314"/>
      <c r="D37" s="314"/>
      <c r="E37" s="314"/>
      <c r="F37" s="314"/>
      <c r="G37" s="314"/>
      <c r="H37" s="314"/>
      <c r="I37" s="1">
        <v>29</v>
      </c>
      <c r="J37" s="164">
        <v>987290.3199999826</v>
      </c>
      <c r="K37" s="203"/>
    </row>
    <row r="38" spans="1:11" ht="12.75">
      <c r="A38" s="316" t="s">
        <v>255</v>
      </c>
      <c r="B38" s="317"/>
      <c r="C38" s="317"/>
      <c r="D38" s="317"/>
      <c r="E38" s="317"/>
      <c r="F38" s="317"/>
      <c r="G38" s="317"/>
      <c r="H38" s="317"/>
      <c r="I38" s="1">
        <v>30</v>
      </c>
      <c r="J38" s="183">
        <v>987290.3199999826</v>
      </c>
      <c r="K38" s="209">
        <f>SUM(K35:K37)</f>
        <v>0</v>
      </c>
    </row>
    <row r="39" spans="1:11" ht="12.75">
      <c r="A39" s="313" t="s">
        <v>256</v>
      </c>
      <c r="B39" s="314"/>
      <c r="C39" s="314"/>
      <c r="D39" s="314"/>
      <c r="E39" s="314"/>
      <c r="F39" s="314"/>
      <c r="G39" s="314"/>
      <c r="H39" s="314"/>
      <c r="I39" s="1">
        <v>31</v>
      </c>
      <c r="J39" s="164"/>
      <c r="K39" s="203"/>
    </row>
    <row r="40" spans="1:11" ht="12.75">
      <c r="A40" s="313" t="s">
        <v>257</v>
      </c>
      <c r="B40" s="314"/>
      <c r="C40" s="314"/>
      <c r="D40" s="314"/>
      <c r="E40" s="314"/>
      <c r="F40" s="314"/>
      <c r="G40" s="314"/>
      <c r="H40" s="314"/>
      <c r="I40" s="1">
        <v>32</v>
      </c>
      <c r="J40" s="164">
        <v>9017.27</v>
      </c>
      <c r="K40" s="203"/>
    </row>
    <row r="41" spans="1:11" ht="12.75">
      <c r="A41" s="313" t="s">
        <v>258</v>
      </c>
      <c r="B41" s="314"/>
      <c r="C41" s="314"/>
      <c r="D41" s="314"/>
      <c r="E41" s="314"/>
      <c r="F41" s="314"/>
      <c r="G41" s="314"/>
      <c r="H41" s="314"/>
      <c r="I41" s="1">
        <v>33</v>
      </c>
      <c r="J41" s="164"/>
      <c r="K41" s="203"/>
    </row>
    <row r="42" spans="1:11" ht="12.75">
      <c r="A42" s="313" t="s">
        <v>259</v>
      </c>
      <c r="B42" s="314"/>
      <c r="C42" s="314"/>
      <c r="D42" s="314"/>
      <c r="E42" s="314"/>
      <c r="F42" s="314"/>
      <c r="G42" s="314"/>
      <c r="H42" s="314"/>
      <c r="I42" s="1">
        <v>34</v>
      </c>
      <c r="J42" s="164"/>
      <c r="K42" s="203"/>
    </row>
    <row r="43" spans="1:11" ht="12.75">
      <c r="A43" s="313" t="s">
        <v>260</v>
      </c>
      <c r="B43" s="314"/>
      <c r="C43" s="314"/>
      <c r="D43" s="314"/>
      <c r="E43" s="314"/>
      <c r="F43" s="314"/>
      <c r="G43" s="314"/>
      <c r="H43" s="314"/>
      <c r="I43" s="1">
        <v>35</v>
      </c>
      <c r="J43" s="164"/>
      <c r="K43" s="203">
        <v>473434.413443164</v>
      </c>
    </row>
    <row r="44" spans="1:11" ht="12.75">
      <c r="A44" s="316" t="s">
        <v>261</v>
      </c>
      <c r="B44" s="317"/>
      <c r="C44" s="317"/>
      <c r="D44" s="317"/>
      <c r="E44" s="317"/>
      <c r="F44" s="317"/>
      <c r="G44" s="317"/>
      <c r="H44" s="317"/>
      <c r="I44" s="1">
        <v>36</v>
      </c>
      <c r="J44" s="165">
        <v>9017.27</v>
      </c>
      <c r="K44" s="206">
        <f>SUM(K39:K43)</f>
        <v>473434.413443164</v>
      </c>
    </row>
    <row r="45" spans="1:11" ht="21" customHeight="1">
      <c r="A45" s="316" t="s">
        <v>262</v>
      </c>
      <c r="B45" s="317"/>
      <c r="C45" s="317"/>
      <c r="D45" s="317"/>
      <c r="E45" s="317"/>
      <c r="F45" s="317"/>
      <c r="G45" s="317"/>
      <c r="H45" s="317"/>
      <c r="I45" s="1">
        <v>37</v>
      </c>
      <c r="J45" s="165">
        <v>978273.0499999826</v>
      </c>
      <c r="K45" s="206"/>
    </row>
    <row r="46" spans="1:11" ht="22.5" customHeight="1">
      <c r="A46" s="316" t="s">
        <v>263</v>
      </c>
      <c r="B46" s="317"/>
      <c r="C46" s="317"/>
      <c r="D46" s="317"/>
      <c r="E46" s="317"/>
      <c r="F46" s="317"/>
      <c r="G46" s="317"/>
      <c r="H46" s="317"/>
      <c r="I46" s="1">
        <v>38</v>
      </c>
      <c r="J46" s="165"/>
      <c r="K46" s="206">
        <f>+K44-K38</f>
        <v>473434.413443164</v>
      </c>
    </row>
    <row r="47" spans="1:11" ht="12.75">
      <c r="A47" s="313" t="s">
        <v>264</v>
      </c>
      <c r="B47" s="314"/>
      <c r="C47" s="314"/>
      <c r="D47" s="314"/>
      <c r="E47" s="314"/>
      <c r="F47" s="314"/>
      <c r="G47" s="314"/>
      <c r="H47" s="314"/>
      <c r="I47" s="1">
        <v>39</v>
      </c>
      <c r="J47" s="166">
        <v>7821861.424013672</v>
      </c>
      <c r="K47" s="205">
        <f>+K19-K33-K46</f>
        <v>47829725.88885694</v>
      </c>
    </row>
    <row r="48" spans="1:11" ht="12.75">
      <c r="A48" s="313" t="s">
        <v>265</v>
      </c>
      <c r="B48" s="314"/>
      <c r="C48" s="314"/>
      <c r="D48" s="314"/>
      <c r="E48" s="314"/>
      <c r="F48" s="314"/>
      <c r="G48" s="314"/>
      <c r="H48" s="314"/>
      <c r="I48" s="1">
        <v>40</v>
      </c>
      <c r="J48" s="29"/>
      <c r="K48" s="203"/>
    </row>
    <row r="49" spans="1:11" ht="12.75">
      <c r="A49" s="313" t="s">
        <v>150</v>
      </c>
      <c r="B49" s="314"/>
      <c r="C49" s="314"/>
      <c r="D49" s="314"/>
      <c r="E49" s="314"/>
      <c r="F49" s="314"/>
      <c r="G49" s="314"/>
      <c r="H49" s="314"/>
      <c r="I49" s="1">
        <v>41</v>
      </c>
      <c r="J49" s="164">
        <v>411328190.59154</v>
      </c>
      <c r="K49" s="203">
        <f>+'Balance sheet'!J64</f>
        <v>186963270.123203</v>
      </c>
    </row>
    <row r="50" spans="1:11" ht="12.75">
      <c r="A50" s="313" t="s">
        <v>266</v>
      </c>
      <c r="B50" s="314"/>
      <c r="C50" s="314"/>
      <c r="D50" s="314"/>
      <c r="E50" s="314"/>
      <c r="F50" s="314"/>
      <c r="G50" s="314"/>
      <c r="H50" s="314"/>
      <c r="I50" s="1">
        <v>42</v>
      </c>
      <c r="J50" s="164">
        <v>7821861.424013672</v>
      </c>
      <c r="K50" s="203">
        <f>+K47</f>
        <v>47829725.88885694</v>
      </c>
    </row>
    <row r="51" spans="1:11" ht="12.75">
      <c r="A51" s="313" t="s">
        <v>267</v>
      </c>
      <c r="B51" s="314"/>
      <c r="C51" s="314"/>
      <c r="D51" s="314"/>
      <c r="E51" s="314"/>
      <c r="F51" s="314"/>
      <c r="G51" s="314"/>
      <c r="H51" s="314"/>
      <c r="I51" s="1">
        <v>43</v>
      </c>
      <c r="J51" s="164"/>
      <c r="K51" s="203">
        <f>+K48</f>
        <v>0</v>
      </c>
    </row>
    <row r="52" spans="1:12" ht="12.75">
      <c r="A52" s="295" t="s">
        <v>151</v>
      </c>
      <c r="B52" s="296"/>
      <c r="C52" s="296"/>
      <c r="D52" s="296"/>
      <c r="E52" s="296"/>
      <c r="F52" s="296"/>
      <c r="G52" s="296"/>
      <c r="H52" s="296"/>
      <c r="I52" s="4">
        <v>44</v>
      </c>
      <c r="J52" s="170">
        <v>419150052.01555365</v>
      </c>
      <c r="K52" s="210">
        <f>+K49-K51+K50</f>
        <v>234792996.01205996</v>
      </c>
      <c r="L52" s="150">
        <f>+K52-'Balance sheet'!K64</f>
        <v>0.3100019693374634</v>
      </c>
    </row>
    <row r="53" spans="10:11" ht="12.75">
      <c r="J53" s="167"/>
      <c r="K53" s="211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G40" sqref="G40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78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87" t="s">
        <v>268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"/>
    </row>
    <row r="2" spans="1:12" ht="15.75">
      <c r="A2" s="20"/>
      <c r="B2" s="37"/>
      <c r="C2" s="374" t="s">
        <v>269</v>
      </c>
      <c r="D2" s="374"/>
      <c r="E2" s="40">
        <v>42005</v>
      </c>
      <c r="F2" s="21" t="s">
        <v>31</v>
      </c>
      <c r="G2" s="375">
        <v>42094</v>
      </c>
      <c r="H2" s="376"/>
      <c r="I2" s="37"/>
      <c r="J2" s="37"/>
      <c r="K2" s="37"/>
      <c r="L2" s="41"/>
    </row>
    <row r="3" spans="1:11" ht="24">
      <c r="A3" s="377" t="s">
        <v>116</v>
      </c>
      <c r="B3" s="377"/>
      <c r="C3" s="377"/>
      <c r="D3" s="377"/>
      <c r="E3" s="377"/>
      <c r="F3" s="377"/>
      <c r="G3" s="377"/>
      <c r="H3" s="377"/>
      <c r="I3" s="43" t="s">
        <v>117</v>
      </c>
      <c r="J3" s="44" t="s">
        <v>118</v>
      </c>
      <c r="K3" s="186" t="s">
        <v>119</v>
      </c>
    </row>
    <row r="4" spans="1:11" ht="12.75">
      <c r="A4" s="378">
        <v>1</v>
      </c>
      <c r="B4" s="378"/>
      <c r="C4" s="378"/>
      <c r="D4" s="378"/>
      <c r="E4" s="378"/>
      <c r="F4" s="378"/>
      <c r="G4" s="378"/>
      <c r="H4" s="378"/>
      <c r="I4" s="46">
        <v>2</v>
      </c>
      <c r="J4" s="45" t="s">
        <v>3</v>
      </c>
      <c r="K4" s="45" t="s">
        <v>4</v>
      </c>
    </row>
    <row r="5" spans="1:11" ht="12.75">
      <c r="A5" s="372" t="s">
        <v>152</v>
      </c>
      <c r="B5" s="373"/>
      <c r="C5" s="373"/>
      <c r="D5" s="373"/>
      <c r="E5" s="373"/>
      <c r="F5" s="373"/>
      <c r="G5" s="373"/>
      <c r="H5" s="373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72" t="s">
        <v>153</v>
      </c>
      <c r="B6" s="373"/>
      <c r="C6" s="373"/>
      <c r="D6" s="373"/>
      <c r="E6" s="373"/>
      <c r="F6" s="373"/>
      <c r="G6" s="373"/>
      <c r="H6" s="373"/>
      <c r="I6" s="22">
        <v>2</v>
      </c>
      <c r="J6" s="24"/>
      <c r="K6" s="24"/>
    </row>
    <row r="7" spans="1:11" ht="12.75">
      <c r="A7" s="372" t="s">
        <v>270</v>
      </c>
      <c r="B7" s="373"/>
      <c r="C7" s="373"/>
      <c r="D7" s="373"/>
      <c r="E7" s="373"/>
      <c r="F7" s="373"/>
      <c r="G7" s="373"/>
      <c r="H7" s="373"/>
      <c r="I7" s="22">
        <v>3</v>
      </c>
      <c r="J7" s="24">
        <v>15710739.500000002</v>
      </c>
      <c r="K7" s="24">
        <f>+'Balance sheet'!K72</f>
        <v>22942694.83</v>
      </c>
    </row>
    <row r="8" spans="1:11" ht="12.75">
      <c r="A8" s="372" t="s">
        <v>271</v>
      </c>
      <c r="B8" s="373"/>
      <c r="C8" s="373"/>
      <c r="D8" s="373"/>
      <c r="E8" s="373"/>
      <c r="F8" s="373"/>
      <c r="G8" s="373"/>
      <c r="H8" s="373"/>
      <c r="I8" s="22">
        <v>4</v>
      </c>
      <c r="J8" s="24">
        <v>524625435.460579</v>
      </c>
      <c r="K8" s="24">
        <f>+'Balance sheet'!K79</f>
        <v>180020013.899442</v>
      </c>
    </row>
    <row r="9" spans="1:11" ht="12.75">
      <c r="A9" s="372" t="s">
        <v>272</v>
      </c>
      <c r="B9" s="373"/>
      <c r="C9" s="373"/>
      <c r="D9" s="373"/>
      <c r="E9" s="373"/>
      <c r="F9" s="373"/>
      <c r="G9" s="373"/>
      <c r="H9" s="373"/>
      <c r="I9" s="22">
        <v>5</v>
      </c>
      <c r="J9" s="24">
        <v>34074126.7056768</v>
      </c>
      <c r="K9" s="24">
        <f>+'Balance sheet'!K82</f>
        <v>25156684.3879736</v>
      </c>
    </row>
    <row r="10" spans="1:11" ht="12.75">
      <c r="A10" s="372" t="s">
        <v>273</v>
      </c>
      <c r="B10" s="373"/>
      <c r="C10" s="373"/>
      <c r="D10" s="373"/>
      <c r="E10" s="373"/>
      <c r="F10" s="373"/>
      <c r="G10" s="373"/>
      <c r="H10" s="373"/>
      <c r="I10" s="22">
        <v>6</v>
      </c>
      <c r="J10" s="24"/>
      <c r="K10" s="24"/>
    </row>
    <row r="11" spans="1:11" ht="12.75">
      <c r="A11" s="372" t="s">
        <v>154</v>
      </c>
      <c r="B11" s="373"/>
      <c r="C11" s="373"/>
      <c r="D11" s="373"/>
      <c r="E11" s="373"/>
      <c r="F11" s="373"/>
      <c r="G11" s="373"/>
      <c r="H11" s="373"/>
      <c r="I11" s="22">
        <v>7</v>
      </c>
      <c r="J11" s="24"/>
      <c r="K11" s="24"/>
    </row>
    <row r="12" spans="1:11" ht="12.75">
      <c r="A12" s="372" t="s">
        <v>274</v>
      </c>
      <c r="B12" s="373"/>
      <c r="C12" s="373"/>
      <c r="D12" s="373"/>
      <c r="E12" s="373"/>
      <c r="F12" s="373"/>
      <c r="G12" s="373"/>
      <c r="H12" s="373"/>
      <c r="I12" s="22">
        <v>8</v>
      </c>
      <c r="J12" s="24"/>
      <c r="K12" s="24"/>
    </row>
    <row r="13" spans="1:11" ht="12.75">
      <c r="A13" s="372" t="s">
        <v>275</v>
      </c>
      <c r="B13" s="373"/>
      <c r="C13" s="373"/>
      <c r="D13" s="373"/>
      <c r="E13" s="373"/>
      <c r="F13" s="373"/>
      <c r="G13" s="373"/>
      <c r="H13" s="373"/>
      <c r="I13" s="22">
        <v>9</v>
      </c>
      <c r="J13" s="24"/>
      <c r="K13" s="24"/>
    </row>
    <row r="14" spans="1:14" ht="12.75">
      <c r="A14" s="379" t="s">
        <v>155</v>
      </c>
      <c r="B14" s="380"/>
      <c r="C14" s="380"/>
      <c r="D14" s="380"/>
      <c r="E14" s="380"/>
      <c r="F14" s="380"/>
      <c r="G14" s="380"/>
      <c r="H14" s="380"/>
      <c r="I14" s="22">
        <v>10</v>
      </c>
      <c r="J14" s="73">
        <v>707575301.6662557</v>
      </c>
      <c r="K14" s="177">
        <f>SUM(K5:K13)</f>
        <v>361284393.1174156</v>
      </c>
      <c r="L14" s="71">
        <f>+K14-'Balance sheet'!K69</f>
        <v>0</v>
      </c>
      <c r="M14" s="71"/>
      <c r="N14" s="71"/>
    </row>
    <row r="15" spans="1:12" ht="12.75">
      <c r="A15" s="372" t="s">
        <v>276</v>
      </c>
      <c r="B15" s="373"/>
      <c r="C15" s="373"/>
      <c r="D15" s="373"/>
      <c r="E15" s="373"/>
      <c r="F15" s="373"/>
      <c r="G15" s="373"/>
      <c r="H15" s="373"/>
      <c r="I15" s="22">
        <v>11</v>
      </c>
      <c r="J15" s="24">
        <v>14514</v>
      </c>
      <c r="K15" s="24">
        <f>+'P&amp;L'!L58</f>
        <v>69556</v>
      </c>
      <c r="L15" s="71"/>
    </row>
    <row r="16" spans="1:11" ht="12.75">
      <c r="A16" s="372" t="s">
        <v>277</v>
      </c>
      <c r="B16" s="373"/>
      <c r="C16" s="373"/>
      <c r="D16" s="373"/>
      <c r="E16" s="373"/>
      <c r="F16" s="373"/>
      <c r="G16" s="373"/>
      <c r="H16" s="373"/>
      <c r="I16" s="22">
        <v>12</v>
      </c>
      <c r="J16" s="24"/>
      <c r="K16" s="24"/>
    </row>
    <row r="17" spans="1:11" ht="12.75">
      <c r="A17" s="372" t="s">
        <v>156</v>
      </c>
      <c r="B17" s="373"/>
      <c r="C17" s="373"/>
      <c r="D17" s="373"/>
      <c r="E17" s="373"/>
      <c r="F17" s="373"/>
      <c r="G17" s="373"/>
      <c r="H17" s="373"/>
      <c r="I17" s="22">
        <v>13</v>
      </c>
      <c r="J17" s="24"/>
      <c r="K17" s="24"/>
    </row>
    <row r="18" spans="1:11" ht="12.75">
      <c r="A18" s="372" t="s">
        <v>157</v>
      </c>
      <c r="B18" s="373"/>
      <c r="C18" s="373"/>
      <c r="D18" s="373"/>
      <c r="E18" s="373"/>
      <c r="F18" s="373"/>
      <c r="G18" s="373"/>
      <c r="H18" s="373"/>
      <c r="I18" s="22">
        <v>14</v>
      </c>
      <c r="J18" s="24"/>
      <c r="K18" s="24"/>
    </row>
    <row r="19" spans="1:11" ht="12.75">
      <c r="A19" s="372" t="s">
        <v>278</v>
      </c>
      <c r="B19" s="373"/>
      <c r="C19" s="373"/>
      <c r="D19" s="373"/>
      <c r="E19" s="373"/>
      <c r="F19" s="373"/>
      <c r="G19" s="373"/>
      <c r="H19" s="373"/>
      <c r="I19" s="22">
        <v>15</v>
      </c>
      <c r="J19" s="24"/>
      <c r="K19" s="24"/>
    </row>
    <row r="20" spans="1:11" ht="12.75">
      <c r="A20" s="372" t="s">
        <v>279</v>
      </c>
      <c r="B20" s="373"/>
      <c r="C20" s="373"/>
      <c r="D20" s="373"/>
      <c r="E20" s="373"/>
      <c r="F20" s="373"/>
      <c r="G20" s="373"/>
      <c r="H20" s="373"/>
      <c r="I20" s="22">
        <v>16</v>
      </c>
      <c r="J20" s="24"/>
      <c r="K20" s="24"/>
    </row>
    <row r="21" spans="1:11" ht="12.75">
      <c r="A21" s="379" t="s">
        <v>280</v>
      </c>
      <c r="B21" s="380"/>
      <c r="C21" s="380"/>
      <c r="D21" s="380"/>
      <c r="E21" s="380"/>
      <c r="F21" s="380"/>
      <c r="G21" s="380"/>
      <c r="H21" s="380"/>
      <c r="I21" s="22">
        <v>17</v>
      </c>
      <c r="J21" s="42">
        <f>+J15</f>
        <v>14514</v>
      </c>
      <c r="K21" s="42">
        <f>SUM(K15:K20)</f>
        <v>69556</v>
      </c>
    </row>
    <row r="22" spans="1:11" ht="12.75">
      <c r="A22" s="389"/>
      <c r="B22" s="390"/>
      <c r="C22" s="390"/>
      <c r="D22" s="390"/>
      <c r="E22" s="390"/>
      <c r="F22" s="390"/>
      <c r="G22" s="390"/>
      <c r="H22" s="390"/>
      <c r="I22" s="391"/>
      <c r="J22" s="391"/>
      <c r="K22" s="392"/>
    </row>
    <row r="23" spans="1:11" ht="12.75">
      <c r="A23" s="381" t="s">
        <v>282</v>
      </c>
      <c r="B23" s="382"/>
      <c r="C23" s="382"/>
      <c r="D23" s="382"/>
      <c r="E23" s="382"/>
      <c r="F23" s="382"/>
      <c r="G23" s="382"/>
      <c r="H23" s="382"/>
      <c r="I23" s="25">
        <v>18</v>
      </c>
      <c r="J23" s="23">
        <f>+J21</f>
        <v>14514</v>
      </c>
      <c r="K23" s="23">
        <f>+K21</f>
        <v>69556</v>
      </c>
    </row>
    <row r="24" spans="1:11" ht="17.25" customHeight="1">
      <c r="A24" s="383" t="s">
        <v>281</v>
      </c>
      <c r="B24" s="384"/>
      <c r="C24" s="384"/>
      <c r="D24" s="384"/>
      <c r="E24" s="384"/>
      <c r="F24" s="384"/>
      <c r="G24" s="384"/>
      <c r="H24" s="384"/>
      <c r="I24" s="26">
        <v>19</v>
      </c>
      <c r="J24" s="42"/>
      <c r="K24" s="42"/>
    </row>
    <row r="25" spans="1:11" ht="30" customHeight="1">
      <c r="A25" s="385" t="s">
        <v>158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0.00390625" style="0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99" t="s">
        <v>308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12" ht="14.25">
      <c r="A5" s="121" t="s">
        <v>293</v>
      </c>
      <c r="B5" s="122" t="s">
        <v>294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97"/>
      <c r="D6" s="397"/>
      <c r="E6" s="397"/>
      <c r="F6" s="397"/>
      <c r="G6" s="397"/>
      <c r="H6" s="397"/>
      <c r="I6" s="149"/>
      <c r="J6" s="149"/>
      <c r="K6" s="123"/>
      <c r="L6" s="119"/>
    </row>
    <row r="7" spans="1:12" ht="12.75">
      <c r="A7" s="124"/>
      <c r="B7" s="125"/>
      <c r="C7" s="397" t="s">
        <v>295</v>
      </c>
      <c r="D7" s="397"/>
      <c r="E7" s="397" t="s">
        <v>330</v>
      </c>
      <c r="F7" s="397"/>
      <c r="G7" s="397" t="s">
        <v>326</v>
      </c>
      <c r="H7" s="397"/>
      <c r="I7" s="398" t="s">
        <v>317</v>
      </c>
      <c r="J7" s="398"/>
      <c r="K7" s="397" t="s">
        <v>296</v>
      </c>
      <c r="L7" s="397"/>
    </row>
    <row r="8" spans="1:12" ht="12.75">
      <c r="A8" s="124"/>
      <c r="B8" s="126"/>
      <c r="C8" s="127" t="s">
        <v>339</v>
      </c>
      <c r="D8" s="127" t="s">
        <v>340</v>
      </c>
      <c r="E8" s="127" t="str">
        <f aca="true" t="shared" si="0" ref="E8:L8">+C8</f>
        <v>31.3.2015.</v>
      </c>
      <c r="F8" s="127" t="str">
        <f t="shared" si="0"/>
        <v>31.3.2014.</v>
      </c>
      <c r="G8" s="127" t="str">
        <f t="shared" si="0"/>
        <v>31.3.2015.</v>
      </c>
      <c r="H8" s="127" t="str">
        <f t="shared" si="0"/>
        <v>31.3.2014.</v>
      </c>
      <c r="I8" s="127" t="str">
        <f t="shared" si="0"/>
        <v>31.3.2015.</v>
      </c>
      <c r="J8" s="127" t="str">
        <f t="shared" si="0"/>
        <v>31.3.2014.</v>
      </c>
      <c r="K8" s="127" t="str">
        <f t="shared" si="0"/>
        <v>31.3.2015.</v>
      </c>
      <c r="L8" s="127" t="str">
        <f t="shared" si="0"/>
        <v>31.3.2014.</v>
      </c>
    </row>
    <row r="9" spans="1:12" ht="12.75">
      <c r="A9" s="124"/>
      <c r="B9" s="128"/>
      <c r="C9" s="129" t="s">
        <v>297</v>
      </c>
      <c r="D9" s="129" t="s">
        <v>297</v>
      </c>
      <c r="E9" s="129" t="s">
        <v>298</v>
      </c>
      <c r="F9" s="130" t="s">
        <v>298</v>
      </c>
      <c r="G9" s="130" t="s">
        <v>298</v>
      </c>
      <c r="H9" s="129" t="s">
        <v>297</v>
      </c>
      <c r="I9" s="129" t="s">
        <v>297</v>
      </c>
      <c r="J9" s="129" t="s">
        <v>297</v>
      </c>
      <c r="K9" s="129" t="s">
        <v>297</v>
      </c>
      <c r="L9" s="129" t="s">
        <v>297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2" s="176" customFormat="1" ht="12.75">
      <c r="A11" s="173"/>
      <c r="B11" s="131" t="s">
        <v>319</v>
      </c>
      <c r="C11" s="174">
        <v>139874.89451203</v>
      </c>
      <c r="D11" s="174">
        <v>161556.099306608</v>
      </c>
      <c r="E11" s="174">
        <v>157996.506594319</v>
      </c>
      <c r="F11" s="175">
        <v>146318.327345116</v>
      </c>
      <c r="G11" s="175">
        <v>14891.407628924</v>
      </c>
      <c r="H11" s="174">
        <v>9853.7877464</v>
      </c>
      <c r="I11" s="162">
        <v>0</v>
      </c>
      <c r="J11" s="162">
        <v>0</v>
      </c>
      <c r="K11" s="213">
        <f aca="true" t="shared" si="1" ref="K11:L14">+C11+E11+G11+I11</f>
        <v>312762.808735273</v>
      </c>
      <c r="L11" s="213">
        <f t="shared" si="1"/>
        <v>317728.214398124</v>
      </c>
    </row>
    <row r="12" spans="1:12" ht="12.75">
      <c r="A12" s="124"/>
      <c r="B12" s="160" t="s">
        <v>320</v>
      </c>
      <c r="C12" s="161">
        <v>-1421.57833000002</v>
      </c>
      <c r="D12" s="161">
        <v>-1634.74856000001</v>
      </c>
      <c r="E12" s="161">
        <v>-2140.95308000001</v>
      </c>
      <c r="F12" s="161">
        <v>-718.001530000008</v>
      </c>
      <c r="G12" s="161">
        <v>-17.8403500000004</v>
      </c>
      <c r="H12" s="161">
        <v>-3.05322999999953</v>
      </c>
      <c r="I12" s="161">
        <v>0</v>
      </c>
      <c r="J12" s="161">
        <v>0</v>
      </c>
      <c r="K12" s="214">
        <f t="shared" si="1"/>
        <v>-3580.37176000003</v>
      </c>
      <c r="L12" s="214">
        <f t="shared" si="1"/>
        <v>-2355.8033200000173</v>
      </c>
    </row>
    <row r="13" spans="1:13" ht="16.5" customHeight="1">
      <c r="A13" s="124"/>
      <c r="B13" s="131" t="s">
        <v>321</v>
      </c>
      <c r="C13" s="151">
        <f aca="true" t="shared" si="2" ref="C13:I13">SUM(C11:C12)</f>
        <v>138453.31618203</v>
      </c>
      <c r="D13" s="151">
        <v>159921.350746608</v>
      </c>
      <c r="E13" s="151">
        <f t="shared" si="2"/>
        <v>155855.553514319</v>
      </c>
      <c r="F13" s="151">
        <v>145600.325815116</v>
      </c>
      <c r="G13" s="151">
        <f t="shared" si="2"/>
        <v>14873.567278924</v>
      </c>
      <c r="H13" s="151">
        <v>9850.7345164</v>
      </c>
      <c r="I13" s="151">
        <f t="shared" si="2"/>
        <v>0</v>
      </c>
      <c r="J13" s="151">
        <v>0</v>
      </c>
      <c r="K13" s="215">
        <f t="shared" si="1"/>
        <v>309182.436975273</v>
      </c>
      <c r="L13" s="215">
        <f t="shared" si="1"/>
        <v>315372.41107812396</v>
      </c>
      <c r="M13" s="145"/>
    </row>
    <row r="14" spans="1:13" ht="12.75">
      <c r="A14" s="124"/>
      <c r="B14" s="131" t="s">
        <v>318</v>
      </c>
      <c r="C14" s="153">
        <v>-2001.815934272</v>
      </c>
      <c r="D14" s="153">
        <v>1266.8780051450003</v>
      </c>
      <c r="E14" s="153">
        <v>32178.128201189</v>
      </c>
      <c r="F14" s="153">
        <v>37453.544114822</v>
      </c>
      <c r="G14" s="152">
        <v>1980.345889748</v>
      </c>
      <c r="H14" s="152">
        <v>467.50184185800003</v>
      </c>
      <c r="I14" s="152">
        <v>-7964.664560458001</v>
      </c>
      <c r="J14" s="152">
        <v>-8096.549292971</v>
      </c>
      <c r="K14" s="215">
        <f t="shared" si="1"/>
        <v>24191.993596207</v>
      </c>
      <c r="L14" s="215">
        <f t="shared" si="1"/>
        <v>31091.374668853998</v>
      </c>
      <c r="M14" s="145"/>
    </row>
    <row r="15" spans="1:12" ht="14.25">
      <c r="A15" s="124"/>
      <c r="B15" s="123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14.25">
      <c r="A16" s="121" t="s">
        <v>299</v>
      </c>
      <c r="B16" s="122" t="s">
        <v>300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19"/>
    </row>
    <row r="17" spans="1:12" ht="15" customHeight="1">
      <c r="A17" s="132"/>
      <c r="B17" s="133"/>
      <c r="C17" s="134" t="str">
        <f>+C8</f>
        <v>31.3.2015.</v>
      </c>
      <c r="D17" s="134" t="str">
        <f>+D8</f>
        <v>31.3.2014.</v>
      </c>
      <c r="E17" s="120"/>
      <c r="G17" s="120"/>
      <c r="H17" s="120"/>
      <c r="I17" s="120"/>
      <c r="J17" s="120"/>
      <c r="K17" s="120"/>
      <c r="L17" s="119"/>
    </row>
    <row r="18" spans="1:12" ht="12.75">
      <c r="A18" s="132"/>
      <c r="B18" s="133"/>
      <c r="C18" s="130" t="s">
        <v>297</v>
      </c>
      <c r="D18" s="129" t="s">
        <v>297</v>
      </c>
      <c r="E18" s="120"/>
      <c r="F18" s="120"/>
      <c r="G18" s="120"/>
      <c r="H18" s="120"/>
      <c r="I18" s="120"/>
      <c r="J18" s="120"/>
      <c r="K18" s="120"/>
      <c r="L18" s="119"/>
    </row>
    <row r="19" spans="1:12" ht="12.75">
      <c r="A19" s="132"/>
      <c r="B19" s="133"/>
      <c r="C19" s="135"/>
      <c r="D19" s="135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301</v>
      </c>
      <c r="C20" s="136">
        <v>167705</v>
      </c>
      <c r="D20" s="136">
        <v>133118</v>
      </c>
      <c r="E20" s="120"/>
      <c r="F20" s="120"/>
      <c r="G20" s="120"/>
      <c r="H20" s="137"/>
      <c r="I20" s="137"/>
      <c r="J20" s="137"/>
      <c r="K20" s="120"/>
      <c r="L20" s="119"/>
    </row>
    <row r="21" spans="1:12" ht="12.75">
      <c r="A21" s="132"/>
      <c r="B21" s="133"/>
      <c r="C21" s="138"/>
      <c r="D21" s="139"/>
      <c r="E21" s="120"/>
      <c r="F21" s="120"/>
      <c r="G21" s="120"/>
      <c r="H21" s="120"/>
      <c r="I21" s="120"/>
      <c r="J21" s="120"/>
      <c r="K21" s="120"/>
      <c r="L21" s="119"/>
    </row>
    <row r="22" spans="1:12" ht="12.75" customHeight="1" thickBot="1">
      <c r="A22" s="132"/>
      <c r="B22" s="133" t="s">
        <v>302</v>
      </c>
      <c r="C22" s="136">
        <v>80851</v>
      </c>
      <c r="D22" s="136">
        <v>93772.459628982</v>
      </c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32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40" t="s">
        <v>303</v>
      </c>
      <c r="B24" s="122" t="s">
        <v>304</v>
      </c>
      <c r="C24" s="133"/>
      <c r="D24" s="133"/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40"/>
      <c r="B25" s="141"/>
      <c r="C25" s="133"/>
      <c r="D25" s="133"/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42" t="str">
        <f>+C8</f>
        <v>31.3.2015.</v>
      </c>
      <c r="D26" s="143">
        <v>42004</v>
      </c>
      <c r="E26" s="120"/>
      <c r="F26" s="120"/>
      <c r="G26" s="120"/>
      <c r="H26" s="120"/>
      <c r="I26" s="120"/>
      <c r="J26" s="120"/>
      <c r="K26" s="120"/>
      <c r="L26" s="119"/>
    </row>
    <row r="27" spans="1:12" ht="12.75">
      <c r="A27" s="120"/>
      <c r="B27" s="133"/>
      <c r="C27" s="130" t="s">
        <v>297</v>
      </c>
      <c r="D27" s="130" t="s">
        <v>297</v>
      </c>
      <c r="E27" s="120"/>
      <c r="F27" s="120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5"/>
      <c r="D28" s="135"/>
      <c r="E28" s="120"/>
      <c r="F28" s="120"/>
      <c r="G28" s="120"/>
      <c r="H28" s="120"/>
      <c r="I28" s="120"/>
      <c r="J28" s="120"/>
      <c r="K28" s="120"/>
      <c r="L28" s="119"/>
    </row>
    <row r="29" spans="1:12" ht="13.5" customHeight="1" thickBot="1">
      <c r="A29" s="120"/>
      <c r="B29" s="133" t="s">
        <v>305</v>
      </c>
      <c r="C29" s="144">
        <f>+'Balance sheet'!K36/1000+'Balance sheet'!K50/1000</f>
        <v>73467.7235136986</v>
      </c>
      <c r="D29" s="144">
        <v>86649</v>
      </c>
      <c r="E29" s="219"/>
      <c r="F29" s="219"/>
      <c r="G29" s="120"/>
      <c r="H29" s="120"/>
      <c r="I29" s="120"/>
      <c r="J29" s="120"/>
      <c r="K29" s="120"/>
      <c r="L29" s="119"/>
    </row>
    <row r="30" spans="1:12" ht="12.75">
      <c r="A30" s="120"/>
      <c r="B30" s="133"/>
      <c r="C30" s="138"/>
      <c r="D30" s="138"/>
      <c r="E30" s="120"/>
      <c r="F30" s="120"/>
      <c r="G30" s="120"/>
      <c r="H30" s="120"/>
      <c r="I30" s="120"/>
      <c r="J30" s="120"/>
      <c r="K30" s="120"/>
      <c r="L30" s="119"/>
    </row>
    <row r="31" spans="1:12" ht="13.5" thickBot="1">
      <c r="A31" s="120"/>
      <c r="B31" s="133" t="s">
        <v>306</v>
      </c>
      <c r="C31" s="144">
        <f>+'Balance sheet'!K91/1000+'Balance sheet'!K101/1000</f>
        <v>58814.842726900395</v>
      </c>
      <c r="D31" s="144">
        <v>46461.457098959996</v>
      </c>
      <c r="E31" s="219"/>
      <c r="F31" s="219"/>
      <c r="G31" s="120"/>
      <c r="H31" s="120"/>
      <c r="I31" s="120"/>
      <c r="J31" s="120"/>
      <c r="K31" s="120"/>
      <c r="L31" s="119"/>
    </row>
    <row r="32" spans="1:12" ht="12.75">
      <c r="A32" s="119"/>
      <c r="B32" s="133"/>
      <c r="C32" s="138"/>
      <c r="D32" s="138"/>
      <c r="E32" s="119"/>
      <c r="F32" s="119"/>
      <c r="G32" s="119"/>
      <c r="H32" s="119"/>
      <c r="I32" s="119"/>
      <c r="J32" s="119"/>
      <c r="K32" s="119"/>
      <c r="L32" s="119"/>
    </row>
    <row r="33" spans="1:12" ht="12.75">
      <c r="A33" s="148" t="s">
        <v>325</v>
      </c>
      <c r="B33" s="395" t="s">
        <v>307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</row>
    <row r="34" spans="1:12" ht="12.75">
      <c r="A34" s="180"/>
      <c r="B34" s="393"/>
      <c r="C34" s="394"/>
      <c r="D34" s="394"/>
      <c r="E34" s="394"/>
      <c r="F34" s="394"/>
      <c r="G34" s="394"/>
      <c r="H34" s="394"/>
      <c r="I34" s="394"/>
      <c r="J34" s="394"/>
      <c r="K34" s="394"/>
      <c r="L34" s="394"/>
    </row>
    <row r="35" spans="1:13" ht="12.75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2:5" ht="12.75">
      <c r="B36" s="156"/>
      <c r="C36" s="155"/>
      <c r="D36" s="158"/>
      <c r="E36" s="157"/>
    </row>
    <row r="38" spans="2:5" ht="12.75">
      <c r="B38" s="148"/>
      <c r="C38" s="189"/>
      <c r="D38" s="190"/>
      <c r="E38" s="190"/>
    </row>
    <row r="39" spans="2:5" ht="12.75">
      <c r="B39" s="156"/>
      <c r="C39" s="119"/>
      <c r="D39" s="201"/>
      <c r="E39" s="201"/>
    </row>
    <row r="40" spans="2:5" ht="12.75">
      <c r="B40" s="191"/>
      <c r="C40" s="192"/>
      <c r="D40" s="200"/>
      <c r="E40" s="216"/>
    </row>
    <row r="41" spans="2:5" ht="12.75">
      <c r="B41" s="193"/>
      <c r="C41" s="194"/>
      <c r="D41" s="200"/>
      <c r="E41" s="216"/>
    </row>
    <row r="42" spans="2:5" ht="12.75">
      <c r="B42" s="193"/>
      <c r="C42" s="194"/>
      <c r="D42" s="200"/>
      <c r="E42" s="216"/>
    </row>
    <row r="43" spans="2:5" ht="12.75">
      <c r="B43" s="195"/>
      <c r="C43" s="196"/>
      <c r="D43" s="221"/>
      <c r="E43" s="217"/>
    </row>
    <row r="44" spans="2:5" ht="12.75">
      <c r="B44" s="197"/>
      <c r="C44" s="198"/>
      <c r="D44" s="220"/>
      <c r="E44" s="218"/>
    </row>
    <row r="45" spans="4:5" ht="12.75">
      <c r="D45" s="200"/>
      <c r="E45" s="200"/>
    </row>
    <row r="47" ht="12.75">
      <c r="D47" s="199"/>
    </row>
  </sheetData>
  <sheetProtection/>
  <mergeCells count="12">
    <mergeCell ref="A2:L2"/>
    <mergeCell ref="A4:L4"/>
    <mergeCell ref="C6:D6"/>
    <mergeCell ref="E6:F6"/>
    <mergeCell ref="G6:H6"/>
    <mergeCell ref="B34:L34"/>
    <mergeCell ref="B33:L33"/>
    <mergeCell ref="C7:D7"/>
    <mergeCell ref="E7:F7"/>
    <mergeCell ref="G7:H7"/>
    <mergeCell ref="K7:L7"/>
    <mergeCell ref="I7:J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2015-04-28T06:54:00Z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