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6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<sst xmlns="http://schemas.openxmlformats.org/spreadsheetml/2006/main" count="390" uniqueCount="338">
  <si>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</si>
  <si>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</si>
  <si>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</si>
  <si>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</si>
  <si>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</si>
  <si>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</si>
  <si>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</si>
  <si>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</si>
  <si>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</si>
  <si>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</si>
  <si>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</si>
  <si>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</si>
  <si>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</si>
  <si>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</si>
  <si>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</si>
  <si>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</si>
  <si>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</si>
  <si>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</si>
  <si>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</si>
  <si>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</si>
  <si>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</si>
  <si>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</si>
  <si>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</si>
  <si>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</si>
  <si>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</si>
  <si>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</si>
  <si>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</si>
  <si>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</si>
  <si>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</si>
  <si>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</si>
  <si>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</si>
  <si>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</si>
  <si>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</si>
  <si>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</si>
  <si>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</si>
  <si>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</si>
  <si>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</si>
  <si>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</si>
  <si>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</si>
  <si>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</si>
  <si>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</si>
  <si>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</si>
  <si>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</si>
  <si>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</si>
  <si>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</si>
  <si>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</si>
  <si>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</si>
  <si>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</si>
  <si>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</si>
  <si>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</si>
  <si>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</si>
  <si>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</si>
  <si>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</si>
  <si>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</si>
  <si>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</si>
  <si>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</si>
  <si>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</si>
  <si>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</si>
  <si>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</si>
  <si>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</si>
  <si>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</si>
  <si>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</si>
  <si>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</si>
  <si>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</si>
  <si>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</si>
  <si>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</si>
  <si>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</si>
  <si>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</si>
  <si>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</si>
  <si>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</si>
  <si>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</si>
  <si>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</si>
  <si>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</si>
  <si>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</si>
  <si>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</si>
  <si>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</si>
  <si>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</si>
  <si>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</si>
  <si>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</si>
  <si>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</si>
  <si>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</si>
  <si>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</si>
  <si>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</si>
  <si>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</si>
  <si>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</si>
  <si>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</si>
  <si>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</si>
  <si>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</si>
  <si>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</si>
  <si>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</si>
  <si>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</si>
  <si>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</si>
  <si>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</si>
  <si>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</si>
  <si>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</si>
  <si>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</si>
  <si>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</si>
  <si>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</si>
  <si>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</si>
  <si>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</si>
  <si>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</si>
  <si>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</si>
  <si>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</si>
  <si>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</si>
  <si>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</si>
  <si>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</si>
  <si>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</si>
  <si>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</si>
  <si>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</si>
  <si>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</si>
  <si>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</si>
  <si>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</si>
  <si>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</si>
  <si>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</si>
  <si>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</si>
  <si>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</si>
  <si>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</si>
  <si>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</si>
  <si>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</si>
  <si>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</si>
  <si>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</si>
  <si>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</si>
  <si>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</si>
  <si>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</si>
  <si>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</si>
  <si>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</si>
  <si>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</si>
  <si>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</si>
  <si>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</si>
  <si>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</si>
  <si>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</si>
  <si>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</si>
  <si>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</si>
  <si>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</si>
  <si>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</si>
  <si>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</si>
  <si>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</si>
  <si>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</si>
  <si>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</si>
  <si>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</si>
  <si>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</si>
  <si>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</si>
  <si>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</si>
  <si>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</si>
  <si>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</si>
  <si>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</si>
  <si>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</si>
  <si>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</si>
  <si>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</si>
  <si>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</si>
  <si>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</si>
  <si>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</si>
  <si>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</si>
  <si>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</si>
  <si>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</si>
  <si>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</si>
  <si>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</si>
  <si>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</si>
  <si>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</si>
  <si>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</si>
  <si>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</si>
  <si>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</si>
  <si>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</si>
  <si>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</si>
  <si>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</si>
  <si>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</si>
  <si>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</si>
  <si>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</si>
  <si>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</si>
  <si>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</si>
  <si>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</si>
  <si>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</si>
  <si>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</si>
  <si>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</si>
  <si>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</si>
  <si>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</si>
  <si>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</si>
  <si>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</si>
  <si>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</si>
  <si>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</si>
  <si>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</si>
  <si>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</si>
  <si>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</si>
  <si>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</si>
  <si>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</si>
  <si>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</si>
  <si>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</si>
  <si>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</si>
  <si>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</si>
  <si>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</si>
  <si>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</si>
  <si>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</si>
  <si>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</si>
  <si>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</si>
  <si>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</si>
  <si>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</si>
  <si>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</si>
  <si>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</si>
  <si>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</si>
  <si>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</si>
  <si>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</si>
  <si>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</si>
  <si>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</si>
  <si>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</si>
  <si>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</si>
  <si>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</si>
  <si>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</si>
  <si>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</si>
  <si>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</si>
  <si>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</si>
  <si>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</si>
  <si>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</si>
  <si>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</si>
  <si>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</si>
  <si>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</si>
  <si>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</si>
  <si>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</si>
  <si>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</si>
  <si>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</si>
  <si>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</si>
  <si>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</si>
  <si>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</si>
  <si>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</si>
  <si>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</si>
  <si>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</si>
  <si>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</si>
  <si>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</si>
  <si>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</si>
  <si>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</si>
  <si>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</si>
  <si>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</si>
  <si>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</si>
  <si>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</si>
  <si>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</si>
  <si>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</si>
  <si>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</si>
  <si>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</si>
  <si>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</si>
  <si>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</si>
  <si>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</si>
  <si>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</si>
  <si>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</si>
  <si>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</si>
  <si>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</si>
  <si>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</si>
  <si>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</si>
  <si>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</si>
  <si>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</si>
  <si>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</si>
  <si>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</si>
  <si>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</si>
  <si>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</si>
  <si>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</si>
  <si>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</si>
  <si>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</si>
  <si>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</si>
  <si>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</si>
  <si>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</si>
  <si>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</si>
  <si>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</si>
  <si>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</si>
  <si>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</si>
  <si>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</si>
  <si>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</si>
  <si>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</si>
  <si>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</si>
  <si>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</si>
  <si>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</si>
  <si>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</si>
  <si>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</si>
  <si>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</si>
  <si>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</si>
  <si>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</si>
  <si>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</si>
  <si>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</si>
  <si>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</si>
  <si>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</si>
  <si>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</si>
  <si>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</si>
  <si>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</si>
  <si>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</si>
  <si>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</si>
  <si>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</si>
  <si>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</si>
  <si>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</si>
  <si>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</si>
  <si>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</si>
  <si>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</si>
  <si>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</si>
  <si>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</si>
  <si>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</si>
  <si>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</si>
  <si>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</si>
  <si>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</si>
  <si>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</si>
  <si>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</si>
  <si>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</si>
  <si>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</si>
  <si>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</si>
  <si>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</si>
  <si>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</si>
  <si>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</si>
  <si>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</si>
  <si>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</si>
  <si>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</si>
  <si>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</si>
  <si>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</si>
  <si>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</si>
  <si>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</si>
  <si>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</si>
  <si>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</si>
  <si>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</si>
  <si>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</si>
  <si>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</si>
  <si>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</si>
  <si>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</si>
  <si>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</si>
  <si>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</si>
  <si>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</si>
  <si>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</si>
  <si>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</si>
  <si>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</si>
  <si>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</si>
  <si>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03214303</t>
  </si>
  <si>
    <t>080219864</t>
  </si>
  <si>
    <t>29787128314</t>
  </si>
  <si>
    <t>ZAGREB</t>
  </si>
  <si>
    <t>D.Madla bb</t>
  </si>
  <si>
    <t>GRAD ZAGREB</t>
  </si>
  <si>
    <t>1414</t>
  </si>
  <si>
    <t>Nada Manci</t>
  </si>
  <si>
    <t>098291436</t>
  </si>
  <si>
    <t>nada.manci@gmail.com</t>
  </si>
  <si>
    <t>CARIĆ MILAN</t>
  </si>
  <si>
    <t>u razdoblju od 01.01.2018 do 30.09.2018</t>
  </si>
  <si>
    <t>Obveznik: DTR d.d</t>
  </si>
  <si>
    <t>stanje na dan 30.09.2018</t>
  </si>
  <si>
    <t>Obveznik: DTR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</si>
</sst>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/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9">
        <v>10040</v>
      </c>
      <c r="D14" s="150"/>
      <c r="E14" s="16"/>
      <c r="F14" s="143" t="s">
        <v>326</v>
      </c>
      <c r="G14" s="147"/>
      <c r="H14" s="147"/>
      <c r="I14" s="14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51"/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51"/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326</v>
      </c>
      <c r="E22" s="144"/>
      <c r="F22" s="145"/>
      <c r="G22" s="139"/>
      <c r="H22" s="14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328</v>
      </c>
      <c r="E24" s="144"/>
      <c r="F24" s="144"/>
      <c r="G24" s="145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/>
      <c r="D26" s="25"/>
      <c r="E26" s="33"/>
      <c r="F26" s="24"/>
      <c r="G26" s="157" t="s">
        <v>263</v>
      </c>
      <c r="H26" s="140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5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.75">
      <c r="A32" s="154"/>
      <c r="B32" s="155"/>
      <c r="C32" s="155"/>
      <c r="D32" s="156"/>
      <c r="E32" s="154"/>
      <c r="F32" s="155"/>
      <c r="G32" s="155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4"/>
      <c r="B34" s="155"/>
      <c r="C34" s="155"/>
      <c r="D34" s="156"/>
      <c r="E34" s="154"/>
      <c r="F34" s="155"/>
      <c r="G34" s="155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4"/>
      <c r="B36" s="155"/>
      <c r="C36" s="155"/>
      <c r="D36" s="156"/>
      <c r="E36" s="154"/>
      <c r="F36" s="155"/>
      <c r="G36" s="155"/>
      <c r="H36" s="131"/>
      <c r="I36" s="132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54"/>
      <c r="B38" s="155"/>
      <c r="C38" s="155"/>
      <c r="D38" s="156"/>
      <c r="E38" s="154"/>
      <c r="F38" s="155"/>
      <c r="G38" s="155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4"/>
      <c r="B40" s="155"/>
      <c r="C40" s="155"/>
      <c r="D40" s="156"/>
      <c r="E40" s="154"/>
      <c r="F40" s="155"/>
      <c r="G40" s="155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69"/>
      <c r="C44" s="131"/>
      <c r="D44" s="132"/>
      <c r="E44" s="26"/>
      <c r="F44" s="143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28" t="s">
        <v>268</v>
      </c>
      <c r="B46" s="169"/>
      <c r="C46" s="143" t="s">
        <v>330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69"/>
      <c r="C48" s="175" t="s">
        <v>331</v>
      </c>
      <c r="D48" s="176"/>
      <c r="E48" s="177"/>
      <c r="F48" s="16"/>
      <c r="G48" s="51" t="s">
        <v>271</v>
      </c>
      <c r="H48" s="175"/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69"/>
      <c r="C50" s="184" t="s">
        <v>332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5" t="s">
        <v>333</v>
      </c>
      <c r="D52" s="176"/>
      <c r="E52" s="176"/>
      <c r="F52" s="176"/>
      <c r="G52" s="176"/>
      <c r="H52" s="176"/>
      <c r="I52" s="148"/>
      <c r="J52" s="10"/>
      <c r="K52" s="10"/>
      <c r="L52" s="10"/>
    </row>
    <row r="53" spans="1:12" ht="12.75">
      <c r="A53" s="108"/>
      <c r="B53" s="20"/>
      <c r="C53" s="165" t="s">
        <v>273</v>
      </c>
      <c r="D53" s="165"/>
      <c r="E53" s="165"/>
      <c r="F53" s="165"/>
      <c r="G53" s="165"/>
      <c r="H53" s="16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E40:G40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ada.manci@gmail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6" sqref="K10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336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33.7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2"/>
      <c r="I7" s="3">
        <v>1</v>
      </c>
      <c r="J7" s="6"/>
      <c r="K7" s="6"/>
    </row>
    <row r="8" spans="1:11" ht="12.75">
      <c r="A8" s="190" t="s">
        <v>13</v>
      </c>
      <c r="B8" s="191"/>
      <c r="C8" s="191"/>
      <c r="D8" s="191"/>
      <c r="E8" s="191"/>
      <c r="F8" s="191"/>
      <c r="G8" s="191"/>
      <c r="H8" s="192"/>
      <c r="I8" s="1">
        <v>2</v>
      </c>
      <c r="J8" s="53">
        <f>J9+J16+J26+J35+J39</f>
        <v>878300</v>
      </c>
      <c r="K8" s="53">
        <f>K9+K16+K26+K35+K39</f>
        <v>856844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875011</v>
      </c>
      <c r="K16" s="53">
        <f>SUM(K17:K25)</f>
        <v>833555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203331</v>
      </c>
      <c r="K17" s="7">
        <v>203331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671680</v>
      </c>
      <c r="K18" s="7">
        <v>630224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/>
      <c r="K19" s="7"/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/>
      <c r="K23" s="7"/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3289</v>
      </c>
      <c r="K26" s="53">
        <f>SUM(K27:K34)</f>
        <v>23289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>
        <v>20000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3289</v>
      </c>
      <c r="K33" s="7">
        <v>3289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190" t="s">
        <v>240</v>
      </c>
      <c r="B40" s="191"/>
      <c r="C40" s="191"/>
      <c r="D40" s="191"/>
      <c r="E40" s="191"/>
      <c r="F40" s="191"/>
      <c r="G40" s="191"/>
      <c r="H40" s="192"/>
      <c r="I40" s="1">
        <v>34</v>
      </c>
      <c r="J40" s="53">
        <f>J41+J49+J56+J64</f>
        <v>165525</v>
      </c>
      <c r="K40" s="53">
        <f>K41+K49+K56+K64</f>
        <v>655491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/>
      <c r="K42" s="7"/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156039</v>
      </c>
      <c r="K49" s="53">
        <f>SUM(K50:K55)</f>
        <v>621284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>
        <v>369896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156039</v>
      </c>
      <c r="K51" s="7">
        <v>235426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/>
      <c r="K53" s="7"/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/>
      <c r="K54" s="7"/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/>
      <c r="K55" s="7">
        <v>15962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0</v>
      </c>
      <c r="K56" s="53">
        <f>SUM(K57:K63)</f>
        <v>34207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/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>
        <v>34207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9486</v>
      </c>
      <c r="K64" s="7"/>
    </row>
    <row r="65" spans="1:11" ht="12.75">
      <c r="A65" s="190" t="s">
        <v>56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.75">
      <c r="A66" s="190" t="s">
        <v>241</v>
      </c>
      <c r="B66" s="191"/>
      <c r="C66" s="191"/>
      <c r="D66" s="191"/>
      <c r="E66" s="191"/>
      <c r="F66" s="191"/>
      <c r="G66" s="191"/>
      <c r="H66" s="192"/>
      <c r="I66" s="1">
        <v>60</v>
      </c>
      <c r="J66" s="53">
        <f>J7+J8+J40+J65</f>
        <v>1043825</v>
      </c>
      <c r="K66" s="53">
        <f>K7+K8+K40+K65</f>
        <v>1512335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3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2"/>
      <c r="I69" s="3">
        <v>62</v>
      </c>
      <c r="J69" s="54">
        <f>J70+J71+J72+J78+J79+J82+J85</f>
        <v>-8403477</v>
      </c>
      <c r="K69" s="54">
        <f>K70+K71+K72+K78+K79+K82+K85</f>
        <v>-8367847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39904500</v>
      </c>
      <c r="K70" s="7">
        <v>39904500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30258746</v>
      </c>
      <c r="K72" s="53">
        <f>K73+K74-K75+K76+K77</f>
        <v>30258746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17851036</v>
      </c>
      <c r="K73" s="7">
        <v>17851036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25429</v>
      </c>
      <c r="K74" s="7">
        <v>25429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7975</v>
      </c>
      <c r="K75" s="7">
        <v>7975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12390256</v>
      </c>
      <c r="K77" s="7">
        <v>12390256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-78890320</v>
      </c>
      <c r="K79" s="53">
        <f>K80-K81</f>
        <v>-78925802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78890320</v>
      </c>
      <c r="K81" s="7">
        <v>78925802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323597</v>
      </c>
      <c r="K82" s="53">
        <f>K83-K84</f>
        <v>394709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323597</v>
      </c>
      <c r="K83" s="7">
        <v>394709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190" t="s">
        <v>19</v>
      </c>
      <c r="B86" s="191"/>
      <c r="C86" s="191"/>
      <c r="D86" s="191"/>
      <c r="E86" s="191"/>
      <c r="F86" s="191"/>
      <c r="G86" s="191"/>
      <c r="H86" s="192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190" t="s">
        <v>20</v>
      </c>
      <c r="B90" s="191"/>
      <c r="C90" s="191"/>
      <c r="D90" s="191"/>
      <c r="E90" s="191"/>
      <c r="F90" s="191"/>
      <c r="G90" s="191"/>
      <c r="H90" s="192"/>
      <c r="I90" s="1">
        <v>83</v>
      </c>
      <c r="J90" s="53">
        <f>SUM(J91:J99)</f>
        <v>3637184</v>
      </c>
      <c r="K90" s="53">
        <f>SUM(K91:K99)</f>
        <v>3250265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3637184</v>
      </c>
      <c r="K95" s="7">
        <v>3250265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190" t="s">
        <v>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3">
        <f>SUM(J101:J112)</f>
        <v>5810118</v>
      </c>
      <c r="K100" s="53">
        <f>SUM(K101:K112)</f>
        <v>6629917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4091193</v>
      </c>
      <c r="K101" s="7">
        <v>4474578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244943</v>
      </c>
      <c r="K104" s="7">
        <v>245463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1049360</v>
      </c>
      <c r="K105" s="7">
        <v>1245361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14555</v>
      </c>
      <c r="K108" s="7">
        <v>16732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391647</v>
      </c>
      <c r="K109" s="7">
        <v>629363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18420</v>
      </c>
      <c r="K112" s="7">
        <v>18420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/>
      <c r="K113" s="7"/>
    </row>
    <row r="114" spans="1:11" ht="12.75">
      <c r="A114" s="190" t="s">
        <v>25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3">
        <f>J69+J86+J90+J100+J113</f>
        <v>1043825</v>
      </c>
      <c r="K114" s="53">
        <f>K69+K86+K90+K100+K113</f>
        <v>1512335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/>
      <c r="K119" s="8"/>
    </row>
    <row r="120" spans="1:11" ht="12.75">
      <c r="A120" s="196" t="s">
        <v>311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L27" sqref="L2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334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2"/>
      <c r="I7" s="3">
        <v>111</v>
      </c>
      <c r="J7" s="54">
        <f>SUM(J8:J9)</f>
        <v>1299386</v>
      </c>
      <c r="K7" s="54">
        <f>SUM(K8:K9)</f>
        <v>0</v>
      </c>
      <c r="L7" s="54">
        <f>SUM(L8:L9)</f>
        <v>918713</v>
      </c>
      <c r="M7" s="54">
        <f>SUM(M8:M9)</f>
        <v>0</v>
      </c>
    </row>
    <row r="8" spans="1:13" ht="12.75">
      <c r="A8" s="190" t="s">
        <v>152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1299386</v>
      </c>
      <c r="K8" s="7"/>
      <c r="L8" s="7">
        <v>918713</v>
      </c>
      <c r="M8" s="7"/>
    </row>
    <row r="9" spans="1:13" ht="12.75">
      <c r="A9" s="190" t="s">
        <v>103</v>
      </c>
      <c r="B9" s="191"/>
      <c r="C9" s="191"/>
      <c r="D9" s="191"/>
      <c r="E9" s="191"/>
      <c r="F9" s="191"/>
      <c r="G9" s="191"/>
      <c r="H9" s="192"/>
      <c r="I9" s="1">
        <v>113</v>
      </c>
      <c r="J9" s="7"/>
      <c r="K9" s="7"/>
      <c r="L9" s="7"/>
      <c r="M9" s="7"/>
    </row>
    <row r="10" spans="1:13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3">
        <f>J11+J12+J16+J20+J21+J22+J25+J26</f>
        <v>1187754</v>
      </c>
      <c r="K10" s="53">
        <f>K11+K12+K16+K20+K21+K22+K25+K26</f>
        <v>0</v>
      </c>
      <c r="L10" s="53">
        <f>L11+L12+L16+L20+L21+L22+L25+L26</f>
        <v>524004</v>
      </c>
      <c r="M10" s="53">
        <f>M11+M12+M16+M20+M21+M22+M25+M26</f>
        <v>0</v>
      </c>
    </row>
    <row r="11" spans="1:13" ht="12.75">
      <c r="A11" s="190" t="s">
        <v>104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3">
        <v>407737</v>
      </c>
      <c r="K12" s="53">
        <f>SUM(K13:K15)</f>
        <v>0</v>
      </c>
      <c r="L12" s="53">
        <f>SUM(L13:L15)</f>
        <v>277280</v>
      </c>
      <c r="M12" s="53">
        <f>SUM(M13:M15)</f>
        <v>0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69276</v>
      </c>
      <c r="K13" s="7"/>
      <c r="L13" s="7">
        <v>36025</v>
      </c>
      <c r="M13" s="7"/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338461</v>
      </c>
      <c r="K15" s="7"/>
      <c r="L15" s="7">
        <v>241255</v>
      </c>
      <c r="M15" s="7"/>
    </row>
    <row r="16" spans="1:13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3">
        <f>SUM(J17:J19)</f>
        <v>185879</v>
      </c>
      <c r="K16" s="53">
        <f>SUM(K17:K19)</f>
        <v>0</v>
      </c>
      <c r="L16" s="53">
        <f>SUM(L17:L19)</f>
        <v>104274</v>
      </c>
      <c r="M16" s="53">
        <f>SUM(M17:M19)</f>
        <v>0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123586</v>
      </c>
      <c r="K17" s="7"/>
      <c r="L17" s="7">
        <v>68002</v>
      </c>
      <c r="M17" s="7"/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35014</v>
      </c>
      <c r="K18" s="7"/>
      <c r="L18" s="7">
        <v>21629</v>
      </c>
      <c r="M18" s="7"/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27279</v>
      </c>
      <c r="K19" s="7"/>
      <c r="L19" s="7">
        <v>14643</v>
      </c>
      <c r="M19" s="7"/>
    </row>
    <row r="20" spans="1:13" ht="12.75">
      <c r="A20" s="190" t="s">
        <v>105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31092</v>
      </c>
      <c r="K20" s="7"/>
      <c r="L20" s="7">
        <v>31092</v>
      </c>
      <c r="M20" s="7"/>
    </row>
    <row r="21" spans="1:13" ht="12.75">
      <c r="A21" s="190" t="s">
        <v>106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503132</v>
      </c>
      <c r="K21" s="7"/>
      <c r="L21" s="7">
        <v>85893</v>
      </c>
      <c r="M21" s="7"/>
    </row>
    <row r="22" spans="1:13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190" t="s">
        <v>107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59914</v>
      </c>
      <c r="K26" s="7"/>
      <c r="L26" s="7">
        <v>25465</v>
      </c>
      <c r="M26" s="7"/>
    </row>
    <row r="27" spans="1:13" ht="12.75">
      <c r="A27" s="190" t="s">
        <v>213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3">
        <f>SUM(J28:J32)</f>
        <v>212356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12.75">
      <c r="A28" s="190" t="s">
        <v>227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155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/>
      <c r="K29" s="7"/>
      <c r="L29" s="7"/>
      <c r="M29" s="7"/>
    </row>
    <row r="30" spans="1:13" ht="12.75">
      <c r="A30" s="190" t="s">
        <v>139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223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140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>
        <v>212356</v>
      </c>
      <c r="K32" s="7"/>
      <c r="L32" s="7"/>
      <c r="M32" s="7"/>
    </row>
    <row r="33" spans="1:13" ht="12.75">
      <c r="A33" s="190" t="s">
        <v>214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3">
        <f>SUM(J34:J37)</f>
        <v>391</v>
      </c>
      <c r="K33" s="53">
        <f>SUM(K34:K37)</f>
        <v>0</v>
      </c>
      <c r="L33" s="53">
        <f>SUM(L34:L37)</f>
        <v>0</v>
      </c>
      <c r="M33" s="53">
        <f>SUM(M34:M37)</f>
        <v>0</v>
      </c>
    </row>
    <row r="34" spans="1:13" ht="12.75">
      <c r="A34" s="190" t="s">
        <v>66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/>
      <c r="K35" s="7"/>
      <c r="L35" s="7"/>
      <c r="M35" s="7"/>
    </row>
    <row r="36" spans="1:13" ht="12.75">
      <c r="A36" s="190" t="s">
        <v>224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>
        <v>391</v>
      </c>
      <c r="K37" s="7"/>
      <c r="L37" s="7"/>
      <c r="M37" s="7"/>
    </row>
    <row r="38" spans="1:13" ht="12.75">
      <c r="A38" s="190" t="s">
        <v>195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196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225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226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215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3">
        <f>J7+J27+J38+J40</f>
        <v>1511742</v>
      </c>
      <c r="K42" s="53">
        <f>K7+K27+K38+K40</f>
        <v>0</v>
      </c>
      <c r="L42" s="53">
        <f>L7+L27+L38+L40</f>
        <v>918713</v>
      </c>
      <c r="M42" s="53">
        <f>M7+M27+M38+M40</f>
        <v>0</v>
      </c>
    </row>
    <row r="43" spans="1:13" ht="12.75">
      <c r="A43" s="190" t="s">
        <v>216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3">
        <f>J10+J33+J39+J41</f>
        <v>1188145</v>
      </c>
      <c r="K43" s="53">
        <f>K10+K33+K39+K41</f>
        <v>0</v>
      </c>
      <c r="L43" s="53">
        <f>L10+L33+L39+L41</f>
        <v>524004</v>
      </c>
      <c r="M43" s="53">
        <f>M10+M33+M39+M41</f>
        <v>0</v>
      </c>
    </row>
    <row r="44" spans="1:13" ht="12.75">
      <c r="A44" s="190" t="s">
        <v>236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3">
        <f>J42-J43</f>
        <v>323597</v>
      </c>
      <c r="K44" s="53">
        <f>K42-K43</f>
        <v>0</v>
      </c>
      <c r="L44" s="53">
        <f>L42-L43</f>
        <v>394709</v>
      </c>
      <c r="M44" s="53">
        <f>M42-M43</f>
        <v>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323597</v>
      </c>
      <c r="K45" s="53">
        <f>IF(K42&gt;K43,K42-K43,0)</f>
        <v>0</v>
      </c>
      <c r="L45" s="53">
        <f>IF(L42&gt;L43,L42-L43,0)</f>
        <v>394709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0" t="s">
        <v>217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 ht="12.75">
      <c r="A48" s="190" t="s">
        <v>237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3">
        <f>J44-J47</f>
        <v>323597</v>
      </c>
      <c r="K48" s="53">
        <f>K44-K47</f>
        <v>0</v>
      </c>
      <c r="L48" s="53">
        <f>L44-L47</f>
        <v>394709</v>
      </c>
      <c r="M48" s="53">
        <f>M44-M47</f>
        <v>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323597</v>
      </c>
      <c r="K49" s="53">
        <f>IF(K48&gt;0,K48,0)</f>
        <v>0</v>
      </c>
      <c r="L49" s="53">
        <f>IF(L48&gt;0,L48,0)</f>
        <v>394709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2"/>
      <c r="I56" s="9">
        <v>157</v>
      </c>
      <c r="J56" s="6"/>
      <c r="K56" s="6"/>
      <c r="L56" s="6"/>
      <c r="M56" s="6"/>
    </row>
    <row r="57" spans="1:13" ht="12.75">
      <c r="A57" s="190" t="s">
        <v>221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0" t="s">
        <v>228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229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230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231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232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233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222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190" t="s">
        <v>157</v>
      </c>
      <c r="B13" s="191"/>
      <c r="C13" s="191"/>
      <c r="D13" s="191"/>
      <c r="E13" s="191"/>
      <c r="F13" s="191"/>
      <c r="G13" s="191"/>
      <c r="H13" s="191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190" t="s">
        <v>158</v>
      </c>
      <c r="B18" s="191"/>
      <c r="C18" s="191"/>
      <c r="D18" s="191"/>
      <c r="E18" s="191"/>
      <c r="F18" s="191"/>
      <c r="G18" s="191"/>
      <c r="H18" s="191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0" t="s">
        <v>36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52"/>
      <c r="J21" s="252"/>
      <c r="K21" s="25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190" t="s">
        <v>168</v>
      </c>
      <c r="B27" s="191"/>
      <c r="C27" s="191"/>
      <c r="D27" s="191"/>
      <c r="E27" s="191"/>
      <c r="F27" s="191"/>
      <c r="G27" s="191"/>
      <c r="H27" s="191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/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190" t="s">
        <v>5</v>
      </c>
      <c r="B31" s="191"/>
      <c r="C31" s="191"/>
      <c r="D31" s="191"/>
      <c r="E31" s="191"/>
      <c r="F31" s="191"/>
      <c r="G31" s="191"/>
      <c r="H31" s="191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0" t="s">
        <v>38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0" t="s">
        <v>39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52"/>
      <c r="J34" s="252"/>
      <c r="K34" s="25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190" t="s">
        <v>68</v>
      </c>
      <c r="B38" s="191"/>
      <c r="C38" s="191"/>
      <c r="D38" s="191"/>
      <c r="E38" s="191"/>
      <c r="F38" s="191"/>
      <c r="G38" s="191"/>
      <c r="H38" s="191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0" t="s">
        <v>17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0" t="s">
        <v>18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/>
      <c r="K49" s="7"/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190" t="s">
        <v>198</v>
      </c>
      <c r="B12" s="191"/>
      <c r="C12" s="191"/>
      <c r="D12" s="191"/>
      <c r="E12" s="191"/>
      <c r="F12" s="191"/>
      <c r="G12" s="191"/>
      <c r="H12" s="19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190" t="s">
        <v>47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0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52"/>
      <c r="J22" s="252"/>
      <c r="K22" s="25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190" t="s">
        <v>114</v>
      </c>
      <c r="B28" s="191"/>
      <c r="C28" s="191"/>
      <c r="D28" s="191"/>
      <c r="E28" s="191"/>
      <c r="F28" s="191"/>
      <c r="G28" s="191"/>
      <c r="H28" s="19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190" t="s">
        <v>48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0" t="s">
        <v>110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0" t="s">
        <v>111</v>
      </c>
      <c r="B34" s="191"/>
      <c r="C34" s="191"/>
      <c r="D34" s="191"/>
      <c r="E34" s="191"/>
      <c r="F34" s="191"/>
      <c r="G34" s="191"/>
      <c r="H34" s="19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52">
        <v>0</v>
      </c>
      <c r="J35" s="252"/>
      <c r="K35" s="25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190" t="s">
        <v>49</v>
      </c>
      <c r="B39" s="191"/>
      <c r="C39" s="191"/>
      <c r="D39" s="191"/>
      <c r="E39" s="191"/>
      <c r="F39" s="191"/>
      <c r="G39" s="191"/>
      <c r="H39" s="19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190" t="s">
        <v>148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0" t="s">
        <v>162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0" t="s">
        <v>163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0" t="s">
        <v>149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0" t="s">
        <v>15</v>
      </c>
      <c r="B49" s="191"/>
      <c r="C49" s="191"/>
      <c r="D49" s="191"/>
      <c r="E49" s="191"/>
      <c r="F49" s="191"/>
      <c r="G49" s="191"/>
      <c r="H49" s="19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0" t="s">
        <v>161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52:H52"/>
    <mergeCell ref="A35:K35"/>
    <mergeCell ref="A36:H36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70" t="s">
        <v>282</v>
      </c>
      <c r="D2" s="270"/>
      <c r="E2" s="77"/>
      <c r="F2" s="43" t="s">
        <v>250</v>
      </c>
      <c r="G2" s="271"/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/>
      <c r="K5" s="45"/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/>
      <c r="K6" s="46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/>
      <c r="K7" s="46"/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/>
      <c r="K8" s="46"/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/>
      <c r="K9" s="46"/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/>
      <c r="K10" s="46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Nada</cp:lastModifiedBy>
  <cp:lastPrinted>2011-03-28T11:17:39Z</cp:lastPrinted>
  <dcterms:created xsi:type="dcterms:W3CDTF">2008-10-17T11:51:54Z</dcterms:created>
  <dcterms:modified xsi:type="dcterms:W3CDTF">2018-10-29T11:29:14Z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