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400" windowHeight="8685" activeTab="0"/>
  </bookViews>
  <sheets>
    <sheet name="OPĆI PODACI" sheetId="1" r:id="rId1"/>
    <sheet name="Bilanca" sheetId="2" r:id="rId2"/>
    <sheet name="RDG" sheetId="3" r:id="rId3"/>
    <sheet name="NT_I" sheetId="4" state="hidden" r:id="rId4"/>
    <sheet name="NT_D" sheetId="5" state="hidden" r:id="rId5"/>
    <sheet name="PK" sheetId="6" state="hidden" r:id="rId6"/>
    <sheet name="Bilješke" sheetId="7" state="hidden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<sst xmlns="http://schemas.openxmlformats.org/spreadsheetml/2006/main" count="391" uniqueCount="339">
  <si>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</si>
  <si>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</si>
  <si>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</si>
  <si>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</si>
  <si>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</si>
  <si>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</si>
  <si>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</si>
  <si>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</si>
  <si>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</si>
  <si>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</si>
  <si>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</si>
  <si>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</si>
  <si>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</si>
  <si>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</si>
  <si>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</si>
  <si>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</si>
  <si>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</si>
  <si>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</si>
  <si>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</si>
  <si>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</si>
  <si>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</si>
  <si>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</si>
  <si>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</si>
  <si>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</si>
  <si>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</si>
  <si>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</si>
  <si>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</si>
  <si>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</si>
  <si>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</si>
  <si>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</si>
  <si>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</si>
  <si>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</si>
  <si>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</si>
  <si>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</si>
  <si>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</si>
  <si>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</si>
  <si>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</si>
  <si>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</si>
  <si>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</si>
  <si>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</si>
  <si>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</si>
  <si>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</si>
  <si>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</si>
  <si>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</si>
  <si>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</si>
  <si>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</si>
  <si>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</si>
  <si>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</si>
  <si>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</si>
  <si>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</si>
  <si>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</si>
  <si>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</si>
  <si>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</si>
  <si>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</si>
  <si>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</si>
  <si>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</si>
  <si>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</si>
  <si>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</si>
  <si>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</si>
  <si>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</si>
  <si>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</si>
  <si>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</si>
  <si>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</si>
  <si>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</si>
  <si>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</si>
  <si>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</si>
  <si>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</si>
  <si>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</si>
  <si>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</si>
  <si>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</si>
  <si>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</si>
  <si>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</si>
  <si>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</si>
  <si>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</si>
  <si>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</si>
  <si>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</si>
  <si>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</si>
  <si>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</si>
  <si>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</si>
  <si>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</si>
  <si>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</si>
  <si>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</si>
  <si>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</si>
  <si>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</si>
  <si>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</si>
  <si>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</si>
  <si>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</si>
  <si>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</si>
  <si>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</si>
  <si>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</si>
  <si>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</si>
  <si>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</si>
  <si>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</si>
  <si>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</si>
  <si>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</si>
  <si>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</si>
  <si>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</si>
  <si>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</si>
  <si>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</si>
  <si>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</si>
  <si>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</si>
  <si>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</si>
  <si>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</si>
  <si>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</si>
  <si>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</si>
  <si>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</si>
  <si>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</si>
  <si>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</si>
  <si>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</si>
  <si>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</si>
  <si>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</si>
  <si>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</si>
  <si>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</si>
  <si>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</si>
  <si>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</si>
  <si>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</si>
  <si>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</si>
  <si>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</si>
  <si>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</si>
  <si>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</si>
  <si>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</si>
  <si>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</si>
  <si>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</si>
  <si>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</si>
  <si>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</si>
  <si>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</si>
  <si>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</si>
  <si>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</si>
  <si>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</si>
  <si>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</si>
  <si>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</si>
  <si>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</si>
  <si>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</si>
  <si>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</si>
  <si>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</si>
  <si>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</si>
  <si>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</si>
  <si>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</si>
  <si>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</si>
  <si>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</si>
  <si>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</si>
  <si>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</si>
  <si>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</si>
  <si>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</si>
  <si>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</si>
  <si>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</si>
  <si>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</si>
  <si>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</si>
  <si>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</si>
  <si>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</si>
  <si>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</si>
  <si>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</si>
  <si>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</si>
  <si>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</si>
  <si>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</si>
  <si>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</si>
  <si>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</si>
  <si>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</si>
  <si>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</si>
  <si>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</si>
  <si>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</si>
  <si>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</si>
  <si>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</si>
  <si>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</si>
  <si>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</si>
  <si>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</si>
  <si>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</si>
  <si>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</si>
  <si>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</si>
  <si>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</si>
  <si>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</si>
  <si>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</si>
  <si>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</si>
  <si>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</si>
  <si>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</si>
  <si>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</si>
  <si>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</si>
  <si>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</si>
  <si>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</si>
  <si>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</si>
  <si>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</si>
  <si>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</si>
  <si>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</si>
  <si>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</si>
  <si>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</si>
  <si>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</si>
  <si>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</si>
  <si>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</si>
  <si>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</si>
  <si>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</si>
  <si>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</si>
  <si>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</si>
  <si>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</si>
  <si>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</si>
  <si>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</si>
  <si>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</si>
  <si>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</si>
  <si>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</si>
  <si>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</si>
  <si>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</si>
  <si>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</si>
  <si>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</si>
  <si>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</si>
  <si>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</si>
  <si>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</si>
  <si>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</si>
  <si>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</si>
  <si>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</si>
  <si>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</si>
  <si>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</si>
  <si>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</si>
  <si>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</si>
  <si>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</si>
  <si>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</si>
  <si>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</si>
  <si>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</si>
  <si>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</si>
  <si>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</si>
  <si>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</si>
  <si>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</si>
  <si>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</si>
  <si>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</si>
  <si>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</si>
  <si>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</si>
  <si>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</si>
  <si>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</si>
  <si>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</si>
  <si>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</si>
  <si>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</si>
  <si>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</si>
  <si>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</si>
  <si>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</si>
  <si>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</si>
  <si>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</si>
  <si>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</si>
  <si>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</si>
  <si>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</si>
  <si>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</si>
  <si>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</si>
  <si>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</si>
  <si>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</si>
  <si>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</si>
  <si>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</si>
  <si>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</si>
  <si>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</si>
  <si>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</si>
  <si>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</si>
  <si>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</si>
  <si>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</si>
  <si>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</si>
  <si>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</si>
  <si>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</si>
  <si>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</si>
  <si>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</si>
  <si>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</si>
  <si>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</si>
  <si>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</si>
  <si>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</si>
  <si>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</si>
  <si>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</si>
  <si>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</si>
  <si>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</si>
  <si>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</si>
  <si>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</si>
  <si>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</si>
  <si>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</si>
  <si>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</si>
  <si>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</si>
  <si>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</si>
  <si>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</si>
  <si>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</si>
  <si>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</si>
  <si>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</si>
  <si>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</si>
  <si>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</si>
  <si>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</si>
  <si>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</si>
  <si>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</si>
  <si>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</si>
  <si>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</si>
  <si>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</si>
  <si>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</si>
  <si>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</si>
  <si>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</si>
  <si>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</si>
  <si>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</si>
  <si>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</si>
  <si>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</si>
  <si>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</si>
  <si>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</si>
  <si>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</si>
  <si>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</si>
  <si>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</si>
  <si>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</si>
  <si>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</si>
  <si>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</si>
  <si>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</si>
  <si>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</si>
  <si>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</si>
  <si>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</si>
  <si>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</si>
  <si>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</si>
  <si>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</si>
  <si>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</si>
  <si>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</si>
  <si>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</si>
  <si>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</si>
  <si>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</si>
  <si>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</si>
  <si>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</si>
  <si>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</si>
  <si>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</si>
  <si>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</si>
  <si>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</si>
  <si>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</si>
  <si>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</si>
  <si>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</si>
  <si>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</si>
  <si>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</si>
  <si>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</si>
  <si>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</si>
  <si>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</si>
  <si>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</si>
  <si>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u razdoblju od 01.01.2018  do  31.03.2018</t>
  </si>
  <si>
    <t>Obveznik: DTR d.d</t>
  </si>
  <si>
    <t>stanje na dan 31.03.2018</t>
  </si>
  <si>
    <t>Obveznik:DTR d.d</t>
  </si>
  <si>
    <t>03214303</t>
  </si>
  <si>
    <t>080219864</t>
  </si>
  <si>
    <t>29787128314</t>
  </si>
  <si>
    <t>DOMAĆA TVOIRNICA RUBLJA d.d</t>
  </si>
  <si>
    <t>ZAGREB</t>
  </si>
  <si>
    <t>D.Mandla bb</t>
  </si>
  <si>
    <t>GRAD ZAGREB</t>
  </si>
  <si>
    <t>1414</t>
  </si>
  <si>
    <t>Nada Manci</t>
  </si>
  <si>
    <t>098291436</t>
  </si>
  <si>
    <t>nada.manci@gmail.com</t>
  </si>
  <si>
    <t>MILAN CARIĆ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</si>
</sst>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da.manci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43101</v>
      </c>
      <c r="F2" s="12"/>
      <c r="G2" s="13" t="s">
        <v>250</v>
      </c>
      <c r="H2" s="120">
        <v>43190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1" t="s">
        <v>327</v>
      </c>
      <c r="D6" s="15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1" t="s">
        <v>328</v>
      </c>
      <c r="D8" s="15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1" t="s">
        <v>329</v>
      </c>
      <c r="D10" s="15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9" t="s">
        <v>330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10040</v>
      </c>
      <c r="D14" s="179"/>
      <c r="E14" s="16"/>
      <c r="F14" s="159" t="s">
        <v>331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9" t="s">
        <v>332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1"/>
      <c r="D18" s="172"/>
      <c r="E18" s="172"/>
      <c r="F18" s="172"/>
      <c r="G18" s="172"/>
      <c r="H18" s="172"/>
      <c r="I18" s="173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1"/>
      <c r="D20" s="172"/>
      <c r="E20" s="172"/>
      <c r="F20" s="172"/>
      <c r="G20" s="172"/>
      <c r="H20" s="172"/>
      <c r="I20" s="173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9" t="s">
        <v>331</v>
      </c>
      <c r="E22" s="174"/>
      <c r="F22" s="175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9" t="s">
        <v>333</v>
      </c>
      <c r="E24" s="174"/>
      <c r="F24" s="174"/>
      <c r="G24" s="175"/>
      <c r="H24" s="51" t="s">
        <v>261</v>
      </c>
      <c r="I24" s="122">
        <v>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/>
      <c r="D26" s="25"/>
      <c r="E26" s="33"/>
      <c r="F26" s="24"/>
      <c r="G26" s="163" t="s">
        <v>263</v>
      </c>
      <c r="H26" s="136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4" t="s">
        <v>264</v>
      </c>
      <c r="B28" s="165"/>
      <c r="C28" s="166"/>
      <c r="D28" s="166"/>
      <c r="E28" s="167" t="s">
        <v>265</v>
      </c>
      <c r="F28" s="168"/>
      <c r="G28" s="168"/>
      <c r="H28" s="169" t="s">
        <v>266</v>
      </c>
      <c r="I28" s="170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8"/>
      <c r="B30" s="149"/>
      <c r="C30" s="149"/>
      <c r="D30" s="150"/>
      <c r="E30" s="148"/>
      <c r="F30" s="149"/>
      <c r="G30" s="149"/>
      <c r="H30" s="151"/>
      <c r="I30" s="152"/>
      <c r="J30" s="10"/>
      <c r="K30" s="10"/>
      <c r="L30" s="10"/>
    </row>
    <row r="31" spans="1:12" ht="12.75">
      <c r="A31" s="94"/>
      <c r="B31" s="22"/>
      <c r="C31" s="21"/>
      <c r="D31" s="153"/>
      <c r="E31" s="153"/>
      <c r="F31" s="153"/>
      <c r="G31" s="154"/>
      <c r="H31" s="16"/>
      <c r="I31" s="101"/>
      <c r="J31" s="10"/>
      <c r="K31" s="10"/>
      <c r="L31" s="10"/>
    </row>
    <row r="32" spans="1:12" ht="12.75">
      <c r="A32" s="148"/>
      <c r="B32" s="149"/>
      <c r="C32" s="149"/>
      <c r="D32" s="150"/>
      <c r="E32" s="148"/>
      <c r="F32" s="149"/>
      <c r="G32" s="149"/>
      <c r="H32" s="151"/>
      <c r="I32" s="15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8"/>
      <c r="B34" s="149"/>
      <c r="C34" s="149"/>
      <c r="D34" s="150"/>
      <c r="E34" s="148"/>
      <c r="F34" s="149"/>
      <c r="G34" s="149"/>
      <c r="H34" s="151"/>
      <c r="I34" s="15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8"/>
      <c r="B36" s="149"/>
      <c r="C36" s="149"/>
      <c r="D36" s="150"/>
      <c r="E36" s="148"/>
      <c r="F36" s="149"/>
      <c r="G36" s="149"/>
      <c r="H36" s="151"/>
      <c r="I36" s="152"/>
      <c r="J36" s="10"/>
      <c r="K36" s="10"/>
      <c r="L36" s="10"/>
    </row>
    <row r="37" spans="1:12" ht="12.75">
      <c r="A37" s="103"/>
      <c r="B37" s="30"/>
      <c r="C37" s="146"/>
      <c r="D37" s="147"/>
      <c r="E37" s="16"/>
      <c r="F37" s="146"/>
      <c r="G37" s="147"/>
      <c r="H37" s="16"/>
      <c r="I37" s="95"/>
      <c r="J37" s="10"/>
      <c r="K37" s="10"/>
      <c r="L37" s="10"/>
    </row>
    <row r="38" spans="1:12" ht="12.75">
      <c r="A38" s="148"/>
      <c r="B38" s="149"/>
      <c r="C38" s="149"/>
      <c r="D38" s="150"/>
      <c r="E38" s="148"/>
      <c r="F38" s="149"/>
      <c r="G38" s="149"/>
      <c r="H38" s="151"/>
      <c r="I38" s="15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8"/>
      <c r="B40" s="149"/>
      <c r="C40" s="149"/>
      <c r="D40" s="150"/>
      <c r="E40" s="148"/>
      <c r="F40" s="149"/>
      <c r="G40" s="149"/>
      <c r="H40" s="151"/>
      <c r="I40" s="15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1"/>
      <c r="D44" s="152"/>
      <c r="E44" s="26"/>
      <c r="F44" s="159"/>
      <c r="G44" s="149"/>
      <c r="H44" s="149"/>
      <c r="I44" s="150"/>
      <c r="J44" s="10"/>
      <c r="K44" s="10"/>
      <c r="L44" s="10"/>
    </row>
    <row r="45" spans="1:12" ht="12.75">
      <c r="A45" s="103"/>
      <c r="B45" s="30"/>
      <c r="C45" s="146"/>
      <c r="D45" s="147"/>
      <c r="E45" s="16"/>
      <c r="F45" s="146"/>
      <c r="G45" s="160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9" t="s">
        <v>335</v>
      </c>
      <c r="D46" s="161"/>
      <c r="E46" s="161"/>
      <c r="F46" s="161"/>
      <c r="G46" s="161"/>
      <c r="H46" s="161"/>
      <c r="I46" s="16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336</v>
      </c>
      <c r="D48" s="133"/>
      <c r="E48" s="134"/>
      <c r="F48" s="16"/>
      <c r="G48" s="51" t="s">
        <v>271</v>
      </c>
      <c r="H48" s="137"/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337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338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55" t="s">
        <v>273</v>
      </c>
      <c r="D53" s="155"/>
      <c r="E53" s="155"/>
      <c r="F53" s="155"/>
      <c r="G53" s="155"/>
      <c r="H53" s="15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6" t="s">
        <v>277</v>
      </c>
      <c r="H62" s="157"/>
      <c r="I62" s="15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37:D37"/>
    <mergeCell ref="F37:G37"/>
    <mergeCell ref="A38:D38"/>
    <mergeCell ref="E38:G38"/>
    <mergeCell ref="H38:I38"/>
    <mergeCell ref="A40:D40"/>
    <mergeCell ref="D31:G31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0" r:id="rId1" display="nada.manci@gmail.com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8">
      <selection activeCell="K82" sqref="K8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193" t="s">
        <v>153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325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326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33.75">
      <c r="A4" s="198" t="s">
        <v>59</v>
      </c>
      <c r="B4" s="199"/>
      <c r="C4" s="199"/>
      <c r="D4" s="199"/>
      <c r="E4" s="199"/>
      <c r="F4" s="199"/>
      <c r="G4" s="199"/>
      <c r="H4" s="200"/>
      <c r="I4" s="58" t="s">
        <v>278</v>
      </c>
      <c r="J4" s="59" t="s">
        <v>319</v>
      </c>
      <c r="K4" s="60" t="s">
        <v>320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7">
        <v>2</v>
      </c>
      <c r="J5" s="56">
        <v>3</v>
      </c>
      <c r="K5" s="56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3">
        <f>J9+J16+J26+J35+J39</f>
        <v>909392</v>
      </c>
      <c r="K8" s="53">
        <f>K9+K16+K26+K35+K39</f>
        <v>867936</v>
      </c>
    </row>
    <row r="9" spans="1:11" ht="12.75">
      <c r="A9" s="190" t="s">
        <v>205</v>
      </c>
      <c r="B9" s="191"/>
      <c r="C9" s="191"/>
      <c r="D9" s="191"/>
      <c r="E9" s="191"/>
      <c r="F9" s="191"/>
      <c r="G9" s="191"/>
      <c r="H9" s="192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190" t="s">
        <v>112</v>
      </c>
      <c r="B10" s="191"/>
      <c r="C10" s="191"/>
      <c r="D10" s="191"/>
      <c r="E10" s="191"/>
      <c r="F10" s="191"/>
      <c r="G10" s="191"/>
      <c r="H10" s="192"/>
      <c r="I10" s="1">
        <v>4</v>
      </c>
      <c r="J10" s="7"/>
      <c r="K10" s="7"/>
    </row>
    <row r="11" spans="1:11" ht="12.75">
      <c r="A11" s="190" t="s">
        <v>14</v>
      </c>
      <c r="B11" s="191"/>
      <c r="C11" s="191"/>
      <c r="D11" s="191"/>
      <c r="E11" s="191"/>
      <c r="F11" s="191"/>
      <c r="G11" s="191"/>
      <c r="H11" s="192"/>
      <c r="I11" s="1">
        <v>5</v>
      </c>
      <c r="J11" s="7"/>
      <c r="K11" s="7"/>
    </row>
    <row r="12" spans="1:11" ht="12.75">
      <c r="A12" s="190" t="s">
        <v>113</v>
      </c>
      <c r="B12" s="191"/>
      <c r="C12" s="191"/>
      <c r="D12" s="191"/>
      <c r="E12" s="191"/>
      <c r="F12" s="191"/>
      <c r="G12" s="191"/>
      <c r="H12" s="192"/>
      <c r="I12" s="1">
        <v>6</v>
      </c>
      <c r="J12" s="7"/>
      <c r="K12" s="7"/>
    </row>
    <row r="13" spans="1:11" ht="12.75">
      <c r="A13" s="190" t="s">
        <v>208</v>
      </c>
      <c r="B13" s="191"/>
      <c r="C13" s="191"/>
      <c r="D13" s="191"/>
      <c r="E13" s="191"/>
      <c r="F13" s="191"/>
      <c r="G13" s="191"/>
      <c r="H13" s="192"/>
      <c r="I13" s="1">
        <v>7</v>
      </c>
      <c r="J13" s="7"/>
      <c r="K13" s="7"/>
    </row>
    <row r="14" spans="1:11" ht="12.75">
      <c r="A14" s="190" t="s">
        <v>209</v>
      </c>
      <c r="B14" s="191"/>
      <c r="C14" s="191"/>
      <c r="D14" s="191"/>
      <c r="E14" s="191"/>
      <c r="F14" s="191"/>
      <c r="G14" s="191"/>
      <c r="H14" s="192"/>
      <c r="I14" s="1">
        <v>8</v>
      </c>
      <c r="J14" s="7"/>
      <c r="K14" s="7"/>
    </row>
    <row r="15" spans="1:11" ht="12.75">
      <c r="A15" s="190" t="s">
        <v>210</v>
      </c>
      <c r="B15" s="191"/>
      <c r="C15" s="191"/>
      <c r="D15" s="191"/>
      <c r="E15" s="191"/>
      <c r="F15" s="191"/>
      <c r="G15" s="191"/>
      <c r="H15" s="192"/>
      <c r="I15" s="1">
        <v>9</v>
      </c>
      <c r="J15" s="7"/>
      <c r="K15" s="7"/>
    </row>
    <row r="16" spans="1:11" ht="12.75">
      <c r="A16" s="190" t="s">
        <v>206</v>
      </c>
      <c r="B16" s="191"/>
      <c r="C16" s="191"/>
      <c r="D16" s="191"/>
      <c r="E16" s="191"/>
      <c r="F16" s="191"/>
      <c r="G16" s="191"/>
      <c r="H16" s="192"/>
      <c r="I16" s="1">
        <v>10</v>
      </c>
      <c r="J16" s="53">
        <f>SUM(J17:J25)</f>
        <v>906103</v>
      </c>
      <c r="K16" s="53">
        <f>SUM(K17:K25)</f>
        <v>864647</v>
      </c>
    </row>
    <row r="17" spans="1:11" ht="12.75">
      <c r="A17" s="190" t="s">
        <v>211</v>
      </c>
      <c r="B17" s="191"/>
      <c r="C17" s="191"/>
      <c r="D17" s="191"/>
      <c r="E17" s="191"/>
      <c r="F17" s="191"/>
      <c r="G17" s="191"/>
      <c r="H17" s="192"/>
      <c r="I17" s="1">
        <v>11</v>
      </c>
      <c r="J17" s="7">
        <v>203331</v>
      </c>
      <c r="K17" s="7">
        <v>203331</v>
      </c>
    </row>
    <row r="18" spans="1:11" ht="12.75">
      <c r="A18" s="190" t="s">
        <v>247</v>
      </c>
      <c r="B18" s="191"/>
      <c r="C18" s="191"/>
      <c r="D18" s="191"/>
      <c r="E18" s="191"/>
      <c r="F18" s="191"/>
      <c r="G18" s="191"/>
      <c r="H18" s="192"/>
      <c r="I18" s="1">
        <v>12</v>
      </c>
      <c r="J18" s="7">
        <v>702772</v>
      </c>
      <c r="K18" s="7">
        <v>661316</v>
      </c>
    </row>
    <row r="19" spans="1:11" ht="12.75">
      <c r="A19" s="190" t="s">
        <v>212</v>
      </c>
      <c r="B19" s="191"/>
      <c r="C19" s="191"/>
      <c r="D19" s="191"/>
      <c r="E19" s="191"/>
      <c r="F19" s="191"/>
      <c r="G19" s="191"/>
      <c r="H19" s="192"/>
      <c r="I19" s="1">
        <v>13</v>
      </c>
      <c r="J19" s="7"/>
      <c r="K19" s="7"/>
    </row>
    <row r="20" spans="1:11" ht="12.75">
      <c r="A20" s="190" t="s">
        <v>27</v>
      </c>
      <c r="B20" s="191"/>
      <c r="C20" s="191"/>
      <c r="D20" s="191"/>
      <c r="E20" s="191"/>
      <c r="F20" s="191"/>
      <c r="G20" s="191"/>
      <c r="H20" s="192"/>
      <c r="I20" s="1">
        <v>14</v>
      </c>
      <c r="J20" s="7"/>
      <c r="K20" s="7"/>
    </row>
    <row r="21" spans="1:11" ht="12.75">
      <c r="A21" s="190" t="s">
        <v>28</v>
      </c>
      <c r="B21" s="191"/>
      <c r="C21" s="191"/>
      <c r="D21" s="191"/>
      <c r="E21" s="191"/>
      <c r="F21" s="191"/>
      <c r="G21" s="191"/>
      <c r="H21" s="192"/>
      <c r="I21" s="1">
        <v>15</v>
      </c>
      <c r="J21" s="7"/>
      <c r="K21" s="7"/>
    </row>
    <row r="22" spans="1:11" ht="12.75">
      <c r="A22" s="190" t="s">
        <v>72</v>
      </c>
      <c r="B22" s="191"/>
      <c r="C22" s="191"/>
      <c r="D22" s="191"/>
      <c r="E22" s="191"/>
      <c r="F22" s="191"/>
      <c r="G22" s="191"/>
      <c r="H22" s="192"/>
      <c r="I22" s="1">
        <v>16</v>
      </c>
      <c r="J22" s="7"/>
      <c r="K22" s="7"/>
    </row>
    <row r="23" spans="1:11" ht="12.75">
      <c r="A23" s="190" t="s">
        <v>73</v>
      </c>
      <c r="B23" s="191"/>
      <c r="C23" s="191"/>
      <c r="D23" s="191"/>
      <c r="E23" s="191"/>
      <c r="F23" s="191"/>
      <c r="G23" s="191"/>
      <c r="H23" s="192"/>
      <c r="I23" s="1">
        <v>17</v>
      </c>
      <c r="J23" s="7"/>
      <c r="K23" s="7"/>
    </row>
    <row r="24" spans="1:11" ht="12.75">
      <c r="A24" s="190" t="s">
        <v>74</v>
      </c>
      <c r="B24" s="191"/>
      <c r="C24" s="191"/>
      <c r="D24" s="191"/>
      <c r="E24" s="191"/>
      <c r="F24" s="191"/>
      <c r="G24" s="191"/>
      <c r="H24" s="192"/>
      <c r="I24" s="1">
        <v>18</v>
      </c>
      <c r="J24" s="7"/>
      <c r="K24" s="7"/>
    </row>
    <row r="25" spans="1:11" ht="12.75">
      <c r="A25" s="190" t="s">
        <v>75</v>
      </c>
      <c r="B25" s="191"/>
      <c r="C25" s="191"/>
      <c r="D25" s="191"/>
      <c r="E25" s="191"/>
      <c r="F25" s="191"/>
      <c r="G25" s="191"/>
      <c r="H25" s="192"/>
      <c r="I25" s="1">
        <v>19</v>
      </c>
      <c r="J25" s="7"/>
      <c r="K25" s="7"/>
    </row>
    <row r="26" spans="1:11" ht="12.75">
      <c r="A26" s="190" t="s">
        <v>190</v>
      </c>
      <c r="B26" s="191"/>
      <c r="C26" s="191"/>
      <c r="D26" s="191"/>
      <c r="E26" s="191"/>
      <c r="F26" s="191"/>
      <c r="G26" s="191"/>
      <c r="H26" s="192"/>
      <c r="I26" s="1">
        <v>20</v>
      </c>
      <c r="J26" s="53">
        <f>SUM(J27:J34)</f>
        <v>3289</v>
      </c>
      <c r="K26" s="53">
        <f>SUM(K27:K34)</f>
        <v>3289</v>
      </c>
    </row>
    <row r="27" spans="1:11" ht="12.75">
      <c r="A27" s="190" t="s">
        <v>76</v>
      </c>
      <c r="B27" s="191"/>
      <c r="C27" s="191"/>
      <c r="D27" s="191"/>
      <c r="E27" s="191"/>
      <c r="F27" s="191"/>
      <c r="G27" s="191"/>
      <c r="H27" s="192"/>
      <c r="I27" s="1">
        <v>21</v>
      </c>
      <c r="J27" s="7"/>
      <c r="K27" s="7"/>
    </row>
    <row r="28" spans="1:11" ht="12.75">
      <c r="A28" s="190" t="s">
        <v>77</v>
      </c>
      <c r="B28" s="191"/>
      <c r="C28" s="191"/>
      <c r="D28" s="191"/>
      <c r="E28" s="191"/>
      <c r="F28" s="191"/>
      <c r="G28" s="191"/>
      <c r="H28" s="192"/>
      <c r="I28" s="1">
        <v>22</v>
      </c>
      <c r="J28" s="7"/>
      <c r="K28" s="7"/>
    </row>
    <row r="29" spans="1:11" ht="12.75">
      <c r="A29" s="190" t="s">
        <v>78</v>
      </c>
      <c r="B29" s="191"/>
      <c r="C29" s="191"/>
      <c r="D29" s="191"/>
      <c r="E29" s="191"/>
      <c r="F29" s="191"/>
      <c r="G29" s="191"/>
      <c r="H29" s="192"/>
      <c r="I29" s="1">
        <v>23</v>
      </c>
      <c r="J29" s="7"/>
      <c r="K29" s="7"/>
    </row>
    <row r="30" spans="1:11" ht="12.75">
      <c r="A30" s="190" t="s">
        <v>83</v>
      </c>
      <c r="B30" s="191"/>
      <c r="C30" s="191"/>
      <c r="D30" s="191"/>
      <c r="E30" s="191"/>
      <c r="F30" s="191"/>
      <c r="G30" s="191"/>
      <c r="H30" s="192"/>
      <c r="I30" s="1">
        <v>24</v>
      </c>
      <c r="J30" s="7"/>
      <c r="K30" s="7"/>
    </row>
    <row r="31" spans="1:11" ht="12.75">
      <c r="A31" s="190" t="s">
        <v>84</v>
      </c>
      <c r="B31" s="191"/>
      <c r="C31" s="191"/>
      <c r="D31" s="191"/>
      <c r="E31" s="191"/>
      <c r="F31" s="191"/>
      <c r="G31" s="191"/>
      <c r="H31" s="192"/>
      <c r="I31" s="1">
        <v>25</v>
      </c>
      <c r="J31" s="7"/>
      <c r="K31" s="7"/>
    </row>
    <row r="32" spans="1:11" ht="12.75">
      <c r="A32" s="190" t="s">
        <v>85</v>
      </c>
      <c r="B32" s="191"/>
      <c r="C32" s="191"/>
      <c r="D32" s="191"/>
      <c r="E32" s="191"/>
      <c r="F32" s="191"/>
      <c r="G32" s="191"/>
      <c r="H32" s="192"/>
      <c r="I32" s="1">
        <v>26</v>
      </c>
      <c r="J32" s="7"/>
      <c r="K32" s="7"/>
    </row>
    <row r="33" spans="1:11" ht="12.75">
      <c r="A33" s="190" t="s">
        <v>79</v>
      </c>
      <c r="B33" s="191"/>
      <c r="C33" s="191"/>
      <c r="D33" s="191"/>
      <c r="E33" s="191"/>
      <c r="F33" s="191"/>
      <c r="G33" s="191"/>
      <c r="H33" s="192"/>
      <c r="I33" s="1">
        <v>27</v>
      </c>
      <c r="J33" s="7">
        <v>3289</v>
      </c>
      <c r="K33" s="7">
        <v>3289</v>
      </c>
    </row>
    <row r="34" spans="1:11" ht="12.75">
      <c r="A34" s="190" t="s">
        <v>183</v>
      </c>
      <c r="B34" s="191"/>
      <c r="C34" s="191"/>
      <c r="D34" s="191"/>
      <c r="E34" s="191"/>
      <c r="F34" s="191"/>
      <c r="G34" s="191"/>
      <c r="H34" s="192"/>
      <c r="I34" s="1">
        <v>28</v>
      </c>
      <c r="J34" s="7"/>
      <c r="K34" s="7"/>
    </row>
    <row r="35" spans="1:11" ht="12.75">
      <c r="A35" s="190" t="s">
        <v>184</v>
      </c>
      <c r="B35" s="191"/>
      <c r="C35" s="191"/>
      <c r="D35" s="191"/>
      <c r="E35" s="191"/>
      <c r="F35" s="191"/>
      <c r="G35" s="191"/>
      <c r="H35" s="192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190" t="s">
        <v>80</v>
      </c>
      <c r="B36" s="191"/>
      <c r="C36" s="191"/>
      <c r="D36" s="191"/>
      <c r="E36" s="191"/>
      <c r="F36" s="191"/>
      <c r="G36" s="191"/>
      <c r="H36" s="192"/>
      <c r="I36" s="1">
        <v>30</v>
      </c>
      <c r="J36" s="7"/>
      <c r="K36" s="7"/>
    </row>
    <row r="37" spans="1:11" ht="12.75">
      <c r="A37" s="190" t="s">
        <v>81</v>
      </c>
      <c r="B37" s="191"/>
      <c r="C37" s="191"/>
      <c r="D37" s="191"/>
      <c r="E37" s="191"/>
      <c r="F37" s="191"/>
      <c r="G37" s="191"/>
      <c r="H37" s="192"/>
      <c r="I37" s="1">
        <v>31</v>
      </c>
      <c r="J37" s="7"/>
      <c r="K37" s="7"/>
    </row>
    <row r="38" spans="1:11" ht="12.75">
      <c r="A38" s="190" t="s">
        <v>82</v>
      </c>
      <c r="B38" s="191"/>
      <c r="C38" s="191"/>
      <c r="D38" s="191"/>
      <c r="E38" s="191"/>
      <c r="F38" s="191"/>
      <c r="G38" s="191"/>
      <c r="H38" s="192"/>
      <c r="I38" s="1">
        <v>32</v>
      </c>
      <c r="J38" s="7"/>
      <c r="K38" s="7"/>
    </row>
    <row r="39" spans="1:11" ht="12.75">
      <c r="A39" s="190" t="s">
        <v>185</v>
      </c>
      <c r="B39" s="191"/>
      <c r="C39" s="191"/>
      <c r="D39" s="191"/>
      <c r="E39" s="191"/>
      <c r="F39" s="191"/>
      <c r="G39" s="191"/>
      <c r="H39" s="192"/>
      <c r="I39" s="1">
        <v>33</v>
      </c>
      <c r="J39" s="7"/>
      <c r="K39" s="7"/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3">
        <f>J41+J49+J56+J64</f>
        <v>180265</v>
      </c>
      <c r="K40" s="53">
        <f>K41+K49+K56+K64</f>
        <v>958828</v>
      </c>
    </row>
    <row r="41" spans="1:11" ht="12.75">
      <c r="A41" s="190" t="s">
        <v>100</v>
      </c>
      <c r="B41" s="191"/>
      <c r="C41" s="191"/>
      <c r="D41" s="191"/>
      <c r="E41" s="191"/>
      <c r="F41" s="191"/>
      <c r="G41" s="191"/>
      <c r="H41" s="192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190" t="s">
        <v>117</v>
      </c>
      <c r="B42" s="191"/>
      <c r="C42" s="191"/>
      <c r="D42" s="191"/>
      <c r="E42" s="191"/>
      <c r="F42" s="191"/>
      <c r="G42" s="191"/>
      <c r="H42" s="192"/>
      <c r="I42" s="1">
        <v>36</v>
      </c>
      <c r="J42" s="7"/>
      <c r="K42" s="7"/>
    </row>
    <row r="43" spans="1:11" ht="12.75">
      <c r="A43" s="190" t="s">
        <v>118</v>
      </c>
      <c r="B43" s="191"/>
      <c r="C43" s="191"/>
      <c r="D43" s="191"/>
      <c r="E43" s="191"/>
      <c r="F43" s="191"/>
      <c r="G43" s="191"/>
      <c r="H43" s="192"/>
      <c r="I43" s="1">
        <v>37</v>
      </c>
      <c r="J43" s="7"/>
      <c r="K43" s="7"/>
    </row>
    <row r="44" spans="1:11" ht="12.75">
      <c r="A44" s="190" t="s">
        <v>86</v>
      </c>
      <c r="B44" s="191"/>
      <c r="C44" s="191"/>
      <c r="D44" s="191"/>
      <c r="E44" s="191"/>
      <c r="F44" s="191"/>
      <c r="G44" s="191"/>
      <c r="H44" s="192"/>
      <c r="I44" s="1">
        <v>38</v>
      </c>
      <c r="J44" s="7"/>
      <c r="K44" s="7"/>
    </row>
    <row r="45" spans="1:11" ht="12.75">
      <c r="A45" s="190" t="s">
        <v>87</v>
      </c>
      <c r="B45" s="191"/>
      <c r="C45" s="191"/>
      <c r="D45" s="191"/>
      <c r="E45" s="191"/>
      <c r="F45" s="191"/>
      <c r="G45" s="191"/>
      <c r="H45" s="192"/>
      <c r="I45" s="1">
        <v>39</v>
      </c>
      <c r="J45" s="7"/>
      <c r="K45" s="7"/>
    </row>
    <row r="46" spans="1:11" ht="12.75">
      <c r="A46" s="190" t="s">
        <v>88</v>
      </c>
      <c r="B46" s="191"/>
      <c r="C46" s="191"/>
      <c r="D46" s="191"/>
      <c r="E46" s="191"/>
      <c r="F46" s="191"/>
      <c r="G46" s="191"/>
      <c r="H46" s="192"/>
      <c r="I46" s="1">
        <v>40</v>
      </c>
      <c r="J46" s="7"/>
      <c r="K46" s="7"/>
    </row>
    <row r="47" spans="1:11" ht="12.75">
      <c r="A47" s="190" t="s">
        <v>89</v>
      </c>
      <c r="B47" s="191"/>
      <c r="C47" s="191"/>
      <c r="D47" s="191"/>
      <c r="E47" s="191"/>
      <c r="F47" s="191"/>
      <c r="G47" s="191"/>
      <c r="H47" s="192"/>
      <c r="I47" s="1">
        <v>41</v>
      </c>
      <c r="J47" s="7"/>
      <c r="K47" s="7"/>
    </row>
    <row r="48" spans="1:11" ht="12.75">
      <c r="A48" s="190" t="s">
        <v>90</v>
      </c>
      <c r="B48" s="191"/>
      <c r="C48" s="191"/>
      <c r="D48" s="191"/>
      <c r="E48" s="191"/>
      <c r="F48" s="191"/>
      <c r="G48" s="191"/>
      <c r="H48" s="192"/>
      <c r="I48" s="1">
        <v>42</v>
      </c>
      <c r="J48" s="7"/>
      <c r="K48" s="7"/>
    </row>
    <row r="49" spans="1:11" ht="12.75">
      <c r="A49" s="190" t="s">
        <v>101</v>
      </c>
      <c r="B49" s="191"/>
      <c r="C49" s="191"/>
      <c r="D49" s="191"/>
      <c r="E49" s="191"/>
      <c r="F49" s="191"/>
      <c r="G49" s="191"/>
      <c r="H49" s="192"/>
      <c r="I49" s="1">
        <v>43</v>
      </c>
      <c r="J49" s="53">
        <f>SUM(J50:J55)</f>
        <v>180265</v>
      </c>
      <c r="K49" s="53">
        <f>SUM(K50:K55)</f>
        <v>652594</v>
      </c>
    </row>
    <row r="50" spans="1:11" ht="12.75">
      <c r="A50" s="190" t="s">
        <v>200</v>
      </c>
      <c r="B50" s="191"/>
      <c r="C50" s="191"/>
      <c r="D50" s="191"/>
      <c r="E50" s="191"/>
      <c r="F50" s="191"/>
      <c r="G50" s="191"/>
      <c r="H50" s="192"/>
      <c r="I50" s="1">
        <v>44</v>
      </c>
      <c r="J50" s="7">
        <v>130413</v>
      </c>
      <c r="K50" s="7">
        <v>270413</v>
      </c>
    </row>
    <row r="51" spans="1:11" ht="12.75">
      <c r="A51" s="190" t="s">
        <v>201</v>
      </c>
      <c r="B51" s="191"/>
      <c r="C51" s="191"/>
      <c r="D51" s="191"/>
      <c r="E51" s="191"/>
      <c r="F51" s="191"/>
      <c r="G51" s="191"/>
      <c r="H51" s="192"/>
      <c r="I51" s="1">
        <v>45</v>
      </c>
      <c r="J51" s="7">
        <v>19105</v>
      </c>
      <c r="K51" s="7">
        <v>382181</v>
      </c>
    </row>
    <row r="52" spans="1:11" ht="12.75">
      <c r="A52" s="190" t="s">
        <v>202</v>
      </c>
      <c r="B52" s="191"/>
      <c r="C52" s="191"/>
      <c r="D52" s="191"/>
      <c r="E52" s="191"/>
      <c r="F52" s="191"/>
      <c r="G52" s="191"/>
      <c r="H52" s="192"/>
      <c r="I52" s="1">
        <v>46</v>
      </c>
      <c r="J52" s="7"/>
      <c r="K52" s="7"/>
    </row>
    <row r="53" spans="1:11" ht="12.75">
      <c r="A53" s="190" t="s">
        <v>203</v>
      </c>
      <c r="B53" s="191"/>
      <c r="C53" s="191"/>
      <c r="D53" s="191"/>
      <c r="E53" s="191"/>
      <c r="F53" s="191"/>
      <c r="G53" s="191"/>
      <c r="H53" s="192"/>
      <c r="I53" s="1">
        <v>47</v>
      </c>
      <c r="J53" s="7"/>
      <c r="K53" s="7"/>
    </row>
    <row r="54" spans="1:11" ht="12.75">
      <c r="A54" s="190" t="s">
        <v>10</v>
      </c>
      <c r="B54" s="191"/>
      <c r="C54" s="191"/>
      <c r="D54" s="191"/>
      <c r="E54" s="191"/>
      <c r="F54" s="191"/>
      <c r="G54" s="191"/>
      <c r="H54" s="192"/>
      <c r="I54" s="1">
        <v>48</v>
      </c>
      <c r="J54" s="7">
        <v>30747</v>
      </c>
      <c r="K54" s="7"/>
    </row>
    <row r="55" spans="1:11" ht="12.75">
      <c r="A55" s="190" t="s">
        <v>11</v>
      </c>
      <c r="B55" s="191"/>
      <c r="C55" s="191"/>
      <c r="D55" s="191"/>
      <c r="E55" s="191"/>
      <c r="F55" s="191"/>
      <c r="G55" s="191"/>
      <c r="H55" s="192"/>
      <c r="I55" s="1">
        <v>49</v>
      </c>
      <c r="J55" s="7"/>
      <c r="K55" s="7"/>
    </row>
    <row r="56" spans="1:11" ht="12.75">
      <c r="A56" s="190" t="s">
        <v>102</v>
      </c>
      <c r="B56" s="191"/>
      <c r="C56" s="191"/>
      <c r="D56" s="191"/>
      <c r="E56" s="191"/>
      <c r="F56" s="191"/>
      <c r="G56" s="191"/>
      <c r="H56" s="192"/>
      <c r="I56" s="1">
        <v>50</v>
      </c>
      <c r="J56" s="53">
        <f>SUM(J57:J63)</f>
        <v>0</v>
      </c>
      <c r="K56" s="53">
        <f>SUM(K57:K63)</f>
        <v>252333</v>
      </c>
    </row>
    <row r="57" spans="1:11" ht="12.75">
      <c r="A57" s="190" t="s">
        <v>76</v>
      </c>
      <c r="B57" s="191"/>
      <c r="C57" s="191"/>
      <c r="D57" s="191"/>
      <c r="E57" s="191"/>
      <c r="F57" s="191"/>
      <c r="G57" s="191"/>
      <c r="H57" s="192"/>
      <c r="I57" s="1">
        <v>51</v>
      </c>
      <c r="J57" s="7"/>
      <c r="K57" s="7"/>
    </row>
    <row r="58" spans="1:11" ht="12.75">
      <c r="A58" s="190" t="s">
        <v>77</v>
      </c>
      <c r="B58" s="191"/>
      <c r="C58" s="191"/>
      <c r="D58" s="191"/>
      <c r="E58" s="191"/>
      <c r="F58" s="191"/>
      <c r="G58" s="191"/>
      <c r="H58" s="192"/>
      <c r="I58" s="1">
        <v>52</v>
      </c>
      <c r="J58" s="7"/>
      <c r="K58" s="7"/>
    </row>
    <row r="59" spans="1:11" ht="12.75">
      <c r="A59" s="190" t="s">
        <v>242</v>
      </c>
      <c r="B59" s="191"/>
      <c r="C59" s="191"/>
      <c r="D59" s="191"/>
      <c r="E59" s="191"/>
      <c r="F59" s="191"/>
      <c r="G59" s="191"/>
      <c r="H59" s="192"/>
      <c r="I59" s="1">
        <v>53</v>
      </c>
      <c r="J59" s="7"/>
      <c r="K59" s="7"/>
    </row>
    <row r="60" spans="1:11" ht="12.75">
      <c r="A60" s="190" t="s">
        <v>83</v>
      </c>
      <c r="B60" s="191"/>
      <c r="C60" s="191"/>
      <c r="D60" s="191"/>
      <c r="E60" s="191"/>
      <c r="F60" s="191"/>
      <c r="G60" s="191"/>
      <c r="H60" s="192"/>
      <c r="I60" s="1">
        <v>54</v>
      </c>
      <c r="J60" s="7"/>
      <c r="K60" s="7"/>
    </row>
    <row r="61" spans="1:11" ht="12.75">
      <c r="A61" s="190" t="s">
        <v>84</v>
      </c>
      <c r="B61" s="191"/>
      <c r="C61" s="191"/>
      <c r="D61" s="191"/>
      <c r="E61" s="191"/>
      <c r="F61" s="191"/>
      <c r="G61" s="191"/>
      <c r="H61" s="192"/>
      <c r="I61" s="1">
        <v>55</v>
      </c>
      <c r="J61" s="7"/>
      <c r="K61" s="7"/>
    </row>
    <row r="62" spans="1:11" ht="12.75">
      <c r="A62" s="190" t="s">
        <v>85</v>
      </c>
      <c r="B62" s="191"/>
      <c r="C62" s="191"/>
      <c r="D62" s="191"/>
      <c r="E62" s="191"/>
      <c r="F62" s="191"/>
      <c r="G62" s="191"/>
      <c r="H62" s="192"/>
      <c r="I62" s="1">
        <v>56</v>
      </c>
      <c r="J62" s="7"/>
      <c r="K62" s="7"/>
    </row>
    <row r="63" spans="1:11" ht="12.75">
      <c r="A63" s="190" t="s">
        <v>46</v>
      </c>
      <c r="B63" s="191"/>
      <c r="C63" s="191"/>
      <c r="D63" s="191"/>
      <c r="E63" s="191"/>
      <c r="F63" s="191"/>
      <c r="G63" s="191"/>
      <c r="H63" s="192"/>
      <c r="I63" s="1">
        <v>57</v>
      </c>
      <c r="J63" s="7"/>
      <c r="K63" s="7">
        <v>252333</v>
      </c>
    </row>
    <row r="64" spans="1:11" ht="12.75">
      <c r="A64" s="190" t="s">
        <v>207</v>
      </c>
      <c r="B64" s="191"/>
      <c r="C64" s="191"/>
      <c r="D64" s="191"/>
      <c r="E64" s="191"/>
      <c r="F64" s="191"/>
      <c r="G64" s="191"/>
      <c r="H64" s="192"/>
      <c r="I64" s="1">
        <v>58</v>
      </c>
      <c r="J64" s="7"/>
      <c r="K64" s="7">
        <v>53901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/>
      <c r="K65" s="7"/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3">
        <f>J7+J8+J40+J65</f>
        <v>1089657</v>
      </c>
      <c r="K66" s="53">
        <f>K7+K8+K40+K65</f>
        <v>1826764</v>
      </c>
    </row>
    <row r="67" spans="1:11" ht="12.75">
      <c r="A67" s="214" t="s">
        <v>91</v>
      </c>
      <c r="B67" s="215"/>
      <c r="C67" s="215"/>
      <c r="D67" s="215"/>
      <c r="E67" s="215"/>
      <c r="F67" s="215"/>
      <c r="G67" s="215"/>
      <c r="H67" s="216"/>
      <c r="I67" s="4">
        <v>61</v>
      </c>
      <c r="J67" s="8"/>
      <c r="K67" s="8"/>
    </row>
    <row r="68" spans="1:11" ht="12.75">
      <c r="A68" s="217" t="s">
        <v>58</v>
      </c>
      <c r="B68" s="218"/>
      <c r="C68" s="218"/>
      <c r="D68" s="218"/>
      <c r="E68" s="218"/>
      <c r="F68" s="218"/>
      <c r="G68" s="218"/>
      <c r="H68" s="218"/>
      <c r="I68" s="218"/>
      <c r="J68" s="218"/>
      <c r="K68" s="219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54">
        <f>J70+J71+J72+J78+J79+J82+J85</f>
        <v>-8606670</v>
      </c>
      <c r="K69" s="54">
        <f>K70+K71+K72+K78+K79+K82+K85</f>
        <v>-8574392</v>
      </c>
    </row>
    <row r="70" spans="1:11" ht="12.75">
      <c r="A70" s="190" t="s">
        <v>141</v>
      </c>
      <c r="B70" s="191"/>
      <c r="C70" s="191"/>
      <c r="D70" s="191"/>
      <c r="E70" s="191"/>
      <c r="F70" s="191"/>
      <c r="G70" s="191"/>
      <c r="H70" s="192"/>
      <c r="I70" s="1">
        <v>63</v>
      </c>
      <c r="J70" s="7">
        <v>39904500</v>
      </c>
      <c r="K70" s="7">
        <v>39904500</v>
      </c>
    </row>
    <row r="71" spans="1:11" ht="12.75">
      <c r="A71" s="190" t="s">
        <v>142</v>
      </c>
      <c r="B71" s="191"/>
      <c r="C71" s="191"/>
      <c r="D71" s="191"/>
      <c r="E71" s="191"/>
      <c r="F71" s="191"/>
      <c r="G71" s="191"/>
      <c r="H71" s="192"/>
      <c r="I71" s="1">
        <v>64</v>
      </c>
      <c r="J71" s="7"/>
      <c r="K71" s="7"/>
    </row>
    <row r="72" spans="1:11" ht="12.75">
      <c r="A72" s="190" t="s">
        <v>143</v>
      </c>
      <c r="B72" s="191"/>
      <c r="C72" s="191"/>
      <c r="D72" s="191"/>
      <c r="E72" s="191"/>
      <c r="F72" s="191"/>
      <c r="G72" s="191"/>
      <c r="H72" s="192"/>
      <c r="I72" s="1">
        <v>65</v>
      </c>
      <c r="J72" s="53">
        <f>J73+J74-J75+J76+J77</f>
        <v>30258746</v>
      </c>
      <c r="K72" s="53">
        <f>K73+K74-K75+K76+K77</f>
        <v>30258746</v>
      </c>
    </row>
    <row r="73" spans="1:11" ht="12.75">
      <c r="A73" s="190" t="s">
        <v>144</v>
      </c>
      <c r="B73" s="191"/>
      <c r="C73" s="191"/>
      <c r="D73" s="191"/>
      <c r="E73" s="191"/>
      <c r="F73" s="191"/>
      <c r="G73" s="191"/>
      <c r="H73" s="192"/>
      <c r="I73" s="1">
        <v>66</v>
      </c>
      <c r="J73" s="7">
        <v>17851036</v>
      </c>
      <c r="K73" s="7">
        <v>17851036</v>
      </c>
    </row>
    <row r="74" spans="1:11" ht="12.75">
      <c r="A74" s="190" t="s">
        <v>145</v>
      </c>
      <c r="B74" s="191"/>
      <c r="C74" s="191"/>
      <c r="D74" s="191"/>
      <c r="E74" s="191"/>
      <c r="F74" s="191"/>
      <c r="G74" s="191"/>
      <c r="H74" s="192"/>
      <c r="I74" s="1">
        <v>67</v>
      </c>
      <c r="J74" s="7">
        <v>25429</v>
      </c>
      <c r="K74" s="7">
        <v>25429</v>
      </c>
    </row>
    <row r="75" spans="1:11" ht="12.75">
      <c r="A75" s="190" t="s">
        <v>133</v>
      </c>
      <c r="B75" s="191"/>
      <c r="C75" s="191"/>
      <c r="D75" s="191"/>
      <c r="E75" s="191"/>
      <c r="F75" s="191"/>
      <c r="G75" s="191"/>
      <c r="H75" s="192"/>
      <c r="I75" s="1">
        <v>68</v>
      </c>
      <c r="J75" s="7">
        <v>7975</v>
      </c>
      <c r="K75" s="7">
        <v>7975</v>
      </c>
    </row>
    <row r="76" spans="1:11" ht="12.75">
      <c r="A76" s="190" t="s">
        <v>134</v>
      </c>
      <c r="B76" s="191"/>
      <c r="C76" s="191"/>
      <c r="D76" s="191"/>
      <c r="E76" s="191"/>
      <c r="F76" s="191"/>
      <c r="G76" s="191"/>
      <c r="H76" s="192"/>
      <c r="I76" s="1">
        <v>69</v>
      </c>
      <c r="J76" s="7"/>
      <c r="K76" s="7"/>
    </row>
    <row r="77" spans="1:11" ht="12.75">
      <c r="A77" s="190" t="s">
        <v>135</v>
      </c>
      <c r="B77" s="191"/>
      <c r="C77" s="191"/>
      <c r="D77" s="191"/>
      <c r="E77" s="191"/>
      <c r="F77" s="191"/>
      <c r="G77" s="191"/>
      <c r="H77" s="192"/>
      <c r="I77" s="1">
        <v>70</v>
      </c>
      <c r="J77" s="7">
        <v>12390256</v>
      </c>
      <c r="K77" s="7">
        <v>12390256</v>
      </c>
    </row>
    <row r="78" spans="1:11" ht="12.75">
      <c r="A78" s="190" t="s">
        <v>136</v>
      </c>
      <c r="B78" s="191"/>
      <c r="C78" s="191"/>
      <c r="D78" s="191"/>
      <c r="E78" s="191"/>
      <c r="F78" s="191"/>
      <c r="G78" s="191"/>
      <c r="H78" s="192"/>
      <c r="I78" s="1">
        <v>71</v>
      </c>
      <c r="J78" s="7"/>
      <c r="K78" s="7"/>
    </row>
    <row r="79" spans="1:11" ht="12.75">
      <c r="A79" s="190" t="s">
        <v>238</v>
      </c>
      <c r="B79" s="191"/>
      <c r="C79" s="191"/>
      <c r="D79" s="191"/>
      <c r="E79" s="191"/>
      <c r="F79" s="191"/>
      <c r="G79" s="191"/>
      <c r="H79" s="192"/>
      <c r="I79" s="1">
        <v>72</v>
      </c>
      <c r="J79" s="53">
        <f>J80-J81</f>
        <v>-78890320</v>
      </c>
      <c r="K79" s="53">
        <f>K80-K81</f>
        <v>-78925802</v>
      </c>
    </row>
    <row r="80" spans="1:11" ht="12.75">
      <c r="A80" s="211" t="s">
        <v>169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/>
      <c r="K80" s="7"/>
    </row>
    <row r="81" spans="1:11" ht="12.75">
      <c r="A81" s="211" t="s">
        <v>170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78890320</v>
      </c>
      <c r="K81" s="7">
        <v>78925802</v>
      </c>
    </row>
    <row r="82" spans="1:11" ht="12.75">
      <c r="A82" s="190" t="s">
        <v>239</v>
      </c>
      <c r="B82" s="191"/>
      <c r="C82" s="191"/>
      <c r="D82" s="191"/>
      <c r="E82" s="191"/>
      <c r="F82" s="191"/>
      <c r="G82" s="191"/>
      <c r="H82" s="192"/>
      <c r="I82" s="1">
        <v>75</v>
      </c>
      <c r="J82" s="53">
        <f>J83-J84</f>
        <v>120404</v>
      </c>
      <c r="K82" s="53">
        <v>188164</v>
      </c>
    </row>
    <row r="83" spans="1:11" ht="12.75">
      <c r="A83" s="211" t="s">
        <v>171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>
        <v>120404</v>
      </c>
      <c r="K83" s="7">
        <v>188164</v>
      </c>
    </row>
    <row r="84" spans="1:11" ht="12.75">
      <c r="A84" s="211" t="s">
        <v>172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/>
      <c r="K84" s="7"/>
    </row>
    <row r="85" spans="1:11" ht="12.75">
      <c r="A85" s="190" t="s">
        <v>173</v>
      </c>
      <c r="B85" s="191"/>
      <c r="C85" s="191"/>
      <c r="D85" s="191"/>
      <c r="E85" s="191"/>
      <c r="F85" s="191"/>
      <c r="G85" s="191"/>
      <c r="H85" s="192"/>
      <c r="I85" s="1">
        <v>78</v>
      </c>
      <c r="J85" s="7"/>
      <c r="K85" s="7"/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190" t="s">
        <v>129</v>
      </c>
      <c r="B87" s="191"/>
      <c r="C87" s="191"/>
      <c r="D87" s="191"/>
      <c r="E87" s="191"/>
      <c r="F87" s="191"/>
      <c r="G87" s="191"/>
      <c r="H87" s="192"/>
      <c r="I87" s="1">
        <v>80</v>
      </c>
      <c r="J87" s="7"/>
      <c r="K87" s="7"/>
    </row>
    <row r="88" spans="1:11" ht="12.75">
      <c r="A88" s="190" t="s">
        <v>130</v>
      </c>
      <c r="B88" s="191"/>
      <c r="C88" s="191"/>
      <c r="D88" s="191"/>
      <c r="E88" s="191"/>
      <c r="F88" s="191"/>
      <c r="G88" s="191"/>
      <c r="H88" s="192"/>
      <c r="I88" s="1">
        <v>81</v>
      </c>
      <c r="J88" s="7"/>
      <c r="K88" s="7"/>
    </row>
    <row r="89" spans="1:11" ht="12.75">
      <c r="A89" s="190" t="s">
        <v>131</v>
      </c>
      <c r="B89" s="191"/>
      <c r="C89" s="191"/>
      <c r="D89" s="191"/>
      <c r="E89" s="191"/>
      <c r="F89" s="191"/>
      <c r="G89" s="191"/>
      <c r="H89" s="192"/>
      <c r="I89" s="1">
        <v>82</v>
      </c>
      <c r="J89" s="7"/>
      <c r="K89" s="7"/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3">
        <f>SUM(J91:J99)</f>
        <v>4017897</v>
      </c>
      <c r="K90" s="53">
        <v>3351701</v>
      </c>
    </row>
    <row r="91" spans="1:11" ht="12.75">
      <c r="A91" s="190" t="s">
        <v>132</v>
      </c>
      <c r="B91" s="191"/>
      <c r="C91" s="191"/>
      <c r="D91" s="191"/>
      <c r="E91" s="191"/>
      <c r="F91" s="191"/>
      <c r="G91" s="191"/>
      <c r="H91" s="192"/>
      <c r="I91" s="1">
        <v>84</v>
      </c>
      <c r="J91" s="7"/>
      <c r="K91" s="7"/>
    </row>
    <row r="92" spans="1:11" ht="12.75">
      <c r="A92" s="190" t="s">
        <v>243</v>
      </c>
      <c r="B92" s="191"/>
      <c r="C92" s="191"/>
      <c r="D92" s="191"/>
      <c r="E92" s="191"/>
      <c r="F92" s="191"/>
      <c r="G92" s="191"/>
      <c r="H92" s="192"/>
      <c r="I92" s="1">
        <v>85</v>
      </c>
      <c r="J92" s="7"/>
      <c r="K92" s="7"/>
    </row>
    <row r="93" spans="1:11" ht="12.75">
      <c r="A93" s="190" t="s">
        <v>0</v>
      </c>
      <c r="B93" s="191"/>
      <c r="C93" s="191"/>
      <c r="D93" s="191"/>
      <c r="E93" s="191"/>
      <c r="F93" s="191"/>
      <c r="G93" s="191"/>
      <c r="H93" s="192"/>
      <c r="I93" s="1">
        <v>86</v>
      </c>
      <c r="J93" s="7"/>
      <c r="K93" s="7"/>
    </row>
    <row r="94" spans="1:11" ht="12.75">
      <c r="A94" s="190" t="s">
        <v>244</v>
      </c>
      <c r="B94" s="191"/>
      <c r="C94" s="191"/>
      <c r="D94" s="191"/>
      <c r="E94" s="191"/>
      <c r="F94" s="191"/>
      <c r="G94" s="191"/>
      <c r="H94" s="192"/>
      <c r="I94" s="1">
        <v>87</v>
      </c>
      <c r="J94" s="7"/>
      <c r="K94" s="7"/>
    </row>
    <row r="95" spans="1:11" ht="12.75">
      <c r="A95" s="190" t="s">
        <v>245</v>
      </c>
      <c r="B95" s="191"/>
      <c r="C95" s="191"/>
      <c r="D95" s="191"/>
      <c r="E95" s="191"/>
      <c r="F95" s="191"/>
      <c r="G95" s="191"/>
      <c r="H95" s="192"/>
      <c r="I95" s="1">
        <v>88</v>
      </c>
      <c r="J95" s="7">
        <v>4017897</v>
      </c>
      <c r="K95" s="7">
        <v>3351701</v>
      </c>
    </row>
    <row r="96" spans="1:11" ht="12.75">
      <c r="A96" s="190" t="s">
        <v>246</v>
      </c>
      <c r="B96" s="191"/>
      <c r="C96" s="191"/>
      <c r="D96" s="191"/>
      <c r="E96" s="191"/>
      <c r="F96" s="191"/>
      <c r="G96" s="191"/>
      <c r="H96" s="192"/>
      <c r="I96" s="1">
        <v>89</v>
      </c>
      <c r="J96" s="7"/>
      <c r="K96" s="7"/>
    </row>
    <row r="97" spans="1:11" ht="12.75">
      <c r="A97" s="190" t="s">
        <v>94</v>
      </c>
      <c r="B97" s="191"/>
      <c r="C97" s="191"/>
      <c r="D97" s="191"/>
      <c r="E97" s="191"/>
      <c r="F97" s="191"/>
      <c r="G97" s="191"/>
      <c r="H97" s="192"/>
      <c r="I97" s="1">
        <v>90</v>
      </c>
      <c r="J97" s="7"/>
      <c r="K97" s="7"/>
    </row>
    <row r="98" spans="1:11" ht="12.75">
      <c r="A98" s="190" t="s">
        <v>92</v>
      </c>
      <c r="B98" s="191"/>
      <c r="C98" s="191"/>
      <c r="D98" s="191"/>
      <c r="E98" s="191"/>
      <c r="F98" s="191"/>
      <c r="G98" s="191"/>
      <c r="H98" s="192"/>
      <c r="I98" s="1">
        <v>91</v>
      </c>
      <c r="J98" s="7"/>
      <c r="K98" s="7"/>
    </row>
    <row r="99" spans="1:11" ht="12.75">
      <c r="A99" s="190" t="s">
        <v>93</v>
      </c>
      <c r="B99" s="191"/>
      <c r="C99" s="191"/>
      <c r="D99" s="191"/>
      <c r="E99" s="191"/>
      <c r="F99" s="191"/>
      <c r="G99" s="191"/>
      <c r="H99" s="192"/>
      <c r="I99" s="1">
        <v>92</v>
      </c>
      <c r="J99" s="7"/>
      <c r="K99" s="7"/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3">
        <f>SUM(J101:J112)</f>
        <v>5678430</v>
      </c>
      <c r="K100" s="53">
        <f>SUM(K101:K112)</f>
        <v>7049455</v>
      </c>
    </row>
    <row r="101" spans="1:11" ht="12.75">
      <c r="A101" s="190" t="s">
        <v>132</v>
      </c>
      <c r="B101" s="191"/>
      <c r="C101" s="191"/>
      <c r="D101" s="191"/>
      <c r="E101" s="191"/>
      <c r="F101" s="191"/>
      <c r="G101" s="191"/>
      <c r="H101" s="192"/>
      <c r="I101" s="1">
        <v>94</v>
      </c>
      <c r="J101" s="7">
        <v>505061</v>
      </c>
      <c r="K101" s="7">
        <v>505061</v>
      </c>
    </row>
    <row r="102" spans="1:11" ht="12.75">
      <c r="A102" s="190" t="s">
        <v>243</v>
      </c>
      <c r="B102" s="191"/>
      <c r="C102" s="191"/>
      <c r="D102" s="191"/>
      <c r="E102" s="191"/>
      <c r="F102" s="191"/>
      <c r="G102" s="191"/>
      <c r="H102" s="192"/>
      <c r="I102" s="1">
        <v>95</v>
      </c>
      <c r="J102" s="7">
        <v>3489093</v>
      </c>
      <c r="K102" s="7">
        <v>4153339</v>
      </c>
    </row>
    <row r="103" spans="1:11" ht="12.75">
      <c r="A103" s="190" t="s">
        <v>0</v>
      </c>
      <c r="B103" s="191"/>
      <c r="C103" s="191"/>
      <c r="D103" s="191"/>
      <c r="E103" s="191"/>
      <c r="F103" s="191"/>
      <c r="G103" s="191"/>
      <c r="H103" s="192"/>
      <c r="I103" s="1">
        <v>96</v>
      </c>
      <c r="J103" s="7"/>
      <c r="K103" s="7"/>
    </row>
    <row r="104" spans="1:11" ht="12.75">
      <c r="A104" s="190" t="s">
        <v>244</v>
      </c>
      <c r="B104" s="191"/>
      <c r="C104" s="191"/>
      <c r="D104" s="191"/>
      <c r="E104" s="191"/>
      <c r="F104" s="191"/>
      <c r="G104" s="191"/>
      <c r="H104" s="192"/>
      <c r="I104" s="1">
        <v>97</v>
      </c>
      <c r="J104" s="7"/>
      <c r="K104" s="7">
        <v>490926</v>
      </c>
    </row>
    <row r="105" spans="1:11" ht="12.75">
      <c r="A105" s="190" t="s">
        <v>245</v>
      </c>
      <c r="B105" s="191"/>
      <c r="C105" s="191"/>
      <c r="D105" s="191"/>
      <c r="E105" s="191"/>
      <c r="F105" s="191"/>
      <c r="G105" s="191"/>
      <c r="H105" s="192"/>
      <c r="I105" s="1">
        <v>98</v>
      </c>
      <c r="J105" s="7">
        <v>1025295</v>
      </c>
      <c r="K105" s="7">
        <v>1111406</v>
      </c>
    </row>
    <row r="106" spans="1:11" ht="12.75">
      <c r="A106" s="190" t="s">
        <v>246</v>
      </c>
      <c r="B106" s="191"/>
      <c r="C106" s="191"/>
      <c r="D106" s="191"/>
      <c r="E106" s="191"/>
      <c r="F106" s="191"/>
      <c r="G106" s="191"/>
      <c r="H106" s="192"/>
      <c r="I106" s="1">
        <v>99</v>
      </c>
      <c r="J106" s="7"/>
      <c r="K106" s="7"/>
    </row>
    <row r="107" spans="1:11" ht="12.75">
      <c r="A107" s="190" t="s">
        <v>94</v>
      </c>
      <c r="B107" s="191"/>
      <c r="C107" s="191"/>
      <c r="D107" s="191"/>
      <c r="E107" s="191"/>
      <c r="F107" s="191"/>
      <c r="G107" s="191"/>
      <c r="H107" s="192"/>
      <c r="I107" s="1">
        <v>100</v>
      </c>
      <c r="J107" s="7"/>
      <c r="K107" s="7"/>
    </row>
    <row r="108" spans="1:11" ht="12.75">
      <c r="A108" s="190" t="s">
        <v>95</v>
      </c>
      <c r="B108" s="191"/>
      <c r="C108" s="191"/>
      <c r="D108" s="191"/>
      <c r="E108" s="191"/>
      <c r="F108" s="191"/>
      <c r="G108" s="191"/>
      <c r="H108" s="192"/>
      <c r="I108" s="1">
        <v>101</v>
      </c>
      <c r="J108" s="7">
        <v>188822</v>
      </c>
      <c r="K108" s="7">
        <v>165671</v>
      </c>
    </row>
    <row r="109" spans="1:11" ht="12.75">
      <c r="A109" s="190" t="s">
        <v>96</v>
      </c>
      <c r="B109" s="191"/>
      <c r="C109" s="191"/>
      <c r="D109" s="191"/>
      <c r="E109" s="191"/>
      <c r="F109" s="191"/>
      <c r="G109" s="191"/>
      <c r="H109" s="192"/>
      <c r="I109" s="1">
        <v>102</v>
      </c>
      <c r="J109" s="7">
        <v>396757</v>
      </c>
      <c r="K109" s="7">
        <v>569438</v>
      </c>
    </row>
    <row r="110" spans="1:11" ht="12.75">
      <c r="A110" s="190" t="s">
        <v>99</v>
      </c>
      <c r="B110" s="191"/>
      <c r="C110" s="191"/>
      <c r="D110" s="191"/>
      <c r="E110" s="191"/>
      <c r="F110" s="191"/>
      <c r="G110" s="191"/>
      <c r="H110" s="192"/>
      <c r="I110" s="1">
        <v>103</v>
      </c>
      <c r="J110" s="7"/>
      <c r="K110" s="7"/>
    </row>
    <row r="111" spans="1:11" ht="12.75">
      <c r="A111" s="190" t="s">
        <v>97</v>
      </c>
      <c r="B111" s="191"/>
      <c r="C111" s="191"/>
      <c r="D111" s="191"/>
      <c r="E111" s="191"/>
      <c r="F111" s="191"/>
      <c r="G111" s="191"/>
      <c r="H111" s="192"/>
      <c r="I111" s="1">
        <v>104</v>
      </c>
      <c r="J111" s="7"/>
      <c r="K111" s="7"/>
    </row>
    <row r="112" spans="1:11" ht="12.75">
      <c r="A112" s="190" t="s">
        <v>98</v>
      </c>
      <c r="B112" s="191"/>
      <c r="C112" s="191"/>
      <c r="D112" s="191"/>
      <c r="E112" s="191"/>
      <c r="F112" s="191"/>
      <c r="G112" s="191"/>
      <c r="H112" s="192"/>
      <c r="I112" s="1">
        <v>105</v>
      </c>
      <c r="J112" s="7">
        <v>73402</v>
      </c>
      <c r="K112" s="7">
        <v>53614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/>
      <c r="K113" s="7"/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3">
        <f>J69+J86+J90+J100+J113</f>
        <v>1089657</v>
      </c>
      <c r="K114" s="53">
        <f>K69+K86+K90+K100+K113</f>
        <v>1826764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/>
      <c r="K115" s="8"/>
    </row>
    <row r="116" spans="1:11" ht="12.75">
      <c r="A116" s="217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33"/>
      <c r="J117" s="233"/>
      <c r="K117" s="234"/>
    </row>
    <row r="118" spans="1:11" ht="12.75">
      <c r="A118" s="190" t="s">
        <v>8</v>
      </c>
      <c r="B118" s="191"/>
      <c r="C118" s="191"/>
      <c r="D118" s="191"/>
      <c r="E118" s="191"/>
      <c r="F118" s="191"/>
      <c r="G118" s="191"/>
      <c r="H118" s="192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37" sqref="M3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3" t="s">
        <v>154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44" t="s">
        <v>323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324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4">
        <f>SUM(J8:J9)</f>
        <v>250276</v>
      </c>
      <c r="K7" s="54">
        <f>SUM(K8:K9)</f>
        <v>250276</v>
      </c>
      <c r="L7" s="54">
        <f>SUM(L8:L9)</f>
        <v>296328</v>
      </c>
      <c r="M7" s="54">
        <f>SUM(M8:M9)</f>
        <v>296328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250276</v>
      </c>
      <c r="K8" s="7">
        <v>250276</v>
      </c>
      <c r="L8" s="7">
        <v>296328</v>
      </c>
      <c r="M8" s="7">
        <v>296328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/>
      <c r="K9" s="7"/>
      <c r="L9" s="7"/>
      <c r="M9" s="7"/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3">
        <f>J11+J12+J16+J20+J21+J22+J25+J26</f>
        <v>226253</v>
      </c>
      <c r="K10" s="53">
        <v>226253</v>
      </c>
      <c r="L10" s="53">
        <f>L11+L12+L16+L20+L21+L22+L25+L26</f>
        <v>107358</v>
      </c>
      <c r="M10" s="53">
        <f>M11+M12+M16+M20+M21+M22+M25+M26</f>
        <v>107358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3">
        <f>SUM(J13:J15)</f>
        <v>148660</v>
      </c>
      <c r="K12" s="53">
        <v>148660</v>
      </c>
      <c r="L12" s="53">
        <f>SUM(L13:L15)</f>
        <v>70503</v>
      </c>
      <c r="M12" s="53">
        <f>SUM(M13:M15)</f>
        <v>70503</v>
      </c>
    </row>
    <row r="13" spans="1:13" ht="12.75">
      <c r="A13" s="190" t="s">
        <v>146</v>
      </c>
      <c r="B13" s="191"/>
      <c r="C13" s="191"/>
      <c r="D13" s="191"/>
      <c r="E13" s="191"/>
      <c r="F13" s="191"/>
      <c r="G13" s="191"/>
      <c r="H13" s="192"/>
      <c r="I13" s="1">
        <v>117</v>
      </c>
      <c r="J13" s="7">
        <v>41668</v>
      </c>
      <c r="K13" s="7">
        <v>41668</v>
      </c>
      <c r="L13" s="7">
        <v>7528</v>
      </c>
      <c r="M13" s="7">
        <v>7528</v>
      </c>
    </row>
    <row r="14" spans="1:13" ht="12.75">
      <c r="A14" s="190" t="s">
        <v>147</v>
      </c>
      <c r="B14" s="191"/>
      <c r="C14" s="191"/>
      <c r="D14" s="191"/>
      <c r="E14" s="191"/>
      <c r="F14" s="191"/>
      <c r="G14" s="191"/>
      <c r="H14" s="192"/>
      <c r="I14" s="1">
        <v>118</v>
      </c>
      <c r="J14" s="7"/>
      <c r="K14" s="7"/>
      <c r="L14" s="7"/>
      <c r="M14" s="7"/>
    </row>
    <row r="15" spans="1:13" ht="12.75">
      <c r="A15" s="190" t="s">
        <v>61</v>
      </c>
      <c r="B15" s="191"/>
      <c r="C15" s="191"/>
      <c r="D15" s="191"/>
      <c r="E15" s="191"/>
      <c r="F15" s="191"/>
      <c r="G15" s="191"/>
      <c r="H15" s="192"/>
      <c r="I15" s="1">
        <v>119</v>
      </c>
      <c r="J15" s="7">
        <v>106992</v>
      </c>
      <c r="K15" s="7">
        <v>106992</v>
      </c>
      <c r="L15" s="7">
        <v>62975</v>
      </c>
      <c r="M15" s="7">
        <v>62975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3">
        <f>SUM(J17:J19)</f>
        <v>47593</v>
      </c>
      <c r="K16" s="53">
        <f>SUM(K17:K19)</f>
        <v>47593</v>
      </c>
      <c r="L16" s="53">
        <f>SUM(L17:L19)</f>
        <v>25315</v>
      </c>
      <c r="M16" s="53">
        <f>SUM(M17:M19)</f>
        <v>25315</v>
      </c>
    </row>
    <row r="17" spans="1:13" ht="12.75">
      <c r="A17" s="190" t="s">
        <v>62</v>
      </c>
      <c r="B17" s="191"/>
      <c r="C17" s="191"/>
      <c r="D17" s="191"/>
      <c r="E17" s="191"/>
      <c r="F17" s="191"/>
      <c r="G17" s="191"/>
      <c r="H17" s="192"/>
      <c r="I17" s="1">
        <v>121</v>
      </c>
      <c r="J17" s="7">
        <v>31938</v>
      </c>
      <c r="K17" s="7">
        <v>31938</v>
      </c>
      <c r="L17" s="7">
        <v>16487</v>
      </c>
      <c r="M17" s="7">
        <v>16487</v>
      </c>
    </row>
    <row r="18" spans="1:13" ht="12.75">
      <c r="A18" s="190" t="s">
        <v>63</v>
      </c>
      <c r="B18" s="191"/>
      <c r="C18" s="191"/>
      <c r="D18" s="191"/>
      <c r="E18" s="191"/>
      <c r="F18" s="191"/>
      <c r="G18" s="191"/>
      <c r="H18" s="192"/>
      <c r="I18" s="1">
        <v>122</v>
      </c>
      <c r="J18" s="7">
        <v>8670</v>
      </c>
      <c r="K18" s="7">
        <v>8670</v>
      </c>
      <c r="L18" s="7">
        <v>5113</v>
      </c>
      <c r="M18" s="7">
        <v>5113</v>
      </c>
    </row>
    <row r="19" spans="1:13" ht="12.75">
      <c r="A19" s="190" t="s">
        <v>64</v>
      </c>
      <c r="B19" s="191"/>
      <c r="C19" s="191"/>
      <c r="D19" s="191"/>
      <c r="E19" s="191"/>
      <c r="F19" s="191"/>
      <c r="G19" s="191"/>
      <c r="H19" s="192"/>
      <c r="I19" s="1">
        <v>123</v>
      </c>
      <c r="J19" s="7">
        <v>6985</v>
      </c>
      <c r="K19" s="7">
        <v>6985</v>
      </c>
      <c r="L19" s="7">
        <v>3715</v>
      </c>
      <c r="M19" s="7">
        <v>3715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/>
      <c r="K20" s="7"/>
      <c r="L20" s="7"/>
      <c r="M20" s="7"/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30000</v>
      </c>
      <c r="K21" s="7">
        <v>30000</v>
      </c>
      <c r="L21" s="7">
        <v>11540</v>
      </c>
      <c r="M21" s="7">
        <v>11540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190" t="s">
        <v>137</v>
      </c>
      <c r="B23" s="191"/>
      <c r="C23" s="191"/>
      <c r="D23" s="191"/>
      <c r="E23" s="191"/>
      <c r="F23" s="191"/>
      <c r="G23" s="191"/>
      <c r="H23" s="192"/>
      <c r="I23" s="1">
        <v>127</v>
      </c>
      <c r="J23" s="7"/>
      <c r="K23" s="7"/>
      <c r="L23" s="7"/>
      <c r="M23" s="7"/>
    </row>
    <row r="24" spans="1:13" ht="12.75">
      <c r="A24" s="190" t="s">
        <v>138</v>
      </c>
      <c r="B24" s="191"/>
      <c r="C24" s="191"/>
      <c r="D24" s="191"/>
      <c r="E24" s="191"/>
      <c r="F24" s="191"/>
      <c r="G24" s="191"/>
      <c r="H24" s="192"/>
      <c r="I24" s="1">
        <v>128</v>
      </c>
      <c r="J24" s="7"/>
      <c r="K24" s="7"/>
      <c r="L24" s="7"/>
      <c r="M24" s="7"/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/>
      <c r="K26" s="7"/>
      <c r="L26" s="7"/>
      <c r="M26" s="7"/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3">
        <f>SUM(J28:J32)</f>
        <v>97682</v>
      </c>
      <c r="K27" s="53">
        <f>SUM(K28:K32)</f>
        <v>97682</v>
      </c>
      <c r="L27" s="53">
        <f>SUM(L28:L32)</f>
        <v>0</v>
      </c>
      <c r="M27" s="53">
        <f>SUM(M28:M32)</f>
        <v>0</v>
      </c>
    </row>
    <row r="28" spans="1:13" ht="12.75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/>
      <c r="M28" s="7"/>
    </row>
    <row r="29" spans="1:13" ht="12.75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/>
      <c r="K29" s="7"/>
      <c r="L29" s="7"/>
      <c r="M29" s="7"/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/>
      <c r="K30" s="7"/>
      <c r="L30" s="7"/>
      <c r="M30" s="7"/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97682</v>
      </c>
      <c r="K32" s="7">
        <v>97682</v>
      </c>
      <c r="L32" s="7"/>
      <c r="M32" s="7"/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3">
        <f>SUM(J34:J37)</f>
        <v>1301</v>
      </c>
      <c r="K33" s="53">
        <f>SUM(K34:K37)</f>
        <v>1301</v>
      </c>
      <c r="L33" s="53">
        <f>SUM(L34:L37)</f>
        <v>806</v>
      </c>
      <c r="M33" s="53">
        <v>806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/>
      <c r="K34" s="7"/>
      <c r="L34" s="7"/>
      <c r="M34" s="7"/>
    </row>
    <row r="35" spans="1:13" ht="12.75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/>
      <c r="K35" s="7"/>
      <c r="L35" s="7"/>
      <c r="M35" s="7"/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>
        <v>1301</v>
      </c>
      <c r="K36" s="7">
        <v>1301</v>
      </c>
      <c r="L36" s="7">
        <v>806</v>
      </c>
      <c r="M36" s="7">
        <v>806</v>
      </c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3">
        <f>J7+J27+J38+J40</f>
        <v>347958</v>
      </c>
      <c r="K42" s="53">
        <f>K7+K27+K38+K40</f>
        <v>347958</v>
      </c>
      <c r="L42" s="53">
        <f>L7+L27+L38+L40</f>
        <v>296328</v>
      </c>
      <c r="M42" s="53">
        <f>M7+M27+M38+M40</f>
        <v>296328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3">
        <f>J10+J33+J39+J41</f>
        <v>227554</v>
      </c>
      <c r="K43" s="53">
        <f>K10+K33+K39+K41</f>
        <v>227554</v>
      </c>
      <c r="L43" s="53">
        <f>L10+L33+L39+L41</f>
        <v>108164</v>
      </c>
      <c r="M43" s="53">
        <f>M10+M33+M39+M41</f>
        <v>108164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3">
        <f>J42-J43</f>
        <v>120404</v>
      </c>
      <c r="K44" s="53">
        <f>K42-K43</f>
        <v>120404</v>
      </c>
      <c r="L44" s="53">
        <f>L42-L43</f>
        <v>188164</v>
      </c>
      <c r="M44" s="53">
        <f>M42-M43</f>
        <v>188164</v>
      </c>
    </row>
    <row r="45" spans="1:13" ht="12.75">
      <c r="A45" s="211" t="s">
        <v>218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3">
        <f>IF(J42&gt;J43,J42-J43,0)</f>
        <v>120404</v>
      </c>
      <c r="K45" s="53">
        <f>IF(K42&gt;K43,K42-K43,0)</f>
        <v>120404</v>
      </c>
      <c r="L45" s="53">
        <f>IF(L42&gt;L43,L42-L43,0)</f>
        <v>188164</v>
      </c>
      <c r="M45" s="53">
        <f>IF(M42&gt;M43,M42-M43,0)</f>
        <v>188164</v>
      </c>
    </row>
    <row r="46" spans="1:13" ht="12.75">
      <c r="A46" s="211" t="s">
        <v>219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3">
        <f>J44-J47</f>
        <v>120404</v>
      </c>
      <c r="K48" s="53">
        <f>K44-K47</f>
        <v>120404</v>
      </c>
      <c r="L48" s="53">
        <f>L44-L47</f>
        <v>188164</v>
      </c>
      <c r="M48" s="53">
        <f>M44-M47</f>
        <v>188164</v>
      </c>
    </row>
    <row r="49" spans="1:13" ht="12.75">
      <c r="A49" s="211" t="s">
        <v>192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3">
        <f>IF(J48&gt;0,J48,0)</f>
        <v>120404</v>
      </c>
      <c r="K49" s="53">
        <f>IF(K48&gt;0,K48,0)</f>
        <v>120404</v>
      </c>
      <c r="L49" s="53">
        <f>IF(L48&gt;0,L48,0)</f>
        <v>188164</v>
      </c>
      <c r="M49" s="53">
        <f>IF(M48&gt;0,M48,0)</f>
        <v>188164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7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5"/>
      <c r="J52" s="55"/>
      <c r="K52" s="55"/>
      <c r="L52" s="55"/>
      <c r="M52" s="62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7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/>
      <c r="K56" s="6"/>
      <c r="L56" s="6"/>
      <c r="M56" s="6"/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7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7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190" t="s">
        <v>40</v>
      </c>
      <c r="B7" s="191"/>
      <c r="C7" s="191"/>
      <c r="D7" s="191"/>
      <c r="E7" s="191"/>
      <c r="F7" s="191"/>
      <c r="G7" s="191"/>
      <c r="H7" s="191"/>
      <c r="I7" s="1">
        <v>1</v>
      </c>
      <c r="J7" s="5"/>
      <c r="K7" s="7"/>
    </row>
    <row r="8" spans="1:11" ht="12.75">
      <c r="A8" s="190" t="s">
        <v>41</v>
      </c>
      <c r="B8" s="191"/>
      <c r="C8" s="191"/>
      <c r="D8" s="191"/>
      <c r="E8" s="191"/>
      <c r="F8" s="191"/>
      <c r="G8" s="191"/>
      <c r="H8" s="191"/>
      <c r="I8" s="1">
        <v>2</v>
      </c>
      <c r="J8" s="5"/>
      <c r="K8" s="7"/>
    </row>
    <row r="9" spans="1:11" ht="12.75">
      <c r="A9" s="190" t="s">
        <v>42</v>
      </c>
      <c r="B9" s="191"/>
      <c r="C9" s="191"/>
      <c r="D9" s="191"/>
      <c r="E9" s="191"/>
      <c r="F9" s="191"/>
      <c r="G9" s="191"/>
      <c r="H9" s="191"/>
      <c r="I9" s="1">
        <v>3</v>
      </c>
      <c r="J9" s="5"/>
      <c r="K9" s="7"/>
    </row>
    <row r="10" spans="1:11" ht="12.75">
      <c r="A10" s="190" t="s">
        <v>43</v>
      </c>
      <c r="B10" s="191"/>
      <c r="C10" s="191"/>
      <c r="D10" s="191"/>
      <c r="E10" s="191"/>
      <c r="F10" s="191"/>
      <c r="G10" s="191"/>
      <c r="H10" s="191"/>
      <c r="I10" s="1">
        <v>4</v>
      </c>
      <c r="J10" s="5"/>
      <c r="K10" s="7"/>
    </row>
    <row r="11" spans="1:11" ht="12.75">
      <c r="A11" s="190" t="s">
        <v>44</v>
      </c>
      <c r="B11" s="191"/>
      <c r="C11" s="191"/>
      <c r="D11" s="191"/>
      <c r="E11" s="191"/>
      <c r="F11" s="191"/>
      <c r="G11" s="191"/>
      <c r="H11" s="191"/>
      <c r="I11" s="1">
        <v>5</v>
      </c>
      <c r="J11" s="5"/>
      <c r="K11" s="7"/>
    </row>
    <row r="12" spans="1:11" ht="12.75">
      <c r="A12" s="190" t="s">
        <v>51</v>
      </c>
      <c r="B12" s="191"/>
      <c r="C12" s="191"/>
      <c r="D12" s="191"/>
      <c r="E12" s="191"/>
      <c r="F12" s="191"/>
      <c r="G12" s="191"/>
      <c r="H12" s="191"/>
      <c r="I12" s="1">
        <v>6</v>
      </c>
      <c r="J12" s="5"/>
      <c r="K12" s="7"/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64">
        <f>SUM(J7:J12)</f>
        <v>0</v>
      </c>
      <c r="K13" s="53">
        <f>SUM(K7:K12)</f>
        <v>0</v>
      </c>
    </row>
    <row r="14" spans="1:11" ht="12.75">
      <c r="A14" s="190" t="s">
        <v>52</v>
      </c>
      <c r="B14" s="191"/>
      <c r="C14" s="191"/>
      <c r="D14" s="191"/>
      <c r="E14" s="191"/>
      <c r="F14" s="191"/>
      <c r="G14" s="191"/>
      <c r="H14" s="191"/>
      <c r="I14" s="1">
        <v>8</v>
      </c>
      <c r="J14" s="5"/>
      <c r="K14" s="7"/>
    </row>
    <row r="15" spans="1:11" ht="12.75">
      <c r="A15" s="190" t="s">
        <v>53</v>
      </c>
      <c r="B15" s="191"/>
      <c r="C15" s="191"/>
      <c r="D15" s="191"/>
      <c r="E15" s="191"/>
      <c r="F15" s="191"/>
      <c r="G15" s="191"/>
      <c r="H15" s="191"/>
      <c r="I15" s="1">
        <v>9</v>
      </c>
      <c r="J15" s="5"/>
      <c r="K15" s="7"/>
    </row>
    <row r="16" spans="1:11" ht="12.75">
      <c r="A16" s="190" t="s">
        <v>54</v>
      </c>
      <c r="B16" s="191"/>
      <c r="C16" s="191"/>
      <c r="D16" s="191"/>
      <c r="E16" s="191"/>
      <c r="F16" s="191"/>
      <c r="G16" s="191"/>
      <c r="H16" s="191"/>
      <c r="I16" s="1">
        <v>10</v>
      </c>
      <c r="J16" s="5"/>
      <c r="K16" s="7"/>
    </row>
    <row r="17" spans="1:11" ht="12.75">
      <c r="A17" s="190" t="s">
        <v>55</v>
      </c>
      <c r="B17" s="191"/>
      <c r="C17" s="191"/>
      <c r="D17" s="191"/>
      <c r="E17" s="191"/>
      <c r="F17" s="191"/>
      <c r="G17" s="191"/>
      <c r="H17" s="191"/>
      <c r="I17" s="1">
        <v>11</v>
      </c>
      <c r="J17" s="5"/>
      <c r="K17" s="7"/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64">
        <f>SUM(J14:J17)</f>
        <v>0</v>
      </c>
      <c r="K18" s="53">
        <f>SUM(K14:K17)</f>
        <v>0</v>
      </c>
    </row>
    <row r="19" spans="1:11" ht="12.75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7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190" t="s">
        <v>178</v>
      </c>
      <c r="B22" s="191"/>
      <c r="C22" s="191"/>
      <c r="D22" s="191"/>
      <c r="E22" s="191"/>
      <c r="F22" s="191"/>
      <c r="G22" s="191"/>
      <c r="H22" s="191"/>
      <c r="I22" s="1">
        <v>15</v>
      </c>
      <c r="J22" s="5"/>
      <c r="K22" s="7"/>
    </row>
    <row r="23" spans="1:11" ht="12.75">
      <c r="A23" s="190" t="s">
        <v>179</v>
      </c>
      <c r="B23" s="191"/>
      <c r="C23" s="191"/>
      <c r="D23" s="191"/>
      <c r="E23" s="191"/>
      <c r="F23" s="191"/>
      <c r="G23" s="191"/>
      <c r="H23" s="191"/>
      <c r="I23" s="1">
        <v>16</v>
      </c>
      <c r="J23" s="5"/>
      <c r="K23" s="7"/>
    </row>
    <row r="24" spans="1:11" ht="12.75">
      <c r="A24" s="190" t="s">
        <v>180</v>
      </c>
      <c r="B24" s="191"/>
      <c r="C24" s="191"/>
      <c r="D24" s="191"/>
      <c r="E24" s="191"/>
      <c r="F24" s="191"/>
      <c r="G24" s="191"/>
      <c r="H24" s="191"/>
      <c r="I24" s="1">
        <v>17</v>
      </c>
      <c r="J24" s="5"/>
      <c r="K24" s="7"/>
    </row>
    <row r="25" spans="1:11" ht="12.75">
      <c r="A25" s="190" t="s">
        <v>181</v>
      </c>
      <c r="B25" s="191"/>
      <c r="C25" s="191"/>
      <c r="D25" s="191"/>
      <c r="E25" s="191"/>
      <c r="F25" s="191"/>
      <c r="G25" s="191"/>
      <c r="H25" s="191"/>
      <c r="I25" s="1">
        <v>18</v>
      </c>
      <c r="J25" s="5"/>
      <c r="K25" s="7"/>
    </row>
    <row r="26" spans="1:11" ht="12.75">
      <c r="A26" s="190" t="s">
        <v>182</v>
      </c>
      <c r="B26" s="191"/>
      <c r="C26" s="191"/>
      <c r="D26" s="191"/>
      <c r="E26" s="191"/>
      <c r="F26" s="191"/>
      <c r="G26" s="191"/>
      <c r="H26" s="191"/>
      <c r="I26" s="1">
        <v>19</v>
      </c>
      <c r="J26" s="5"/>
      <c r="K26" s="7"/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190" t="s">
        <v>115</v>
      </c>
      <c r="B28" s="191"/>
      <c r="C28" s="191"/>
      <c r="D28" s="191"/>
      <c r="E28" s="191"/>
      <c r="F28" s="191"/>
      <c r="G28" s="191"/>
      <c r="H28" s="191"/>
      <c r="I28" s="1">
        <v>21</v>
      </c>
      <c r="J28" s="5"/>
      <c r="K28" s="7"/>
    </row>
    <row r="29" spans="1:11" ht="12.75">
      <c r="A29" s="190" t="s">
        <v>116</v>
      </c>
      <c r="B29" s="191"/>
      <c r="C29" s="191"/>
      <c r="D29" s="191"/>
      <c r="E29" s="191"/>
      <c r="F29" s="191"/>
      <c r="G29" s="191"/>
      <c r="H29" s="191"/>
      <c r="I29" s="1">
        <v>22</v>
      </c>
      <c r="J29" s="5"/>
      <c r="K29" s="7"/>
    </row>
    <row r="30" spans="1:11" ht="12.75">
      <c r="A30" s="190" t="s">
        <v>16</v>
      </c>
      <c r="B30" s="191"/>
      <c r="C30" s="191"/>
      <c r="D30" s="191"/>
      <c r="E30" s="191"/>
      <c r="F30" s="191"/>
      <c r="G30" s="191"/>
      <c r="H30" s="191"/>
      <c r="I30" s="1">
        <v>23</v>
      </c>
      <c r="J30" s="5"/>
      <c r="K30" s="7"/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64">
        <f>SUM(J28:J30)</f>
        <v>0</v>
      </c>
      <c r="K31" s="53">
        <f>SUM(K28:K30)</f>
        <v>0</v>
      </c>
    </row>
    <row r="32" spans="1:11" ht="12.75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17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190" t="s">
        <v>174</v>
      </c>
      <c r="B35" s="191"/>
      <c r="C35" s="191"/>
      <c r="D35" s="191"/>
      <c r="E35" s="191"/>
      <c r="F35" s="191"/>
      <c r="G35" s="191"/>
      <c r="H35" s="191"/>
      <c r="I35" s="1">
        <v>27</v>
      </c>
      <c r="J35" s="5"/>
      <c r="K35" s="7"/>
    </row>
    <row r="36" spans="1:11" ht="12.75">
      <c r="A36" s="190" t="s">
        <v>29</v>
      </c>
      <c r="B36" s="191"/>
      <c r="C36" s="191"/>
      <c r="D36" s="191"/>
      <c r="E36" s="191"/>
      <c r="F36" s="191"/>
      <c r="G36" s="191"/>
      <c r="H36" s="191"/>
      <c r="I36" s="1">
        <v>28</v>
      </c>
      <c r="J36" s="5"/>
      <c r="K36" s="7"/>
    </row>
    <row r="37" spans="1:11" ht="12.75">
      <c r="A37" s="190" t="s">
        <v>30</v>
      </c>
      <c r="B37" s="191"/>
      <c r="C37" s="191"/>
      <c r="D37" s="191"/>
      <c r="E37" s="191"/>
      <c r="F37" s="191"/>
      <c r="G37" s="191"/>
      <c r="H37" s="191"/>
      <c r="I37" s="1">
        <v>29</v>
      </c>
      <c r="J37" s="5"/>
      <c r="K37" s="7"/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190" t="s">
        <v>31</v>
      </c>
      <c r="B39" s="191"/>
      <c r="C39" s="191"/>
      <c r="D39" s="191"/>
      <c r="E39" s="191"/>
      <c r="F39" s="191"/>
      <c r="G39" s="191"/>
      <c r="H39" s="191"/>
      <c r="I39" s="1">
        <v>31</v>
      </c>
      <c r="J39" s="5"/>
      <c r="K39" s="7"/>
    </row>
    <row r="40" spans="1:11" ht="12.75">
      <c r="A40" s="190" t="s">
        <v>32</v>
      </c>
      <c r="B40" s="191"/>
      <c r="C40" s="191"/>
      <c r="D40" s="191"/>
      <c r="E40" s="191"/>
      <c r="F40" s="191"/>
      <c r="G40" s="191"/>
      <c r="H40" s="191"/>
      <c r="I40" s="1">
        <v>32</v>
      </c>
      <c r="J40" s="5"/>
      <c r="K40" s="7"/>
    </row>
    <row r="41" spans="1:11" ht="12.75">
      <c r="A41" s="190" t="s">
        <v>33</v>
      </c>
      <c r="B41" s="191"/>
      <c r="C41" s="191"/>
      <c r="D41" s="191"/>
      <c r="E41" s="191"/>
      <c r="F41" s="191"/>
      <c r="G41" s="191"/>
      <c r="H41" s="191"/>
      <c r="I41" s="1">
        <v>33</v>
      </c>
      <c r="J41" s="5"/>
      <c r="K41" s="7"/>
    </row>
    <row r="42" spans="1:11" ht="12.75">
      <c r="A42" s="190" t="s">
        <v>34</v>
      </c>
      <c r="B42" s="191"/>
      <c r="C42" s="191"/>
      <c r="D42" s="191"/>
      <c r="E42" s="191"/>
      <c r="F42" s="191"/>
      <c r="G42" s="191"/>
      <c r="H42" s="191"/>
      <c r="I42" s="1">
        <v>34</v>
      </c>
      <c r="J42" s="5"/>
      <c r="K42" s="7"/>
    </row>
    <row r="43" spans="1:11" ht="12.75">
      <c r="A43" s="190" t="s">
        <v>35</v>
      </c>
      <c r="B43" s="191"/>
      <c r="C43" s="191"/>
      <c r="D43" s="191"/>
      <c r="E43" s="191"/>
      <c r="F43" s="191"/>
      <c r="G43" s="191"/>
      <c r="H43" s="191"/>
      <c r="I43" s="1">
        <v>35</v>
      </c>
      <c r="J43" s="5"/>
      <c r="K43" s="7"/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64">
        <f>SUM(J39:J43)</f>
        <v>0</v>
      </c>
      <c r="K44" s="53">
        <f>SUM(K39:K43)</f>
        <v>0</v>
      </c>
    </row>
    <row r="45" spans="1:11" ht="12.75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190" t="s">
        <v>70</v>
      </c>
      <c r="B47" s="191"/>
      <c r="C47" s="191"/>
      <c r="D47" s="191"/>
      <c r="E47" s="191"/>
      <c r="F47" s="191"/>
      <c r="G47" s="191"/>
      <c r="H47" s="191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190" t="s">
        <v>71</v>
      </c>
      <c r="B48" s="191"/>
      <c r="C48" s="191"/>
      <c r="D48" s="191"/>
      <c r="E48" s="191"/>
      <c r="F48" s="191"/>
      <c r="G48" s="191"/>
      <c r="H48" s="191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190" t="s">
        <v>161</v>
      </c>
      <c r="B49" s="191"/>
      <c r="C49" s="191"/>
      <c r="D49" s="191"/>
      <c r="E49" s="191"/>
      <c r="F49" s="191"/>
      <c r="G49" s="191"/>
      <c r="H49" s="191"/>
      <c r="I49" s="1">
        <v>41</v>
      </c>
      <c r="J49" s="5"/>
      <c r="K49" s="7"/>
    </row>
    <row r="50" spans="1:11" ht="12.75">
      <c r="A50" s="190" t="s">
        <v>175</v>
      </c>
      <c r="B50" s="191"/>
      <c r="C50" s="191"/>
      <c r="D50" s="191"/>
      <c r="E50" s="191"/>
      <c r="F50" s="191"/>
      <c r="G50" s="191"/>
      <c r="H50" s="191"/>
      <c r="I50" s="1">
        <v>42</v>
      </c>
      <c r="J50" s="5"/>
      <c r="K50" s="7"/>
    </row>
    <row r="51" spans="1:11" ht="12.75">
      <c r="A51" s="190" t="s">
        <v>176</v>
      </c>
      <c r="B51" s="191"/>
      <c r="C51" s="191"/>
      <c r="D51" s="191"/>
      <c r="E51" s="191"/>
      <c r="F51" s="191"/>
      <c r="G51" s="191"/>
      <c r="H51" s="191"/>
      <c r="I51" s="1">
        <v>43</v>
      </c>
      <c r="J51" s="5"/>
      <c r="K51" s="7"/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5">
        <f>J49+J50-J51</f>
        <v>0</v>
      </c>
      <c r="K52" s="61">
        <f>K49+K50-K51</f>
        <v>0</v>
      </c>
    </row>
  </sheetData>
  <sheetProtection/>
  <mergeCells count="52">
    <mergeCell ref="A41:H41"/>
    <mergeCell ref="A42:H42"/>
    <mergeCell ref="A45:H45"/>
    <mergeCell ref="A46:H46"/>
    <mergeCell ref="A47:H47"/>
    <mergeCell ref="A52:H52"/>
    <mergeCell ref="A48:H48"/>
    <mergeCell ref="A49:H49"/>
    <mergeCell ref="A50:H50"/>
    <mergeCell ref="A51:H51"/>
    <mergeCell ref="A35:H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K34"/>
    <mergeCell ref="A19:H19"/>
    <mergeCell ref="A20:H20"/>
    <mergeCell ref="A21:K21"/>
    <mergeCell ref="A22:H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7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190" t="s">
        <v>199</v>
      </c>
      <c r="B7" s="191"/>
      <c r="C7" s="191"/>
      <c r="D7" s="191"/>
      <c r="E7" s="191"/>
      <c r="F7" s="191"/>
      <c r="G7" s="191"/>
      <c r="H7" s="191"/>
      <c r="I7" s="1">
        <v>1</v>
      </c>
      <c r="J7" s="5"/>
      <c r="K7" s="7"/>
    </row>
    <row r="8" spans="1:11" ht="12.75">
      <c r="A8" s="190" t="s">
        <v>119</v>
      </c>
      <c r="B8" s="191"/>
      <c r="C8" s="191"/>
      <c r="D8" s="191"/>
      <c r="E8" s="191"/>
      <c r="F8" s="191"/>
      <c r="G8" s="191"/>
      <c r="H8" s="191"/>
      <c r="I8" s="1">
        <v>2</v>
      </c>
      <c r="J8" s="5"/>
      <c r="K8" s="7"/>
    </row>
    <row r="9" spans="1:11" ht="12.75">
      <c r="A9" s="190" t="s">
        <v>120</v>
      </c>
      <c r="B9" s="191"/>
      <c r="C9" s="191"/>
      <c r="D9" s="191"/>
      <c r="E9" s="191"/>
      <c r="F9" s="191"/>
      <c r="G9" s="191"/>
      <c r="H9" s="191"/>
      <c r="I9" s="1">
        <v>3</v>
      </c>
      <c r="J9" s="5"/>
      <c r="K9" s="7"/>
    </row>
    <row r="10" spans="1:11" ht="12.75">
      <c r="A10" s="190" t="s">
        <v>121</v>
      </c>
      <c r="B10" s="191"/>
      <c r="C10" s="191"/>
      <c r="D10" s="191"/>
      <c r="E10" s="191"/>
      <c r="F10" s="191"/>
      <c r="G10" s="191"/>
      <c r="H10" s="191"/>
      <c r="I10" s="1">
        <v>4</v>
      </c>
      <c r="J10" s="5"/>
      <c r="K10" s="7"/>
    </row>
    <row r="11" spans="1:11" ht="12.75">
      <c r="A11" s="190" t="s">
        <v>122</v>
      </c>
      <c r="B11" s="191"/>
      <c r="C11" s="191"/>
      <c r="D11" s="191"/>
      <c r="E11" s="191"/>
      <c r="F11" s="191"/>
      <c r="G11" s="191"/>
      <c r="H11" s="191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190" t="s">
        <v>123</v>
      </c>
      <c r="B13" s="191"/>
      <c r="C13" s="191"/>
      <c r="D13" s="191"/>
      <c r="E13" s="191"/>
      <c r="F13" s="191"/>
      <c r="G13" s="191"/>
      <c r="H13" s="191"/>
      <c r="I13" s="1">
        <v>7</v>
      </c>
      <c r="J13" s="5"/>
      <c r="K13" s="7"/>
    </row>
    <row r="14" spans="1:11" ht="12.75">
      <c r="A14" s="190" t="s">
        <v>124</v>
      </c>
      <c r="B14" s="191"/>
      <c r="C14" s="191"/>
      <c r="D14" s="191"/>
      <c r="E14" s="191"/>
      <c r="F14" s="191"/>
      <c r="G14" s="191"/>
      <c r="H14" s="191"/>
      <c r="I14" s="1">
        <v>8</v>
      </c>
      <c r="J14" s="5"/>
      <c r="K14" s="7"/>
    </row>
    <row r="15" spans="1:11" ht="12.75">
      <c r="A15" s="190" t="s">
        <v>125</v>
      </c>
      <c r="B15" s="191"/>
      <c r="C15" s="191"/>
      <c r="D15" s="191"/>
      <c r="E15" s="191"/>
      <c r="F15" s="191"/>
      <c r="G15" s="191"/>
      <c r="H15" s="191"/>
      <c r="I15" s="1">
        <v>9</v>
      </c>
      <c r="J15" s="5"/>
      <c r="K15" s="7"/>
    </row>
    <row r="16" spans="1:11" ht="12.75">
      <c r="A16" s="190" t="s">
        <v>126</v>
      </c>
      <c r="B16" s="191"/>
      <c r="C16" s="191"/>
      <c r="D16" s="191"/>
      <c r="E16" s="191"/>
      <c r="F16" s="191"/>
      <c r="G16" s="191"/>
      <c r="H16" s="191"/>
      <c r="I16" s="1">
        <v>10</v>
      </c>
      <c r="J16" s="5"/>
      <c r="K16" s="7"/>
    </row>
    <row r="17" spans="1:11" ht="12.75">
      <c r="A17" s="190" t="s">
        <v>127</v>
      </c>
      <c r="B17" s="191"/>
      <c r="C17" s="191"/>
      <c r="D17" s="191"/>
      <c r="E17" s="191"/>
      <c r="F17" s="191"/>
      <c r="G17" s="191"/>
      <c r="H17" s="191"/>
      <c r="I17" s="1">
        <v>11</v>
      </c>
      <c r="J17" s="5"/>
      <c r="K17" s="7"/>
    </row>
    <row r="18" spans="1:11" ht="12.75">
      <c r="A18" s="190" t="s">
        <v>128</v>
      </c>
      <c r="B18" s="191"/>
      <c r="C18" s="191"/>
      <c r="D18" s="191"/>
      <c r="E18" s="191"/>
      <c r="F18" s="191"/>
      <c r="G18" s="191"/>
      <c r="H18" s="191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8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4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7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190" t="s">
        <v>165</v>
      </c>
      <c r="B23" s="191"/>
      <c r="C23" s="191"/>
      <c r="D23" s="191"/>
      <c r="E23" s="191"/>
      <c r="F23" s="191"/>
      <c r="G23" s="191"/>
      <c r="H23" s="191"/>
      <c r="I23" s="1">
        <v>16</v>
      </c>
      <c r="J23" s="5"/>
      <c r="K23" s="7"/>
    </row>
    <row r="24" spans="1:11" ht="12.75">
      <c r="A24" s="190" t="s">
        <v>166</v>
      </c>
      <c r="B24" s="191"/>
      <c r="C24" s="191"/>
      <c r="D24" s="191"/>
      <c r="E24" s="191"/>
      <c r="F24" s="191"/>
      <c r="G24" s="191"/>
      <c r="H24" s="191"/>
      <c r="I24" s="1">
        <v>17</v>
      </c>
      <c r="J24" s="5"/>
      <c r="K24" s="7"/>
    </row>
    <row r="25" spans="1:11" ht="12.75">
      <c r="A25" s="190" t="s">
        <v>321</v>
      </c>
      <c r="B25" s="191"/>
      <c r="C25" s="191"/>
      <c r="D25" s="191"/>
      <c r="E25" s="191"/>
      <c r="F25" s="191"/>
      <c r="G25" s="191"/>
      <c r="H25" s="191"/>
      <c r="I25" s="1">
        <v>18</v>
      </c>
      <c r="J25" s="5"/>
      <c r="K25" s="7"/>
    </row>
    <row r="26" spans="1:11" ht="12.75">
      <c r="A26" s="190" t="s">
        <v>322</v>
      </c>
      <c r="B26" s="191"/>
      <c r="C26" s="191"/>
      <c r="D26" s="191"/>
      <c r="E26" s="191"/>
      <c r="F26" s="191"/>
      <c r="G26" s="191"/>
      <c r="H26" s="191"/>
      <c r="I26" s="1">
        <v>19</v>
      </c>
      <c r="J26" s="5"/>
      <c r="K26" s="7"/>
    </row>
    <row r="27" spans="1:11" ht="12.75">
      <c r="A27" s="190" t="s">
        <v>167</v>
      </c>
      <c r="B27" s="191"/>
      <c r="C27" s="191"/>
      <c r="D27" s="191"/>
      <c r="E27" s="191"/>
      <c r="F27" s="191"/>
      <c r="G27" s="191"/>
      <c r="H27" s="191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190" t="s">
        <v>2</v>
      </c>
      <c r="B29" s="191"/>
      <c r="C29" s="191"/>
      <c r="D29" s="191"/>
      <c r="E29" s="191"/>
      <c r="F29" s="191"/>
      <c r="G29" s="191"/>
      <c r="H29" s="191"/>
      <c r="I29" s="1">
        <v>22</v>
      </c>
      <c r="J29" s="5"/>
      <c r="K29" s="7"/>
    </row>
    <row r="30" spans="1:11" ht="12.75">
      <c r="A30" s="190" t="s">
        <v>3</v>
      </c>
      <c r="B30" s="191"/>
      <c r="C30" s="191"/>
      <c r="D30" s="191"/>
      <c r="E30" s="191"/>
      <c r="F30" s="191"/>
      <c r="G30" s="191"/>
      <c r="H30" s="191"/>
      <c r="I30" s="1">
        <v>23</v>
      </c>
      <c r="J30" s="5"/>
      <c r="K30" s="7"/>
    </row>
    <row r="31" spans="1:11" ht="12.75">
      <c r="A31" s="190" t="s">
        <v>4</v>
      </c>
      <c r="B31" s="191"/>
      <c r="C31" s="191"/>
      <c r="D31" s="191"/>
      <c r="E31" s="191"/>
      <c r="F31" s="191"/>
      <c r="G31" s="191"/>
      <c r="H31" s="191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7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190" t="s">
        <v>174</v>
      </c>
      <c r="B36" s="191"/>
      <c r="C36" s="191"/>
      <c r="D36" s="191"/>
      <c r="E36" s="191"/>
      <c r="F36" s="191"/>
      <c r="G36" s="191"/>
      <c r="H36" s="191"/>
      <c r="I36" s="1">
        <v>28</v>
      </c>
      <c r="J36" s="5"/>
      <c r="K36" s="7"/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1">
        <v>29</v>
      </c>
      <c r="J37" s="5"/>
      <c r="K37" s="7"/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1">
        <v>32</v>
      </c>
      <c r="J40" s="5"/>
      <c r="K40" s="7"/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1">
        <v>33</v>
      </c>
      <c r="J41" s="5"/>
      <c r="K41" s="7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1">
        <v>34</v>
      </c>
      <c r="J42" s="5"/>
      <c r="K42" s="7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1">
        <v>35</v>
      </c>
      <c r="J43" s="5"/>
      <c r="K43" s="7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14" t="s">
        <v>177</v>
      </c>
      <c r="B53" s="215"/>
      <c r="C53" s="215"/>
      <c r="D53" s="215"/>
      <c r="E53" s="215"/>
      <c r="F53" s="215"/>
      <c r="G53" s="215"/>
      <c r="H53" s="21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1:H41"/>
    <mergeCell ref="A42:H42"/>
    <mergeCell ref="A45:H45"/>
    <mergeCell ref="A46:H46"/>
    <mergeCell ref="A47:H47"/>
    <mergeCell ref="A52:H52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17" sqref="I1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0" t="s">
        <v>281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75"/>
    </row>
    <row r="2" spans="1:12" ht="15.75">
      <c r="A2" s="42"/>
      <c r="B2" s="74"/>
      <c r="C2" s="284" t="s">
        <v>282</v>
      </c>
      <c r="D2" s="284"/>
      <c r="E2" s="77"/>
      <c r="F2" s="43" t="s">
        <v>250</v>
      </c>
      <c r="G2" s="285"/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2" t="s">
        <v>285</v>
      </c>
      <c r="B5" s="273"/>
      <c r="C5" s="273"/>
      <c r="D5" s="273"/>
      <c r="E5" s="273"/>
      <c r="F5" s="273"/>
      <c r="G5" s="273"/>
      <c r="H5" s="273"/>
      <c r="I5" s="44">
        <v>1</v>
      </c>
      <c r="J5" s="45"/>
      <c r="K5" s="45"/>
    </row>
    <row r="6" spans="1:11" ht="12.75">
      <c r="A6" s="272" t="s">
        <v>286</v>
      </c>
      <c r="B6" s="273"/>
      <c r="C6" s="273"/>
      <c r="D6" s="273"/>
      <c r="E6" s="273"/>
      <c r="F6" s="273"/>
      <c r="G6" s="273"/>
      <c r="H6" s="273"/>
      <c r="I6" s="44">
        <v>2</v>
      </c>
      <c r="J6" s="46"/>
      <c r="K6" s="46"/>
    </row>
    <row r="7" spans="1:11" ht="12.75">
      <c r="A7" s="272" t="s">
        <v>287</v>
      </c>
      <c r="B7" s="273"/>
      <c r="C7" s="273"/>
      <c r="D7" s="273"/>
      <c r="E7" s="273"/>
      <c r="F7" s="273"/>
      <c r="G7" s="273"/>
      <c r="H7" s="273"/>
      <c r="I7" s="44">
        <v>3</v>
      </c>
      <c r="J7" s="46"/>
      <c r="K7" s="46"/>
    </row>
    <row r="8" spans="1:11" ht="12.75">
      <c r="A8" s="272" t="s">
        <v>288</v>
      </c>
      <c r="B8" s="273"/>
      <c r="C8" s="273"/>
      <c r="D8" s="273"/>
      <c r="E8" s="273"/>
      <c r="F8" s="273"/>
      <c r="G8" s="273"/>
      <c r="H8" s="273"/>
      <c r="I8" s="44">
        <v>4</v>
      </c>
      <c r="J8" s="46"/>
      <c r="K8" s="46"/>
    </row>
    <row r="9" spans="1:11" ht="12.75">
      <c r="A9" s="272" t="s">
        <v>289</v>
      </c>
      <c r="B9" s="273"/>
      <c r="C9" s="273"/>
      <c r="D9" s="273"/>
      <c r="E9" s="273"/>
      <c r="F9" s="273"/>
      <c r="G9" s="273"/>
      <c r="H9" s="273"/>
      <c r="I9" s="44">
        <v>5</v>
      </c>
      <c r="J9" s="46"/>
      <c r="K9" s="46"/>
    </row>
    <row r="10" spans="1:11" ht="12.75">
      <c r="A10" s="272" t="s">
        <v>290</v>
      </c>
      <c r="B10" s="273"/>
      <c r="C10" s="273"/>
      <c r="D10" s="273"/>
      <c r="E10" s="273"/>
      <c r="F10" s="273"/>
      <c r="G10" s="273"/>
      <c r="H10" s="273"/>
      <c r="I10" s="44">
        <v>6</v>
      </c>
      <c r="J10" s="46"/>
      <c r="K10" s="46"/>
    </row>
    <row r="11" spans="1:11" ht="12.75">
      <c r="A11" s="272" t="s">
        <v>291</v>
      </c>
      <c r="B11" s="273"/>
      <c r="C11" s="273"/>
      <c r="D11" s="273"/>
      <c r="E11" s="273"/>
      <c r="F11" s="273"/>
      <c r="G11" s="273"/>
      <c r="H11" s="273"/>
      <c r="I11" s="44">
        <v>7</v>
      </c>
      <c r="J11" s="46"/>
      <c r="K11" s="46"/>
    </row>
    <row r="12" spans="1:11" ht="12.75">
      <c r="A12" s="272" t="s">
        <v>292</v>
      </c>
      <c r="B12" s="273"/>
      <c r="C12" s="273"/>
      <c r="D12" s="273"/>
      <c r="E12" s="273"/>
      <c r="F12" s="273"/>
      <c r="G12" s="273"/>
      <c r="H12" s="273"/>
      <c r="I12" s="44">
        <v>8</v>
      </c>
      <c r="J12" s="46"/>
      <c r="K12" s="46"/>
    </row>
    <row r="13" spans="1:11" ht="12.75">
      <c r="A13" s="272" t="s">
        <v>293</v>
      </c>
      <c r="B13" s="273"/>
      <c r="C13" s="273"/>
      <c r="D13" s="273"/>
      <c r="E13" s="273"/>
      <c r="F13" s="273"/>
      <c r="G13" s="273"/>
      <c r="H13" s="273"/>
      <c r="I13" s="44">
        <v>9</v>
      </c>
      <c r="J13" s="46"/>
      <c r="K13" s="46"/>
    </row>
    <row r="14" spans="1:11" ht="12.75">
      <c r="A14" s="274" t="s">
        <v>294</v>
      </c>
      <c r="B14" s="275"/>
      <c r="C14" s="275"/>
      <c r="D14" s="275"/>
      <c r="E14" s="275"/>
      <c r="F14" s="275"/>
      <c r="G14" s="275"/>
      <c r="H14" s="275"/>
      <c r="I14" s="44">
        <v>10</v>
      </c>
      <c r="J14" s="79">
        <f>SUM(J5:J13)</f>
        <v>0</v>
      </c>
      <c r="K14" s="79">
        <f>SUM(K5:K13)</f>
        <v>0</v>
      </c>
    </row>
    <row r="15" spans="1:11" ht="12.75">
      <c r="A15" s="272" t="s">
        <v>295</v>
      </c>
      <c r="B15" s="273"/>
      <c r="C15" s="273"/>
      <c r="D15" s="273"/>
      <c r="E15" s="273"/>
      <c r="F15" s="273"/>
      <c r="G15" s="273"/>
      <c r="H15" s="273"/>
      <c r="I15" s="44">
        <v>11</v>
      </c>
      <c r="J15" s="46"/>
      <c r="K15" s="46"/>
    </row>
    <row r="16" spans="1:11" ht="12.75">
      <c r="A16" s="272" t="s">
        <v>296</v>
      </c>
      <c r="B16" s="273"/>
      <c r="C16" s="273"/>
      <c r="D16" s="273"/>
      <c r="E16" s="273"/>
      <c r="F16" s="273"/>
      <c r="G16" s="273"/>
      <c r="H16" s="273"/>
      <c r="I16" s="44">
        <v>12</v>
      </c>
      <c r="J16" s="46"/>
      <c r="K16" s="46"/>
    </row>
    <row r="17" spans="1:11" ht="12.75">
      <c r="A17" s="272" t="s">
        <v>297</v>
      </c>
      <c r="B17" s="273"/>
      <c r="C17" s="273"/>
      <c r="D17" s="273"/>
      <c r="E17" s="273"/>
      <c r="F17" s="273"/>
      <c r="G17" s="273"/>
      <c r="H17" s="273"/>
      <c r="I17" s="44">
        <v>13</v>
      </c>
      <c r="J17" s="46"/>
      <c r="K17" s="46"/>
    </row>
    <row r="18" spans="1:11" ht="12.75">
      <c r="A18" s="272" t="s">
        <v>298</v>
      </c>
      <c r="B18" s="273"/>
      <c r="C18" s="273"/>
      <c r="D18" s="273"/>
      <c r="E18" s="273"/>
      <c r="F18" s="273"/>
      <c r="G18" s="273"/>
      <c r="H18" s="273"/>
      <c r="I18" s="44">
        <v>14</v>
      </c>
      <c r="J18" s="46"/>
      <c r="K18" s="46"/>
    </row>
    <row r="19" spans="1:11" ht="12.75">
      <c r="A19" s="272" t="s">
        <v>299</v>
      </c>
      <c r="B19" s="273"/>
      <c r="C19" s="273"/>
      <c r="D19" s="273"/>
      <c r="E19" s="273"/>
      <c r="F19" s="273"/>
      <c r="G19" s="273"/>
      <c r="H19" s="273"/>
      <c r="I19" s="44">
        <v>15</v>
      </c>
      <c r="J19" s="46"/>
      <c r="K19" s="46"/>
    </row>
    <row r="20" spans="1:11" ht="12.75">
      <c r="A20" s="272" t="s">
        <v>300</v>
      </c>
      <c r="B20" s="273"/>
      <c r="C20" s="273"/>
      <c r="D20" s="273"/>
      <c r="E20" s="273"/>
      <c r="F20" s="273"/>
      <c r="G20" s="273"/>
      <c r="H20" s="273"/>
      <c r="I20" s="44">
        <v>16</v>
      </c>
      <c r="J20" s="46"/>
      <c r="K20" s="46"/>
    </row>
    <row r="21" spans="1:11" ht="12.75">
      <c r="A21" s="274" t="s">
        <v>301</v>
      </c>
      <c r="B21" s="275"/>
      <c r="C21" s="275"/>
      <c r="D21" s="275"/>
      <c r="E21" s="275"/>
      <c r="F21" s="275"/>
      <c r="G21" s="275"/>
      <c r="H21" s="275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/>
      <c r="K23" s="45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8">
        <v>19</v>
      </c>
      <c r="J24" s="80"/>
      <c r="K24" s="80"/>
    </row>
    <row r="25" spans="1:11" ht="30" customHeight="1">
      <c r="A25" s="268" t="s">
        <v>304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nmanci</cp:lastModifiedBy>
  <cp:lastPrinted>2011-03-28T11:17:39Z</cp:lastPrinted>
  <dcterms:created xsi:type="dcterms:W3CDTF">2008-10-17T11:51:54Z</dcterms:created>
  <dcterms:modified xsi:type="dcterms:W3CDTF">2018-04-19T05:34:17Z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