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6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<sst xmlns="http://schemas.openxmlformats.org/spreadsheetml/2006/main" count="388" uniqueCount="335">
  <si>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</si>
  <si>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</si>
  <si>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</si>
  <si>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</si>
  <si>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</si>
  <si>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</si>
  <si>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</si>
  <si>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</si>
  <si>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</si>
  <si>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</si>
  <si>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</si>
  <si>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</si>
  <si>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</si>
  <si>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</si>
  <si>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</si>
  <si>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</si>
  <si>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</si>
  <si>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</si>
  <si>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</si>
  <si>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</si>
  <si>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</si>
  <si>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</si>
  <si>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</si>
  <si>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</si>
  <si>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</si>
  <si>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</si>
  <si>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</si>
  <si>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</si>
  <si>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</si>
  <si>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</si>
  <si>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</si>
  <si>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</si>
  <si>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</si>
  <si>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</si>
  <si>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</si>
  <si>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</si>
  <si>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</si>
  <si>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</si>
  <si>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</si>
  <si>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</si>
  <si>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</si>
  <si>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</si>
  <si>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</si>
  <si>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</si>
  <si>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</si>
  <si>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</si>
  <si>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</si>
  <si>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</si>
  <si>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</si>
  <si>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</si>
  <si>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</si>
  <si>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</si>
  <si>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</si>
  <si>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</si>
  <si>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</si>
  <si>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</si>
  <si>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</si>
  <si>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</si>
  <si>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</si>
  <si>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</si>
  <si>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</si>
  <si>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</si>
  <si>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</si>
  <si>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</si>
  <si>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</si>
  <si>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</si>
  <si>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</si>
  <si>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</si>
  <si>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</si>
  <si>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</si>
  <si>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</si>
  <si>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</si>
  <si>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</si>
  <si>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</si>
  <si>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</si>
  <si>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</si>
  <si>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</si>
  <si>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</si>
  <si>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</si>
  <si>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</si>
  <si>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</si>
  <si>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</si>
  <si>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</si>
  <si>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</si>
  <si>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</si>
  <si>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</si>
  <si>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</si>
  <si>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</si>
  <si>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</si>
  <si>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</si>
  <si>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</si>
  <si>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</si>
  <si>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</si>
  <si>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</si>
  <si>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</si>
  <si>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</si>
  <si>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</si>
  <si>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</si>
  <si>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</si>
  <si>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</si>
  <si>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</si>
  <si>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</si>
  <si>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</si>
  <si>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</si>
  <si>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</si>
  <si>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</si>
  <si>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</si>
  <si>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</si>
  <si>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</si>
  <si>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</si>
  <si>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</si>
  <si>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</si>
  <si>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</si>
  <si>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</si>
  <si>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</si>
  <si>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</si>
  <si>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</si>
  <si>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</si>
  <si>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</si>
  <si>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</si>
  <si>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</si>
  <si>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</si>
  <si>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</si>
  <si>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</si>
  <si>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</si>
  <si>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</si>
  <si>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</si>
  <si>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</si>
  <si>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</si>
  <si>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</si>
  <si>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</si>
  <si>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</si>
  <si>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</si>
  <si>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</si>
  <si>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</si>
  <si>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</si>
  <si>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</si>
  <si>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</si>
  <si>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</si>
  <si>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</si>
  <si>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</si>
  <si>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</si>
  <si>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</si>
  <si>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</si>
  <si>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</si>
  <si>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</si>
  <si>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</si>
  <si>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</si>
  <si>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</si>
  <si>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</si>
  <si>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</si>
  <si>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</si>
  <si>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</si>
  <si>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</si>
  <si>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</si>
  <si>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</si>
  <si>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</si>
  <si>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</si>
  <si>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</si>
  <si>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</si>
  <si>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</si>
  <si>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</si>
  <si>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</si>
  <si>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</si>
  <si>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</si>
  <si>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</si>
  <si>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</si>
  <si>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</si>
  <si>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</si>
  <si>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</si>
  <si>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</si>
  <si>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</si>
  <si>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</si>
  <si>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</si>
  <si>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</si>
  <si>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</si>
  <si>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</si>
  <si>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</si>
  <si>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</si>
  <si>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</si>
  <si>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</si>
  <si>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</si>
  <si>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</si>
  <si>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</si>
  <si>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</si>
  <si>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</si>
  <si>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</si>
  <si>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</si>
  <si>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</si>
  <si>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</si>
  <si>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</si>
  <si>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</si>
  <si>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</si>
  <si>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</si>
  <si>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</si>
  <si>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</si>
  <si>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</si>
  <si>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</si>
  <si>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</si>
  <si>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</si>
  <si>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</si>
  <si>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</si>
  <si>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</si>
  <si>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</si>
  <si>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</si>
  <si>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</si>
  <si>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</si>
  <si>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</si>
  <si>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</si>
  <si>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</si>
  <si>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</si>
  <si>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</si>
  <si>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</si>
  <si>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</si>
  <si>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</si>
  <si>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</si>
  <si>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</si>
  <si>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</si>
  <si>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</si>
  <si>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</si>
  <si>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</si>
  <si>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</si>
  <si>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</si>
  <si>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</si>
  <si>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</si>
  <si>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</si>
  <si>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</si>
  <si>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</si>
  <si>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</si>
  <si>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</si>
  <si>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</si>
  <si>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</si>
  <si>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</si>
  <si>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</si>
  <si>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</si>
  <si>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</si>
  <si>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</si>
  <si>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</si>
  <si>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</si>
  <si>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</si>
  <si>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</si>
  <si>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</si>
  <si>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</si>
  <si>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</si>
  <si>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</si>
  <si>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</si>
  <si>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</si>
  <si>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</si>
  <si>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</si>
  <si>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</si>
  <si>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</si>
  <si>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</si>
  <si>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</si>
  <si>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</si>
  <si>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</si>
  <si>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</si>
  <si>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</si>
  <si>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</si>
  <si>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</si>
  <si>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</si>
  <si>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</si>
  <si>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</si>
  <si>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</si>
  <si>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</si>
  <si>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</si>
  <si>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</si>
  <si>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</si>
  <si>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</si>
  <si>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</si>
  <si>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</si>
  <si>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</si>
  <si>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</si>
  <si>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</si>
  <si>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</si>
  <si>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</si>
  <si>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</si>
  <si>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</si>
  <si>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</si>
  <si>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</si>
  <si>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</si>
  <si>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</si>
  <si>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</si>
  <si>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</si>
  <si>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</si>
  <si>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</si>
  <si>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</si>
  <si>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</si>
  <si>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</si>
  <si>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</si>
  <si>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</si>
  <si>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</si>
  <si>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</si>
  <si>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</si>
  <si>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</si>
  <si>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</si>
  <si>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</si>
  <si>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</si>
  <si>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</si>
  <si>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</si>
  <si>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</si>
  <si>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</si>
  <si>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</si>
  <si>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</si>
  <si>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</si>
  <si>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</si>
  <si>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</si>
  <si>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</si>
  <si>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</si>
  <si>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</si>
  <si>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</si>
  <si>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</si>
  <si>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</si>
  <si>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</si>
  <si>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</si>
  <si>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</si>
  <si>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</si>
  <si>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</si>
  <si>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</si>
  <si>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</si>
  <si>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</si>
  <si>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</si>
  <si>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</si>
  <si>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03214303</t>
  </si>
  <si>
    <t>080219864</t>
  </si>
  <si>
    <t>29787128314</t>
  </si>
  <si>
    <t>DTR d.d</t>
  </si>
  <si>
    <t>Mandlova bb</t>
  </si>
  <si>
    <t>nada.manci@gmail.com</t>
  </si>
  <si>
    <t>1414</t>
  </si>
  <si>
    <t>Nada Manci</t>
  </si>
  <si>
    <t>098 291 436</t>
  </si>
  <si>
    <t>MILAN CARIĆ</t>
  </si>
  <si>
    <t>Obveznik: DTR d.d</t>
  </si>
  <si>
    <t>stanje na dan 31.12.2017</t>
  </si>
  <si>
    <t>u razdpblju od 01.01.2017. do 31.12.2017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</si>
</sst>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hyperlink" Target="mailto:nada.manci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248</v>
      </c>
      <c r="B1" s="180"/>
      <c r="C1" s="18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9">
        <v>10040</v>
      </c>
      <c r="D14" s="150"/>
      <c r="E14" s="16"/>
      <c r="F14" s="143"/>
      <c r="G14" s="147"/>
      <c r="H14" s="147"/>
      <c r="I14" s="14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326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51" t="s">
        <v>327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54"/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44"/>
      <c r="F22" s="145"/>
      <c r="G22" s="139"/>
      <c r="H22" s="14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44"/>
      <c r="F24" s="144"/>
      <c r="G24" s="145"/>
      <c r="H24" s="51" t="s">
        <v>261</v>
      </c>
      <c r="I24" s="122">
        <v>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/>
      <c r="D26" s="25"/>
      <c r="E26" s="33"/>
      <c r="F26" s="24"/>
      <c r="G26" s="158" t="s">
        <v>263</v>
      </c>
      <c r="H26" s="140"/>
      <c r="I26" s="124" t="s">
        <v>328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.75">
      <c r="A32" s="155"/>
      <c r="B32" s="156"/>
      <c r="C32" s="156"/>
      <c r="D32" s="157"/>
      <c r="E32" s="155"/>
      <c r="F32" s="156"/>
      <c r="G32" s="156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31"/>
      <c r="I36" s="132"/>
      <c r="J36" s="10"/>
      <c r="K36" s="10"/>
      <c r="L36" s="10"/>
    </row>
    <row r="37" spans="1:12" ht="12.75">
      <c r="A37" s="103"/>
      <c r="B37" s="30"/>
      <c r="C37" s="171"/>
      <c r="D37" s="172"/>
      <c r="E37" s="16"/>
      <c r="F37" s="171"/>
      <c r="G37" s="172"/>
      <c r="H37" s="16"/>
      <c r="I37" s="95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0"/>
      <c r="C44" s="131"/>
      <c r="D44" s="132"/>
      <c r="E44" s="26"/>
      <c r="F44" s="143"/>
      <c r="G44" s="156"/>
      <c r="H44" s="156"/>
      <c r="I44" s="157"/>
      <c r="J44" s="10"/>
      <c r="K44" s="10"/>
      <c r="L44" s="10"/>
    </row>
    <row r="45" spans="1:12" ht="12.75">
      <c r="A45" s="103"/>
      <c r="B45" s="30"/>
      <c r="C45" s="171"/>
      <c r="D45" s="172"/>
      <c r="E45" s="16"/>
      <c r="F45" s="171"/>
      <c r="G45" s="173"/>
      <c r="H45" s="35"/>
      <c r="I45" s="107"/>
      <c r="J45" s="10"/>
      <c r="K45" s="10"/>
      <c r="L45" s="10"/>
    </row>
    <row r="46" spans="1:12" ht="12.75">
      <c r="A46" s="128"/>
      <c r="B46" s="170"/>
      <c r="C46" s="143" t="s">
        <v>329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269</v>
      </c>
      <c r="B48" s="170"/>
      <c r="C48" s="176" t="s">
        <v>330</v>
      </c>
      <c r="D48" s="177"/>
      <c r="E48" s="178"/>
      <c r="F48" s="16"/>
      <c r="G48" s="51" t="s">
        <v>270</v>
      </c>
      <c r="H48" s="176"/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0"/>
      <c r="C50" s="185" t="s">
        <v>327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271</v>
      </c>
      <c r="B52" s="140"/>
      <c r="C52" s="176" t="s">
        <v>331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8"/>
      <c r="B53" s="20"/>
      <c r="C53" s="166" t="s">
        <v>272</v>
      </c>
      <c r="D53" s="166"/>
      <c r="E53" s="166"/>
      <c r="F53" s="166"/>
      <c r="G53" s="166"/>
      <c r="H53" s="16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273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305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306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307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308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67" t="s">
        <v>276</v>
      </c>
      <c r="H62" s="168"/>
      <c r="I62" s="16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E40:G40"/>
    <mergeCell ref="H40:I40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da.manci@gmail.com"/>
    <hyperlink ref="C50" r:id="rId2" display="nada.manci@gmail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K106" sqref="K10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332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33.75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277</v>
      </c>
      <c r="J4" s="59" t="s">
        <v>318</v>
      </c>
      <c r="K4" s="60" t="s">
        <v>319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3"/>
      <c r="I7" s="3">
        <v>1</v>
      </c>
      <c r="J7" s="6"/>
      <c r="K7" s="6"/>
    </row>
    <row r="8" spans="1:11" ht="12.75">
      <c r="A8" s="191" t="s">
        <v>13</v>
      </c>
      <c r="B8" s="192"/>
      <c r="C8" s="192"/>
      <c r="D8" s="192"/>
      <c r="E8" s="192"/>
      <c r="F8" s="192"/>
      <c r="G8" s="192"/>
      <c r="H8" s="193"/>
      <c r="I8" s="1">
        <v>2</v>
      </c>
      <c r="J8" s="53">
        <f>J9+J16+J26+J35+J39</f>
        <v>909392</v>
      </c>
      <c r="K8" s="53">
        <f>K9+K16+K26+K35+K39</f>
        <v>867936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/>
      <c r="K11" s="7"/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906103</v>
      </c>
      <c r="K16" s="53">
        <f>SUM(K17:K25)</f>
        <v>864647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203331</v>
      </c>
      <c r="K17" s="7">
        <v>203331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702772</v>
      </c>
      <c r="K18" s="7">
        <v>661316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/>
      <c r="K19" s="7"/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/>
      <c r="K20" s="7"/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/>
      <c r="K23" s="7"/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v>3289</v>
      </c>
      <c r="K26" s="53">
        <f>SUM(K27:K34)</f>
        <v>3289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3289</v>
      </c>
      <c r="K33" s="7">
        <v>3289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191" t="s">
        <v>240</v>
      </c>
      <c r="B40" s="192"/>
      <c r="C40" s="192"/>
      <c r="D40" s="192"/>
      <c r="E40" s="192"/>
      <c r="F40" s="192"/>
      <c r="G40" s="192"/>
      <c r="H40" s="193"/>
      <c r="I40" s="1">
        <v>34</v>
      </c>
      <c r="J40" s="53">
        <f>J41+J49+J56+J64</f>
        <v>169080</v>
      </c>
      <c r="K40" s="53">
        <f>K41+K49+K56+K64</f>
        <v>324863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/>
      <c r="K42" s="7"/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/>
      <c r="K44" s="7"/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/>
      <c r="K45" s="7"/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169080</v>
      </c>
      <c r="K49" s="53">
        <f>SUM(K50:K55)</f>
        <v>324863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38668</v>
      </c>
      <c r="K51" s="7">
        <v>324863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130412</v>
      </c>
      <c r="K53" s="7"/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/>
      <c r="K54" s="7"/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/>
      <c r="K55" s="7"/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/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/>
      <c r="K64" s="7"/>
    </row>
    <row r="65" spans="1:11" ht="12.75">
      <c r="A65" s="191" t="s">
        <v>56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/>
    </row>
    <row r="66" spans="1:11" ht="12.75">
      <c r="A66" s="191" t="s">
        <v>241</v>
      </c>
      <c r="B66" s="192"/>
      <c r="C66" s="192"/>
      <c r="D66" s="192"/>
      <c r="E66" s="192"/>
      <c r="F66" s="192"/>
      <c r="G66" s="192"/>
      <c r="H66" s="193"/>
      <c r="I66" s="1">
        <v>60</v>
      </c>
      <c r="J66" s="53">
        <f>J7+J8+J40+J65</f>
        <v>1078472</v>
      </c>
      <c r="K66" s="53">
        <f>K7+K8+K40+K65</f>
        <v>1192799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204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3"/>
      <c r="I69" s="3">
        <v>62</v>
      </c>
      <c r="J69" s="54">
        <f>J70+J71+J72+J78+J79+J82+J85</f>
        <v>-8727074</v>
      </c>
      <c r="K69" s="54">
        <f>K70+K71+K72+K78+K79+K82+K85</f>
        <v>-8395468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39904500</v>
      </c>
      <c r="K70" s="7">
        <v>39904500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30258746</v>
      </c>
      <c r="K72" s="53">
        <f>K73+K74-K75+K76+K77</f>
        <v>30258746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17851036</v>
      </c>
      <c r="K73" s="7">
        <v>17851036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25429</v>
      </c>
      <c r="K74" s="7">
        <v>25429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7975</v>
      </c>
      <c r="K75" s="7">
        <v>7975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12390256</v>
      </c>
      <c r="K77" s="7">
        <v>12390256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-76521229</v>
      </c>
      <c r="K79" s="53">
        <f>K80-K81</f>
        <v>-78890320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76521229</v>
      </c>
      <c r="K81" s="7">
        <v>78890320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-2369091</v>
      </c>
      <c r="K82" s="53">
        <f>K83-K84</f>
        <v>331606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>
        <v>331606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2369091</v>
      </c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191" t="s">
        <v>19</v>
      </c>
      <c r="B86" s="192"/>
      <c r="C86" s="192"/>
      <c r="D86" s="192"/>
      <c r="E86" s="192"/>
      <c r="F86" s="192"/>
      <c r="G86" s="192"/>
      <c r="H86" s="193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191" t="s">
        <v>20</v>
      </c>
      <c r="B90" s="192"/>
      <c r="C90" s="192"/>
      <c r="D90" s="192"/>
      <c r="E90" s="192"/>
      <c r="F90" s="192"/>
      <c r="G90" s="192"/>
      <c r="H90" s="193"/>
      <c r="I90" s="1">
        <v>83</v>
      </c>
      <c r="J90" s="53">
        <f>SUM(J91:J99)</f>
        <v>4065812</v>
      </c>
      <c r="K90" s="53">
        <f>SUM(K91:K99)</f>
        <v>3440540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4065812</v>
      </c>
      <c r="K95" s="7">
        <v>3440540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191" t="s">
        <v>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3">
        <f>SUM(J101:J112)</f>
        <v>5739734</v>
      </c>
      <c r="K100" s="53">
        <f>SUM(K101:K112)</f>
        <v>6147727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3703457</v>
      </c>
      <c r="K101" s="7">
        <v>4563083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/>
      <c r="K103" s="7"/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123407</v>
      </c>
      <c r="K104" s="7">
        <v>122471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1111290</v>
      </c>
      <c r="K105" s="7">
        <v>942692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370844</v>
      </c>
      <c r="K108" s="7">
        <v>37240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412316</v>
      </c>
      <c r="K109" s="7">
        <v>463821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18420</v>
      </c>
      <c r="K112" s="7">
        <v>18420</v>
      </c>
    </row>
    <row r="113" spans="1:11" ht="12.75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.75">
      <c r="A114" s="191" t="s">
        <v>25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3">
        <f>J69+J86+J90+J100+J113</f>
        <v>1078472</v>
      </c>
      <c r="K114" s="53">
        <f>K69+K86+K90+K100+K113</f>
        <v>1192799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309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194" t="s">
        <v>9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/>
      <c r="K119" s="8"/>
    </row>
    <row r="120" spans="1:11" ht="12.75">
      <c r="A120" s="197" t="s">
        <v>310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J27" sqref="J2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6" t="s">
        <v>334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2" t="s">
        <v>332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278</v>
      </c>
      <c r="J4" s="250" t="s">
        <v>318</v>
      </c>
      <c r="K4" s="250"/>
      <c r="L4" s="250" t="s">
        <v>319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3"/>
      <c r="I7" s="3">
        <v>111</v>
      </c>
      <c r="J7" s="54">
        <f>SUM(J8:J9)</f>
        <v>1563322</v>
      </c>
      <c r="K7" s="54">
        <f>SUM(K8:K9)</f>
        <v>0</v>
      </c>
      <c r="L7" s="54">
        <f>SUM(L8:L9)</f>
        <v>1706169</v>
      </c>
      <c r="M7" s="54">
        <f>SUM(M8:M9)</f>
        <v>0</v>
      </c>
    </row>
    <row r="8" spans="1:13" ht="12.75">
      <c r="A8" s="191" t="s">
        <v>152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1563322</v>
      </c>
      <c r="K8" s="7"/>
      <c r="L8" s="7">
        <v>1706169</v>
      </c>
      <c r="M8" s="7"/>
    </row>
    <row r="9" spans="1:13" ht="12.75">
      <c r="A9" s="191" t="s">
        <v>103</v>
      </c>
      <c r="B9" s="192"/>
      <c r="C9" s="192"/>
      <c r="D9" s="192"/>
      <c r="E9" s="192"/>
      <c r="F9" s="192"/>
      <c r="G9" s="192"/>
      <c r="H9" s="193"/>
      <c r="I9" s="1">
        <v>113</v>
      </c>
      <c r="J9" s="7"/>
      <c r="K9" s="7"/>
      <c r="L9" s="7"/>
      <c r="M9" s="7"/>
    </row>
    <row r="10" spans="1:13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3">
        <v>4291886</v>
      </c>
      <c r="K10" s="53">
        <f>K11+K12+K16+K20+K21+K22+K25+K26</f>
        <v>0</v>
      </c>
      <c r="L10" s="53">
        <f>L11+L12+L16+L20+L21+L22+L25+L26</f>
        <v>1439449</v>
      </c>
      <c r="M10" s="53">
        <f>M11+M12+M16+M20+M21+M22+M25+M26</f>
        <v>0</v>
      </c>
    </row>
    <row r="11" spans="1:13" ht="12.75">
      <c r="A11" s="191" t="s">
        <v>104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3">
        <v>1105204</v>
      </c>
      <c r="K12" s="53">
        <f>SUM(K13:K15)</f>
        <v>0</v>
      </c>
      <c r="L12" s="53">
        <f>SUM(L13:L15)</f>
        <v>504337</v>
      </c>
      <c r="M12" s="53">
        <f>SUM(M13:M15)</f>
        <v>0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272441</v>
      </c>
      <c r="K13" s="7"/>
      <c r="L13" s="7">
        <v>90115</v>
      </c>
      <c r="M13" s="7"/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224462</v>
      </c>
      <c r="K14" s="7"/>
      <c r="L14" s="7"/>
      <c r="M14" s="7"/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608301</v>
      </c>
      <c r="K15" s="7"/>
      <c r="L15" s="7">
        <v>414222</v>
      </c>
      <c r="M15" s="7"/>
    </row>
    <row r="16" spans="1:13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3">
        <f>SUM(J17:J19)</f>
        <v>833866</v>
      </c>
      <c r="K16" s="53">
        <f>SUM(K17:K19)</f>
        <v>0</v>
      </c>
      <c r="L16" s="53">
        <f>SUM(L17:L19)</f>
        <v>239060</v>
      </c>
      <c r="M16" s="53">
        <f>SUM(M17:M19)</f>
        <v>0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560383</v>
      </c>
      <c r="K17" s="7"/>
      <c r="L17" s="7">
        <v>157773</v>
      </c>
      <c r="M17" s="7"/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151031</v>
      </c>
      <c r="K18" s="7"/>
      <c r="L18" s="7">
        <v>46203</v>
      </c>
      <c r="M18" s="7"/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122452</v>
      </c>
      <c r="K19" s="7"/>
      <c r="L19" s="7">
        <v>35084</v>
      </c>
      <c r="M19" s="7"/>
    </row>
    <row r="20" spans="1:13" ht="12.75">
      <c r="A20" s="191" t="s">
        <v>105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581405</v>
      </c>
      <c r="K20" s="7"/>
      <c r="L20" s="7">
        <v>41456</v>
      </c>
      <c r="M20" s="7"/>
    </row>
    <row r="21" spans="1:13" ht="12.75">
      <c r="A21" s="191" t="s">
        <v>106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327603</v>
      </c>
      <c r="K21" s="7"/>
      <c r="L21" s="7">
        <v>631532</v>
      </c>
      <c r="M21" s="7"/>
    </row>
    <row r="22" spans="1:13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23064</v>
      </c>
      <c r="M22" s="53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>
        <v>23064</v>
      </c>
      <c r="M24" s="7"/>
    </row>
    <row r="25" spans="1:13" ht="12.75">
      <c r="A25" s="191" t="s">
        <v>107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>
        <v>45000</v>
      </c>
      <c r="K25" s="7"/>
      <c r="L25" s="7"/>
      <c r="M25" s="7"/>
    </row>
    <row r="26" spans="1:13" ht="12.75">
      <c r="A26" s="191" t="s">
        <v>50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1398808</v>
      </c>
      <c r="K26" s="7"/>
      <c r="L26" s="7"/>
      <c r="M26" s="7"/>
    </row>
    <row r="27" spans="1:13" ht="12.75">
      <c r="A27" s="191" t="s">
        <v>213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3">
        <v>449143</v>
      </c>
      <c r="K27" s="53">
        <f>SUM(K28:K32)</f>
        <v>0</v>
      </c>
      <c r="L27" s="53">
        <f>SUM(L28:L32)</f>
        <v>214450</v>
      </c>
      <c r="M27" s="53">
        <f>SUM(M28:M32)</f>
        <v>0</v>
      </c>
    </row>
    <row r="28" spans="1:13" ht="12.75">
      <c r="A28" s="191" t="s">
        <v>227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.75">
      <c r="A29" s="191" t="s">
        <v>155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2</v>
      </c>
      <c r="K29" s="7"/>
      <c r="L29" s="7"/>
      <c r="M29" s="7"/>
    </row>
    <row r="30" spans="1:13" ht="12.75">
      <c r="A30" s="191" t="s">
        <v>139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.75">
      <c r="A31" s="191" t="s">
        <v>223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140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>
        <v>449141</v>
      </c>
      <c r="K32" s="7"/>
      <c r="L32" s="7">
        <v>214450</v>
      </c>
      <c r="M32" s="7"/>
    </row>
    <row r="33" spans="1:13" ht="12.75">
      <c r="A33" s="191" t="s">
        <v>214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3">
        <f>SUM(J34:J37)</f>
        <v>89670</v>
      </c>
      <c r="K33" s="53">
        <f>SUM(K34:K37)</f>
        <v>0</v>
      </c>
      <c r="L33" s="53">
        <f>SUM(L34:L37)</f>
        <v>149564</v>
      </c>
      <c r="M33" s="53">
        <f>SUM(M34:M37)</f>
        <v>0</v>
      </c>
    </row>
    <row r="34" spans="1:13" ht="12.75">
      <c r="A34" s="191" t="s">
        <v>66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.75">
      <c r="A35" s="191" t="s">
        <v>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69670</v>
      </c>
      <c r="K35" s="7"/>
      <c r="L35" s="7"/>
      <c r="M35" s="7"/>
    </row>
    <row r="36" spans="1:13" ht="12.75">
      <c r="A36" s="191" t="s">
        <v>224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20000</v>
      </c>
      <c r="K37" s="7"/>
      <c r="L37" s="7">
        <v>149564</v>
      </c>
      <c r="M37" s="7"/>
    </row>
    <row r="38" spans="1:13" ht="12.75">
      <c r="A38" s="191" t="s">
        <v>195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196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225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.75">
      <c r="A41" s="191" t="s">
        <v>226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215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3">
        <f>J7+J27+J38+J40</f>
        <v>2012465</v>
      </c>
      <c r="K42" s="53">
        <f>K7+K27+K38+K40</f>
        <v>0</v>
      </c>
      <c r="L42" s="53">
        <f>L7+L27+L38+L40</f>
        <v>1920619</v>
      </c>
      <c r="M42" s="53">
        <f>M7+M27+M38+M40</f>
        <v>0</v>
      </c>
    </row>
    <row r="43" spans="1:13" ht="12.75">
      <c r="A43" s="191" t="s">
        <v>216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3">
        <f>J10+J33+J39+J41</f>
        <v>4381556</v>
      </c>
      <c r="K43" s="53">
        <f>K10+K33+K39+K41</f>
        <v>0</v>
      </c>
      <c r="L43" s="53">
        <f>L10+L33+L39+L41</f>
        <v>1589013</v>
      </c>
      <c r="M43" s="53">
        <f>M10+M33+M39+M41</f>
        <v>0</v>
      </c>
    </row>
    <row r="44" spans="1:13" ht="12.75">
      <c r="A44" s="191" t="s">
        <v>236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3">
        <f>J42-J43</f>
        <v>-2369091</v>
      </c>
      <c r="K44" s="53">
        <f>K42-K43</f>
        <v>0</v>
      </c>
      <c r="L44" s="53">
        <f>L42-L43</f>
        <v>331606</v>
      </c>
      <c r="M44" s="53">
        <f>M42-M43</f>
        <v>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331606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2369091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1" t="s">
        <v>217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237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3">
        <f>J44-J47</f>
        <v>-2369091</v>
      </c>
      <c r="K48" s="53">
        <f>K44-K47</f>
        <v>0</v>
      </c>
      <c r="L48" s="53">
        <f>L44-L47</f>
        <v>331606</v>
      </c>
      <c r="M48" s="53">
        <f>M44-M47</f>
        <v>0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331606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2369091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4" t="s">
        <v>311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3"/>
      <c r="I56" s="9">
        <v>157</v>
      </c>
      <c r="J56" s="6"/>
      <c r="K56" s="6"/>
      <c r="L56" s="6"/>
      <c r="M56" s="6"/>
    </row>
    <row r="57" spans="1:13" ht="12.75">
      <c r="A57" s="191" t="s">
        <v>221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1" t="s">
        <v>228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.75">
      <c r="A59" s="191" t="s">
        <v>229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.75">
      <c r="A61" s="191" t="s">
        <v>230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.75">
      <c r="A62" s="191" t="s">
        <v>231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.75">
      <c r="A63" s="191" t="s">
        <v>232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.75">
      <c r="A64" s="191" t="s">
        <v>233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.75">
      <c r="A65" s="191" t="s">
        <v>222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.75">
      <c r="A66" s="191" t="s">
        <v>193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1" t="s">
        <v>194</v>
      </c>
      <c r="B67" s="192"/>
      <c r="C67" s="192"/>
      <c r="D67" s="192"/>
      <c r="E67" s="192"/>
      <c r="F67" s="192"/>
      <c r="G67" s="192"/>
      <c r="H67" s="19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278</v>
      </c>
      <c r="J4" s="67" t="s">
        <v>318</v>
      </c>
      <c r="K4" s="67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282</v>
      </c>
      <c r="K5" s="69" t="s">
        <v>283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3"/>
      <c r="J6" s="253"/>
      <c r="K6" s="25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191" t="s">
        <v>157</v>
      </c>
      <c r="B13" s="192"/>
      <c r="C13" s="192"/>
      <c r="D13" s="192"/>
      <c r="E13" s="192"/>
      <c r="F13" s="192"/>
      <c r="G13" s="192"/>
      <c r="H13" s="192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191" t="s">
        <v>158</v>
      </c>
      <c r="B18" s="192"/>
      <c r="C18" s="192"/>
      <c r="D18" s="192"/>
      <c r="E18" s="192"/>
      <c r="F18" s="192"/>
      <c r="G18" s="192"/>
      <c r="H18" s="192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1" t="s">
        <v>36</v>
      </c>
      <c r="B19" s="192"/>
      <c r="C19" s="192"/>
      <c r="D19" s="192"/>
      <c r="E19" s="192"/>
      <c r="F19" s="192"/>
      <c r="G19" s="192"/>
      <c r="H19" s="19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1" t="s">
        <v>37</v>
      </c>
      <c r="B20" s="192"/>
      <c r="C20" s="192"/>
      <c r="D20" s="192"/>
      <c r="E20" s="192"/>
      <c r="F20" s="192"/>
      <c r="G20" s="192"/>
      <c r="H20" s="19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53"/>
      <c r="J21" s="253"/>
      <c r="K21" s="25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191" t="s">
        <v>168</v>
      </c>
      <c r="B27" s="192"/>
      <c r="C27" s="192"/>
      <c r="D27" s="192"/>
      <c r="E27" s="192"/>
      <c r="F27" s="192"/>
      <c r="G27" s="192"/>
      <c r="H27" s="19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/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191" t="s">
        <v>5</v>
      </c>
      <c r="B31" s="192"/>
      <c r="C31" s="192"/>
      <c r="D31" s="192"/>
      <c r="E31" s="192"/>
      <c r="F31" s="192"/>
      <c r="G31" s="192"/>
      <c r="H31" s="192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1" t="s">
        <v>38</v>
      </c>
      <c r="B32" s="192"/>
      <c r="C32" s="192"/>
      <c r="D32" s="192"/>
      <c r="E32" s="192"/>
      <c r="F32" s="192"/>
      <c r="G32" s="192"/>
      <c r="H32" s="19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1" t="s">
        <v>39</v>
      </c>
      <c r="B33" s="192"/>
      <c r="C33" s="192"/>
      <c r="D33" s="192"/>
      <c r="E33" s="192"/>
      <c r="F33" s="192"/>
      <c r="G33" s="192"/>
      <c r="H33" s="19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53"/>
      <c r="J34" s="253"/>
      <c r="K34" s="25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191" t="s">
        <v>68</v>
      </c>
      <c r="B38" s="192"/>
      <c r="C38" s="192"/>
      <c r="D38" s="192"/>
      <c r="E38" s="192"/>
      <c r="F38" s="192"/>
      <c r="G38" s="192"/>
      <c r="H38" s="19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2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1" t="s">
        <v>17</v>
      </c>
      <c r="B45" s="192"/>
      <c r="C45" s="192"/>
      <c r="D45" s="192"/>
      <c r="E45" s="192"/>
      <c r="F45" s="192"/>
      <c r="G45" s="192"/>
      <c r="H45" s="19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1" t="s">
        <v>18</v>
      </c>
      <c r="B46" s="192"/>
      <c r="C46" s="192"/>
      <c r="D46" s="192"/>
      <c r="E46" s="192"/>
      <c r="F46" s="192"/>
      <c r="G46" s="192"/>
      <c r="H46" s="19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/>
      <c r="K49" s="7"/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194" t="s">
        <v>177</v>
      </c>
      <c r="B52" s="195"/>
      <c r="C52" s="195"/>
      <c r="D52" s="195"/>
      <c r="E52" s="195"/>
      <c r="F52" s="195"/>
      <c r="G52" s="195"/>
      <c r="H52" s="195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278</v>
      </c>
      <c r="J4" s="67" t="s">
        <v>318</v>
      </c>
      <c r="K4" s="67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282</v>
      </c>
      <c r="K5" s="73" t="s">
        <v>283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3"/>
      <c r="J6" s="253"/>
      <c r="K6" s="25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191" t="s">
        <v>198</v>
      </c>
      <c r="B12" s="192"/>
      <c r="C12" s="192"/>
      <c r="D12" s="192"/>
      <c r="E12" s="192"/>
      <c r="F12" s="192"/>
      <c r="G12" s="192"/>
      <c r="H12" s="19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191" t="s">
        <v>47</v>
      </c>
      <c r="B19" s="192"/>
      <c r="C19" s="192"/>
      <c r="D19" s="192"/>
      <c r="E19" s="192"/>
      <c r="F19" s="192"/>
      <c r="G19" s="192"/>
      <c r="H19" s="19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1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53"/>
      <c r="J22" s="253"/>
      <c r="K22" s="25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321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191" t="s">
        <v>114</v>
      </c>
      <c r="B28" s="192"/>
      <c r="C28" s="192"/>
      <c r="D28" s="192"/>
      <c r="E28" s="192"/>
      <c r="F28" s="192"/>
      <c r="G28" s="192"/>
      <c r="H28" s="19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191" t="s">
        <v>48</v>
      </c>
      <c r="B32" s="192"/>
      <c r="C32" s="192"/>
      <c r="D32" s="192"/>
      <c r="E32" s="192"/>
      <c r="F32" s="192"/>
      <c r="G32" s="192"/>
      <c r="H32" s="19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1" t="s">
        <v>110</v>
      </c>
      <c r="B33" s="192"/>
      <c r="C33" s="192"/>
      <c r="D33" s="192"/>
      <c r="E33" s="192"/>
      <c r="F33" s="192"/>
      <c r="G33" s="192"/>
      <c r="H33" s="19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1" t="s">
        <v>111</v>
      </c>
      <c r="B34" s="192"/>
      <c r="C34" s="192"/>
      <c r="D34" s="192"/>
      <c r="E34" s="192"/>
      <c r="F34" s="192"/>
      <c r="G34" s="192"/>
      <c r="H34" s="19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53">
        <v>0</v>
      </c>
      <c r="J35" s="253"/>
      <c r="K35" s="25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191" t="s">
        <v>49</v>
      </c>
      <c r="B39" s="192"/>
      <c r="C39" s="192"/>
      <c r="D39" s="192"/>
      <c r="E39" s="192"/>
      <c r="F39" s="192"/>
      <c r="G39" s="192"/>
      <c r="H39" s="19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191" t="s">
        <v>148</v>
      </c>
      <c r="B45" s="192"/>
      <c r="C45" s="192"/>
      <c r="D45" s="192"/>
      <c r="E45" s="192"/>
      <c r="F45" s="192"/>
      <c r="G45" s="192"/>
      <c r="H45" s="19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1" t="s">
        <v>162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1" t="s">
        <v>163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1" t="s">
        <v>149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1" t="s">
        <v>15</v>
      </c>
      <c r="B49" s="192"/>
      <c r="C49" s="192"/>
      <c r="D49" s="192"/>
      <c r="E49" s="192"/>
      <c r="F49" s="192"/>
      <c r="G49" s="192"/>
      <c r="H49" s="19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1" t="s">
        <v>161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175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191" t="s">
        <v>176</v>
      </c>
      <c r="B52" s="192"/>
      <c r="C52" s="192"/>
      <c r="D52" s="192"/>
      <c r="E52" s="192"/>
      <c r="F52" s="192"/>
      <c r="G52" s="192"/>
      <c r="H52" s="192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52:H52"/>
    <mergeCell ref="A35:K35"/>
    <mergeCell ref="A36:H36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1" t="s">
        <v>281</v>
      </c>
      <c r="D2" s="271"/>
      <c r="E2" s="77"/>
      <c r="F2" s="43" t="s">
        <v>250</v>
      </c>
      <c r="G2" s="272"/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304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282</v>
      </c>
      <c r="K4" s="83" t="s">
        <v>283</v>
      </c>
    </row>
    <row r="5" spans="1:11" ht="12.75">
      <c r="A5" s="269" t="s">
        <v>284</v>
      </c>
      <c r="B5" s="270"/>
      <c r="C5" s="270"/>
      <c r="D5" s="270"/>
      <c r="E5" s="270"/>
      <c r="F5" s="270"/>
      <c r="G5" s="270"/>
      <c r="H5" s="270"/>
      <c r="I5" s="44">
        <v>1</v>
      </c>
      <c r="J5" s="45"/>
      <c r="K5" s="45"/>
    </row>
    <row r="6" spans="1:11" ht="12.75">
      <c r="A6" s="269" t="s">
        <v>285</v>
      </c>
      <c r="B6" s="270"/>
      <c r="C6" s="270"/>
      <c r="D6" s="270"/>
      <c r="E6" s="270"/>
      <c r="F6" s="270"/>
      <c r="G6" s="270"/>
      <c r="H6" s="270"/>
      <c r="I6" s="44">
        <v>2</v>
      </c>
      <c r="J6" s="46"/>
      <c r="K6" s="46"/>
    </row>
    <row r="7" spans="1:11" ht="12.75">
      <c r="A7" s="269" t="s">
        <v>286</v>
      </c>
      <c r="B7" s="270"/>
      <c r="C7" s="270"/>
      <c r="D7" s="270"/>
      <c r="E7" s="270"/>
      <c r="F7" s="270"/>
      <c r="G7" s="270"/>
      <c r="H7" s="270"/>
      <c r="I7" s="44">
        <v>3</v>
      </c>
      <c r="J7" s="46"/>
      <c r="K7" s="46"/>
    </row>
    <row r="8" spans="1:11" ht="12.75">
      <c r="A8" s="269" t="s">
        <v>287</v>
      </c>
      <c r="B8" s="270"/>
      <c r="C8" s="270"/>
      <c r="D8" s="270"/>
      <c r="E8" s="270"/>
      <c r="F8" s="270"/>
      <c r="G8" s="270"/>
      <c r="H8" s="270"/>
      <c r="I8" s="44">
        <v>4</v>
      </c>
      <c r="J8" s="46"/>
      <c r="K8" s="46"/>
    </row>
    <row r="9" spans="1:11" ht="12.75">
      <c r="A9" s="269" t="s">
        <v>288</v>
      </c>
      <c r="B9" s="270"/>
      <c r="C9" s="270"/>
      <c r="D9" s="270"/>
      <c r="E9" s="270"/>
      <c r="F9" s="270"/>
      <c r="G9" s="270"/>
      <c r="H9" s="270"/>
      <c r="I9" s="44">
        <v>5</v>
      </c>
      <c r="J9" s="46"/>
      <c r="K9" s="46"/>
    </row>
    <row r="10" spans="1:11" ht="12.75">
      <c r="A10" s="269" t="s">
        <v>289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/>
      <c r="K10" s="46"/>
    </row>
    <row r="11" spans="1:11" ht="12.75">
      <c r="A11" s="269" t="s">
        <v>290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291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292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80" t="s">
        <v>293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69" t="s">
        <v>294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/>
      <c r="K15" s="46"/>
    </row>
    <row r="16" spans="1:11" ht="12.75">
      <c r="A16" s="269" t="s">
        <v>295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296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297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298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299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/>
      <c r="K20" s="46"/>
    </row>
    <row r="21" spans="1:11" ht="12.75">
      <c r="A21" s="280" t="s">
        <v>300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/>
      <c r="K24" s="80"/>
    </row>
    <row r="25" spans="1:11" ht="30" customHeight="1">
      <c r="A25" s="282" t="s">
        <v>303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315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Nada</cp:lastModifiedBy>
  <cp:lastPrinted>2011-03-28T11:17:39Z</cp:lastPrinted>
  <dcterms:created xsi:type="dcterms:W3CDTF">2008-10-17T11:51:54Z</dcterms:created>
  <dcterms:modified xsi:type="dcterms:W3CDTF">2018-02-21T08:04:32Z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