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'Bilješke'!$A$1:$J$19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<sst xmlns="http://schemas.openxmlformats.org/spreadsheetml/2006/main" count="344" uniqueCount="315">
  <si>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</si>
  <si>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</si>
  <si>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</si>
  <si>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</si>
  <si>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</si>
  <si>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</si>
  <si>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</si>
  <si>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</si>
  <si>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</si>
  <si>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</si>
  <si>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</si>
  <si>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</si>
  <si>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</si>
  <si>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</si>
  <si>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</si>
  <si>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</si>
  <si>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</si>
  <si>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</si>
  <si>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</si>
  <si>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</si>
  <si>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</si>
  <si>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</si>
  <si>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</si>
  <si>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</si>
  <si>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</si>
  <si>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</si>
  <si>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</si>
  <si>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</si>
  <si>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</si>
  <si>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</si>
  <si>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</si>
  <si>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</si>
  <si>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</si>
  <si>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</si>
  <si>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</si>
  <si>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</si>
  <si>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</si>
  <si>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</si>
  <si>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</si>
  <si>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</si>
  <si>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</si>
  <si>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</si>
  <si>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</si>
  <si>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</si>
  <si>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</si>
  <si>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</si>
  <si>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</si>
  <si>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</si>
  <si>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</si>
  <si>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</si>
  <si>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</si>
  <si>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</si>
  <si>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</si>
  <si>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</si>
  <si>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</si>
  <si>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</si>
  <si>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</si>
  <si>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</si>
  <si>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</si>
  <si>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</si>
  <si>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</si>
  <si>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</si>
  <si>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</si>
  <si>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</si>
  <si>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</si>
  <si>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</si>
  <si>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</si>
  <si>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</si>
  <si>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</si>
  <si>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</si>
  <si>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</si>
  <si>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</si>
  <si>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</si>
  <si>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</si>
  <si>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</si>
  <si>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</si>
  <si>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</si>
  <si>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</si>
  <si>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</si>
  <si>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</si>
  <si>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</si>
  <si>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</si>
  <si>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</si>
  <si>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</si>
  <si>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</si>
  <si>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</si>
  <si>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</si>
  <si>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</si>
  <si>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</si>
  <si>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</si>
  <si>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</si>
  <si>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</si>
  <si>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</si>
  <si>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</si>
  <si>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</si>
  <si>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</si>
  <si>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</si>
  <si>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</si>
  <si>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</si>
  <si>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</si>
  <si>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</si>
  <si>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</si>
  <si>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</si>
  <si>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</si>
  <si>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</si>
  <si>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</si>
  <si>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</si>
  <si>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</si>
  <si>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</si>
  <si>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</si>
  <si>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</si>
  <si>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</si>
  <si>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</si>
  <si>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</si>
  <si>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</si>
  <si>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</si>
  <si>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</si>
  <si>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</si>
  <si>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</si>
  <si>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</si>
  <si>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</si>
  <si>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</si>
  <si>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</si>
  <si>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</si>
  <si>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</si>
  <si>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</si>
  <si>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</si>
  <si>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</si>
  <si>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</si>
  <si>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</si>
  <si>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</si>
  <si>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</si>
  <si>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</si>
  <si>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</si>
  <si>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</si>
  <si>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</si>
  <si>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</si>
  <si>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</si>
  <si>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</si>
  <si>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</si>
  <si>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</si>
  <si>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</si>
  <si>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</si>
  <si>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</si>
  <si>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</si>
  <si>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</si>
  <si>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</si>
  <si>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</si>
  <si>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</si>
  <si>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</si>
  <si>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</si>
  <si>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</si>
  <si>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</si>
  <si>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</si>
  <si>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</si>
  <si>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</si>
  <si>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</si>
  <si>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</si>
  <si>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</si>
  <si>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</si>
  <si>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</si>
  <si>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</si>
  <si>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</si>
  <si>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</si>
  <si>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</si>
  <si>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</si>
  <si>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</si>
  <si>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</si>
  <si>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</si>
  <si>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</si>
  <si>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</si>
  <si>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</si>
  <si>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</si>
  <si>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</si>
  <si>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</si>
  <si>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</si>
  <si>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</si>
  <si>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</si>
  <si>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</si>
  <si>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</si>
  <si>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</si>
  <si>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</si>
  <si>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</si>
  <si>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</si>
  <si>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</si>
  <si>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</si>
  <si>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</si>
  <si>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</si>
  <si>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</si>
  <si>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</si>
  <si>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</si>
  <si>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</si>
  <si>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</si>
  <si>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</si>
  <si>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</si>
  <si>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</si>
  <si>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</si>
  <si>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</si>
  <si>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</si>
  <si>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</si>
  <si>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</si>
  <si>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</si>
  <si>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</si>
  <si>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</si>
  <si>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</si>
  <si>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</si>
  <si>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</si>
  <si>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</si>
  <si>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</si>
  <si>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</si>
  <si>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</si>
  <si>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</si>
  <si>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</si>
  <si>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</si>
  <si>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</si>
  <si>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</si>
  <si>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</si>
  <si>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</si>
  <si>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</si>
  <si>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</si>
  <si>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</si>
  <si>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</si>
  <si>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</si>
  <si>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</si>
  <si>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</si>
  <si>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</si>
  <si>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</si>
  <si>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</si>
  <si>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</si>
  <si>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</si>
  <si>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</si>
  <si>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</si>
  <si>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</si>
  <si>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</si>
  <si>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</si>
  <si>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</si>
  <si>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</si>
  <si>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</si>
  <si>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</si>
  <si>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</si>
  <si>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</si>
  <si>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</si>
  <si>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</si>
  <si>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</si>
  <si>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</si>
  <si>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</si>
  <si>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</si>
  <si>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</si>
  <si>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</si>
  <si>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</si>
  <si>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</si>
  <si>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</si>
  <si>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</si>
  <si>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</si>
  <si>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</si>
  <si>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</si>
  <si>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</si>
  <si>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</si>
  <si>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</si>
  <si>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</si>
  <si>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</si>
  <si>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</si>
  <si>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</si>
  <si>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</si>
  <si>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</si>
  <si>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</si>
  <si>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</si>
  <si>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</si>
  <si>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</si>
  <si>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</si>
  <si>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</si>
  <si>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</si>
  <si>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</si>
  <si>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</si>
  <si>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</si>
  <si>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</si>
  <si>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</si>
  <si>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</si>
  <si>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</si>
  <si>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</si>
  <si>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</si>
  <si>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</si>
  <si>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</si>
  <si>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</si>
  <si>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</si>
  <si>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</si>
  <si>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stanje na dan 31.12.2012.</t>
  </si>
  <si>
    <t>01.01.2012.</t>
  </si>
  <si>
    <t>31.12.2012.</t>
  </si>
  <si>
    <t>03214303</t>
  </si>
  <si>
    <t>080219864</t>
  </si>
  <si>
    <t>29787128314</t>
  </si>
  <si>
    <t>DOMAĆA TVORNICA RUBLJA D.D.</t>
  </si>
  <si>
    <t>ZAGREB</t>
  </si>
  <si>
    <t>D.MANDLA BB</t>
  </si>
  <si>
    <t>lidija.scipior@deteer.hr</t>
  </si>
  <si>
    <t>www.deteer.hr</t>
  </si>
  <si>
    <t>GRAD ZAGREB</t>
  </si>
  <si>
    <t>1414</t>
  </si>
  <si>
    <t>LIDIJA ŠČIPIOR</t>
  </si>
  <si>
    <t>01/2960-613</t>
  </si>
  <si>
    <t>01/2910-038</t>
  </si>
  <si>
    <t>MLADEN TROGRLIĆ</t>
  </si>
  <si>
    <t>u razdoblju 01.01.2012. do 31.12.2012.</t>
  </si>
  <si>
    <t>I. Značajne računovodstvene politike</t>
  </si>
  <si>
    <r>
      <t>Dugotrajna materijalna imovina</t>
    </r>
    <r>
      <rPr>
        <sz val="12"/>
        <rFont val="Times New Roman"/>
        <family val="1"/>
      </rPr>
      <t xml:space="preserve"> obuhvaća sredstva koja društvo koristi u proizvodnji proizvoda , i isporuci roba i usluga te u administrativne svrhe i čiji je procijenjeni i korisni vijek upotrebe duži od godine dana. Početno (prva nabava iskazuje se u bilanci po trošku nabave koji uz neto kupovnu cijenu obuhvaća sve ovisne troškove do sastavljanja sredstava u upotrebu. Nakon početnog priznanja dugotrajna imovina se iskazuje po trošku nabave umanjenom za ispravak vrijednosti i gubitke od umanjenja.  Amortizacija dugotrajne materijalne imovine provodi se primjenom linearne metode obračuna u procijenjenom vijeku upotrebe svakog pojedinog sredstva u skladu s HSFI-em.</t>
    </r>
  </si>
  <si>
    <r>
      <t xml:space="preserve">Udjeli </t>
    </r>
    <r>
      <rPr>
        <sz val="12"/>
        <rFont val="Times New Roman"/>
        <family val="1"/>
      </rPr>
      <t>(dionice) u povezanim poduzetnicima evidentiraju se prema metodi troška ulaganja. Trošak ulaganja uključuje kupnje i sve druge ovisne troškove koji su nastali pri stjecanju udjela. Prema metodi troška ulaganja ulagač priznaje prihod samo u mjeri u kojoj prima dio neto dobiti poduzetnika čije je udjele uložio. Sudjelujuć interesi (udjeli) obuhvaćaju sva ulaganja u udjele (dionice) drugih do 20 % vrijednosti njihova kapitala pri čemu se ne ostvaruje značajan utjecaj. Promjene tržišne vrijednosti ove imovine koje nisu privremene, obračunavaju se primjenom načela niže vrijednosti.</t>
    </r>
  </si>
  <si>
    <r>
      <t>Zalihe</t>
    </r>
    <r>
      <rPr>
        <sz val="12"/>
        <rFont val="Times New Roman"/>
        <family val="1"/>
      </rPr>
      <t xml:space="preserve"> se iskazuju po trošku nabave  ili neto vrijednosti koja se može realizirati, ovisno o tome koja je niža, u skladu s HSFI-em. Obračun utroška zaliha provodi se primjenom metode ponderiranog prosiječnog troška. Zalihe nedovršene proizvodnje i gotovih proizvoda vrednuju se po metodi ukupnih troškova (direktni matrijal, direktni rad i sustavni raspored fiksnih i varijabilnih općih troškova proizvodnje.)</t>
    </r>
  </si>
  <si>
    <t xml:space="preserve">  </t>
  </si>
  <si>
    <r>
      <t>Potraživanja</t>
    </r>
    <r>
      <rPr>
        <sz val="12"/>
        <rFont val="Times New Roman"/>
        <family val="1"/>
      </rPr>
      <t xml:space="preserve"> se iskazuju po nominalnoj vrijednosti uvećanoj za kamate sukladno sklopljenom ugovoru. Smanjenje vrijednosti potraživanja provodi se u razdoblju spoznaje o nemogućnosti naplate dijela ili cijelog potraživanja od dužnika. Procjena realnosti pojedinih potraživanja, u smislu mogućnosti njihove naplate provodi se uvijek kada potraživanje nije naplaćeno u ugovorenom roku, a najkasnije na datum bilance.</t>
    </r>
  </si>
  <si>
    <r>
      <t>Obveze</t>
    </r>
    <r>
      <rPr>
        <sz val="12"/>
        <rFont val="Times New Roman"/>
        <family val="1"/>
      </rPr>
      <t xml:space="preserve"> se iskazuju po nominalnoj vrijednosti uvećanoj za kamate prema zaključenom ugovoru i razvrstavaju na kratkoročne i dugoročne.</t>
    </r>
  </si>
  <si>
    <r>
      <t>Prihodi</t>
    </r>
    <r>
      <rPr>
        <sz val="12"/>
        <rFont val="Times New Roman"/>
        <family val="1"/>
      </rPr>
      <t xml:space="preserve"> nastaju kao posljedica povećanja imovine ili smanjenja obveza. Priznaju se u skladu s HSFI 15. Izvanredni prihodi se razvrstavaju i objavljuju u skladu s HSFI-em.</t>
    </r>
  </si>
  <si>
    <r>
      <t>Rashodi</t>
    </r>
    <r>
      <rPr>
        <sz val="12"/>
        <rFont val="Times New Roman"/>
        <family val="1"/>
      </rPr>
      <t xml:space="preserve"> nastaju kao posljedica smanjenja imovine ili povećanja obveza. Sučeljavaju se s odnosim prihodima koji proistječu iz istih transakcija i drugih događaja. Izvanredni rashodi se razvrstavaju i obavljaju u skladu s HSFI-em.</t>
    </r>
  </si>
  <si>
    <t>Obveznik: ______DTR D.D.______________________________________________________</t>
  </si>
  <si>
    <t>Obveznik: _________DTR D.D.____________________________________________________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</si>
</sst>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b/>
      <sz val="9"/>
      <color indexed="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3" fillId="0" borderId="0" xfId="58" applyFont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1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8" applyFont="1" applyBorder="1" applyAlignment="1" applyProtection="1">
      <alignment vertical="top"/>
      <protection hidden="1"/>
    </xf>
    <xf numFmtId="49" fontId="2" fillId="0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18" xfId="58" applyFont="1" applyBorder="1" applyAlignment="1" applyProtection="1">
      <alignment horizontal="right"/>
      <protection hidden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Border="1" applyAlignment="1">
      <alignment vertical="top" wrapText="1"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18" xfId="58" applyFont="1" applyBorder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0" fontId="4" fillId="0" borderId="28" xfId="53" applyFill="1" applyBorder="1" applyAlignment="1" applyProtection="1">
      <alignment/>
      <protection hidden="1" locked="0"/>
    </xf>
    <xf numFmtId="0" fontId="2" fillId="0" borderId="25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6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3" fillId="0" borderId="0" xfId="57" applyFont="1" applyBorder="1" applyAlignment="1" applyProtection="1">
      <alignment horizontal="left" vertic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5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5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>
      <alignment horizontal="left" vertical="center"/>
      <protection/>
    </xf>
    <xf numFmtId="1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7" fillId="33" borderId="38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7" fillId="36" borderId="37" xfId="0" applyFont="1" applyFill="1" applyBorder="1" applyAlignment="1" applyProtection="1">
      <alignment vertical="center" wrapText="1"/>
      <protection hidden="1"/>
    </xf>
    <xf numFmtId="0" fontId="7" fillId="36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7" fillId="35" borderId="37" xfId="0" applyFont="1" applyFill="1" applyBorder="1" applyAlignment="1">
      <alignment vertical="center" wrapText="1"/>
    </xf>
    <xf numFmtId="0" fontId="7" fillId="35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vertical="center" wrapText="1"/>
    </xf>
    <xf numFmtId="0" fontId="0" fillId="37" borderId="38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dija.scipior@deteer.hr" TargetMode="External" /><Relationship Id="rId2" Type="http://schemas.openxmlformats.org/officeDocument/2006/relationships/hyperlink" Target="http://www.deteer.hr/" TargetMode="External" /><Relationship Id="rId3" Type="http://schemas.openxmlformats.org/officeDocument/2006/relationships/hyperlink" Target="mailto:lidija.scipior@detee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C45" sqref="C45:D45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4" width="9.140625" style="19" customWidth="1"/>
    <col min="5" max="5" width="11.00390625" style="19" customWidth="1"/>
    <col min="6" max="6" width="9.140625" style="19" customWidth="1"/>
    <col min="7" max="7" width="15.140625" style="19" customWidth="1"/>
    <col min="8" max="8" width="17.140625" style="19" customWidth="1"/>
    <col min="9" max="9" width="14.421875" style="19" customWidth="1"/>
    <col min="10" max="16384" width="9.140625" style="19" customWidth="1"/>
  </cols>
  <sheetData>
    <row r="1" spans="1:12" ht="15.75">
      <c r="A1" s="145" t="s">
        <v>220</v>
      </c>
      <c r="B1" s="145"/>
      <c r="C1" s="145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78" t="s">
        <v>221</v>
      </c>
      <c r="B2" s="178"/>
      <c r="C2" s="178"/>
      <c r="D2" s="179"/>
      <c r="E2" s="20" t="s">
        <v>287</v>
      </c>
      <c r="F2" s="21"/>
      <c r="G2" s="22" t="s">
        <v>222</v>
      </c>
      <c r="H2" s="20" t="s">
        <v>288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>
      <c r="A4" s="180" t="s">
        <v>223</v>
      </c>
      <c r="B4" s="180"/>
      <c r="C4" s="180"/>
      <c r="D4" s="180"/>
      <c r="E4" s="180"/>
      <c r="F4" s="180"/>
      <c r="G4" s="180"/>
      <c r="H4" s="180"/>
      <c r="I4" s="180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60" t="s">
        <v>224</v>
      </c>
      <c r="B6" s="132"/>
      <c r="C6" s="176" t="s">
        <v>289</v>
      </c>
      <c r="D6" s="177"/>
      <c r="E6" s="181"/>
      <c r="F6" s="181"/>
      <c r="G6" s="181"/>
      <c r="H6" s="181"/>
      <c r="I6" s="35"/>
      <c r="J6" s="18"/>
      <c r="K6" s="18"/>
      <c r="L6" s="18"/>
    </row>
    <row r="7" spans="1:12" ht="12.75">
      <c r="A7" s="36"/>
      <c r="B7" s="36"/>
      <c r="C7" s="27"/>
      <c r="D7" s="27"/>
      <c r="E7" s="181"/>
      <c r="F7" s="181"/>
      <c r="G7" s="181"/>
      <c r="H7" s="181"/>
      <c r="I7" s="35"/>
      <c r="J7" s="18"/>
      <c r="K7" s="18"/>
      <c r="L7" s="18"/>
    </row>
    <row r="8" spans="1:12" ht="12.75">
      <c r="A8" s="182" t="s">
        <v>225</v>
      </c>
      <c r="B8" s="183"/>
      <c r="C8" s="176" t="s">
        <v>290</v>
      </c>
      <c r="D8" s="177"/>
      <c r="E8" s="181"/>
      <c r="F8" s="181"/>
      <c r="G8" s="181"/>
      <c r="H8" s="181"/>
      <c r="I8" s="28"/>
      <c r="J8" s="18"/>
      <c r="K8" s="18"/>
      <c r="L8" s="18"/>
    </row>
    <row r="9" spans="1:12" ht="12.75">
      <c r="A9" s="37"/>
      <c r="B9" s="37"/>
      <c r="C9" s="38"/>
      <c r="D9" s="27"/>
      <c r="E9" s="27"/>
      <c r="F9" s="27"/>
      <c r="G9" s="27"/>
      <c r="H9" s="27"/>
      <c r="I9" s="27"/>
      <c r="J9" s="18"/>
      <c r="K9" s="18"/>
      <c r="L9" s="18"/>
    </row>
    <row r="10" spans="1:12" ht="12.75">
      <c r="A10" s="173" t="s">
        <v>226</v>
      </c>
      <c r="B10" s="174"/>
      <c r="C10" s="176" t="s">
        <v>291</v>
      </c>
      <c r="D10" s="177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75"/>
      <c r="B11" s="175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60" t="s">
        <v>227</v>
      </c>
      <c r="B12" s="132"/>
      <c r="C12" s="154" t="s">
        <v>292</v>
      </c>
      <c r="D12" s="170"/>
      <c r="E12" s="170"/>
      <c r="F12" s="170"/>
      <c r="G12" s="170"/>
      <c r="H12" s="170"/>
      <c r="I12" s="135"/>
      <c r="J12" s="18"/>
      <c r="K12" s="18"/>
      <c r="L12" s="18"/>
    </row>
    <row r="13" spans="1:12" ht="12.75">
      <c r="A13" s="36"/>
      <c r="B13" s="36"/>
      <c r="C13" s="39"/>
      <c r="D13" s="27"/>
      <c r="E13" s="27"/>
      <c r="F13" s="27"/>
      <c r="G13" s="27"/>
      <c r="H13" s="27"/>
      <c r="I13" s="27"/>
      <c r="J13" s="18"/>
      <c r="K13" s="18"/>
      <c r="L13" s="18"/>
    </row>
    <row r="14" spans="1:12" ht="12.75">
      <c r="A14" s="160" t="s">
        <v>228</v>
      </c>
      <c r="B14" s="132"/>
      <c r="C14" s="171">
        <v>100040</v>
      </c>
      <c r="D14" s="172"/>
      <c r="E14" s="27"/>
      <c r="F14" s="154" t="s">
        <v>293</v>
      </c>
      <c r="G14" s="170"/>
      <c r="H14" s="170"/>
      <c r="I14" s="135"/>
      <c r="J14" s="18"/>
      <c r="K14" s="18"/>
      <c r="L14" s="18"/>
    </row>
    <row r="15" spans="1:12" ht="12.75">
      <c r="A15" s="36"/>
      <c r="B15" s="36"/>
      <c r="C15" s="27"/>
      <c r="D15" s="27"/>
      <c r="E15" s="27"/>
      <c r="F15" s="27"/>
      <c r="G15" s="27"/>
      <c r="H15" s="27"/>
      <c r="I15" s="27"/>
      <c r="J15" s="18"/>
      <c r="K15" s="18"/>
      <c r="L15" s="18"/>
    </row>
    <row r="16" spans="1:12" ht="12.75">
      <c r="A16" s="160" t="s">
        <v>229</v>
      </c>
      <c r="B16" s="132"/>
      <c r="C16" s="154" t="s">
        <v>294</v>
      </c>
      <c r="D16" s="170"/>
      <c r="E16" s="170"/>
      <c r="F16" s="170"/>
      <c r="G16" s="170"/>
      <c r="H16" s="170"/>
      <c r="I16" s="135"/>
      <c r="J16" s="18"/>
      <c r="K16" s="18"/>
      <c r="L16" s="18"/>
    </row>
    <row r="17" spans="1:12" ht="12.75">
      <c r="A17" s="36"/>
      <c r="B17" s="36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ht="12.75">
      <c r="A18" s="160" t="s">
        <v>230</v>
      </c>
      <c r="B18" s="132"/>
      <c r="C18" s="128" t="s">
        <v>295</v>
      </c>
      <c r="D18" s="129"/>
      <c r="E18" s="129"/>
      <c r="F18" s="129"/>
      <c r="G18" s="129"/>
      <c r="H18" s="129"/>
      <c r="I18" s="130"/>
      <c r="J18" s="18"/>
      <c r="K18" s="18"/>
      <c r="L18" s="18"/>
    </row>
    <row r="19" spans="1:12" ht="12.75">
      <c r="A19" s="36"/>
      <c r="B19" s="36"/>
      <c r="C19" s="39"/>
      <c r="D19" s="27"/>
      <c r="E19" s="27"/>
      <c r="F19" s="27"/>
      <c r="G19" s="27"/>
      <c r="H19" s="27"/>
      <c r="I19" s="27"/>
      <c r="J19" s="18"/>
      <c r="K19" s="18"/>
      <c r="L19" s="18"/>
    </row>
    <row r="20" spans="1:12" ht="12.75">
      <c r="A20" s="160" t="s">
        <v>231</v>
      </c>
      <c r="B20" s="132"/>
      <c r="C20" s="128" t="s">
        <v>296</v>
      </c>
      <c r="D20" s="129"/>
      <c r="E20" s="129"/>
      <c r="F20" s="129"/>
      <c r="G20" s="129"/>
      <c r="H20" s="129"/>
      <c r="I20" s="130"/>
      <c r="J20" s="18"/>
      <c r="K20" s="18"/>
      <c r="L20" s="18"/>
    </row>
    <row r="21" spans="1:12" ht="12.75">
      <c r="A21" s="36"/>
      <c r="B21" s="36"/>
      <c r="C21" s="39"/>
      <c r="D21" s="27"/>
      <c r="E21" s="27"/>
      <c r="F21" s="27"/>
      <c r="G21" s="27"/>
      <c r="H21" s="27"/>
      <c r="I21" s="27"/>
      <c r="J21" s="18"/>
      <c r="K21" s="18"/>
      <c r="L21" s="18"/>
    </row>
    <row r="22" spans="1:12" ht="12.75">
      <c r="A22" s="160" t="s">
        <v>232</v>
      </c>
      <c r="B22" s="132"/>
      <c r="C22" s="109">
        <v>133</v>
      </c>
      <c r="D22" s="154" t="s">
        <v>293</v>
      </c>
      <c r="E22" s="161"/>
      <c r="F22" s="162"/>
      <c r="G22" s="131"/>
      <c r="H22" s="169"/>
      <c r="I22" s="41"/>
      <c r="J22" s="18"/>
      <c r="K22" s="18"/>
      <c r="L22" s="18"/>
    </row>
    <row r="23" spans="1:12" ht="12.75">
      <c r="A23" s="36"/>
      <c r="B23" s="36"/>
      <c r="C23" s="27"/>
      <c r="D23" s="42"/>
      <c r="E23" s="42"/>
      <c r="F23" s="42"/>
      <c r="G23" s="42"/>
      <c r="H23" s="27"/>
      <c r="I23" s="28"/>
      <c r="J23" s="18"/>
      <c r="K23" s="18"/>
      <c r="L23" s="18"/>
    </row>
    <row r="24" spans="1:12" ht="12.75">
      <c r="A24" s="160" t="s">
        <v>233</v>
      </c>
      <c r="B24" s="132"/>
      <c r="C24" s="109">
        <v>21</v>
      </c>
      <c r="D24" s="154" t="s">
        <v>297</v>
      </c>
      <c r="E24" s="161"/>
      <c r="F24" s="161"/>
      <c r="G24" s="162"/>
      <c r="H24" s="34" t="s">
        <v>234</v>
      </c>
      <c r="I24" s="110">
        <v>101</v>
      </c>
      <c r="J24" s="18"/>
      <c r="K24" s="18"/>
      <c r="L24" s="18"/>
    </row>
    <row r="25" spans="1:12" ht="12.75">
      <c r="A25" s="36"/>
      <c r="B25" s="36"/>
      <c r="C25" s="27"/>
      <c r="D25" s="42"/>
      <c r="E25" s="42"/>
      <c r="F25" s="42"/>
      <c r="G25" s="36"/>
      <c r="H25" s="36" t="s">
        <v>235</v>
      </c>
      <c r="I25" s="111"/>
      <c r="J25" s="18"/>
      <c r="K25" s="18"/>
      <c r="L25" s="18"/>
    </row>
    <row r="26" spans="1:12" ht="12.75">
      <c r="A26" s="160" t="s">
        <v>236</v>
      </c>
      <c r="B26" s="132"/>
      <c r="C26" s="43"/>
      <c r="D26" s="44"/>
      <c r="E26" s="18"/>
      <c r="F26" s="45"/>
      <c r="G26" s="160" t="s">
        <v>237</v>
      </c>
      <c r="H26" s="132"/>
      <c r="I26" s="112" t="s">
        <v>298</v>
      </c>
      <c r="J26" s="18"/>
      <c r="K26" s="18"/>
      <c r="L26" s="18"/>
    </row>
    <row r="27" spans="1:12" ht="12.75">
      <c r="A27" s="36"/>
      <c r="B27" s="36"/>
      <c r="C27" s="27"/>
      <c r="D27" s="45"/>
      <c r="E27" s="45"/>
      <c r="F27" s="45"/>
      <c r="G27" s="45"/>
      <c r="H27" s="27"/>
      <c r="I27" s="46"/>
      <c r="J27" s="18"/>
      <c r="K27" s="18"/>
      <c r="L27" s="18"/>
    </row>
    <row r="28" spans="1:12" ht="12.75">
      <c r="A28" s="163" t="s">
        <v>238</v>
      </c>
      <c r="B28" s="164"/>
      <c r="C28" s="165"/>
      <c r="D28" s="165"/>
      <c r="E28" s="166" t="s">
        <v>239</v>
      </c>
      <c r="F28" s="167"/>
      <c r="G28" s="167"/>
      <c r="H28" s="168" t="s">
        <v>240</v>
      </c>
      <c r="I28" s="168"/>
      <c r="J28" s="18"/>
      <c r="K28" s="18"/>
      <c r="L28" s="18"/>
    </row>
    <row r="29" spans="1:12" ht="12.75">
      <c r="A29" s="18"/>
      <c r="B29" s="18"/>
      <c r="C29" s="18"/>
      <c r="D29" s="33"/>
      <c r="E29" s="27"/>
      <c r="F29" s="27"/>
      <c r="G29" s="27"/>
      <c r="H29" s="47"/>
      <c r="I29" s="46"/>
      <c r="J29" s="18"/>
      <c r="K29" s="18"/>
      <c r="L29" s="18"/>
    </row>
    <row r="30" spans="1:12" ht="12.75">
      <c r="A30" s="157"/>
      <c r="B30" s="149"/>
      <c r="C30" s="149"/>
      <c r="D30" s="150"/>
      <c r="E30" s="157"/>
      <c r="F30" s="149"/>
      <c r="G30" s="149"/>
      <c r="H30" s="146"/>
      <c r="I30" s="147"/>
      <c r="J30" s="18"/>
      <c r="K30" s="18"/>
      <c r="L30" s="18"/>
    </row>
    <row r="31" spans="1:12" ht="12.75">
      <c r="A31" s="40"/>
      <c r="B31" s="40"/>
      <c r="C31" s="39"/>
      <c r="D31" s="158"/>
      <c r="E31" s="158"/>
      <c r="F31" s="158"/>
      <c r="G31" s="159"/>
      <c r="H31" s="27"/>
      <c r="I31" s="50"/>
      <c r="J31" s="18"/>
      <c r="K31" s="18"/>
      <c r="L31" s="18"/>
    </row>
    <row r="32" spans="1:12" ht="12.75">
      <c r="A32" s="157"/>
      <c r="B32" s="149"/>
      <c r="C32" s="149"/>
      <c r="D32" s="150"/>
      <c r="E32" s="157"/>
      <c r="F32" s="149"/>
      <c r="G32" s="149"/>
      <c r="H32" s="146"/>
      <c r="I32" s="147"/>
      <c r="J32" s="18"/>
      <c r="K32" s="18"/>
      <c r="L32" s="18"/>
    </row>
    <row r="33" spans="1:12" ht="12.75">
      <c r="A33" s="40"/>
      <c r="B33" s="40"/>
      <c r="C33" s="39"/>
      <c r="D33" s="48"/>
      <c r="E33" s="48"/>
      <c r="F33" s="48"/>
      <c r="G33" s="49"/>
      <c r="H33" s="27"/>
      <c r="I33" s="51"/>
      <c r="J33" s="18"/>
      <c r="K33" s="18"/>
      <c r="L33" s="18"/>
    </row>
    <row r="34" spans="1:12" ht="12.75">
      <c r="A34" s="157"/>
      <c r="B34" s="149"/>
      <c r="C34" s="149"/>
      <c r="D34" s="150"/>
      <c r="E34" s="157"/>
      <c r="F34" s="149"/>
      <c r="G34" s="149"/>
      <c r="H34" s="146"/>
      <c r="I34" s="147"/>
      <c r="J34" s="18"/>
      <c r="K34" s="18"/>
      <c r="L34" s="18"/>
    </row>
    <row r="35" spans="1:12" ht="12.75">
      <c r="A35" s="40"/>
      <c r="B35" s="40"/>
      <c r="C35" s="39"/>
      <c r="D35" s="48"/>
      <c r="E35" s="48"/>
      <c r="F35" s="48"/>
      <c r="G35" s="49"/>
      <c r="H35" s="27"/>
      <c r="I35" s="51"/>
      <c r="J35" s="18"/>
      <c r="K35" s="18"/>
      <c r="L35" s="18"/>
    </row>
    <row r="36" spans="1:12" ht="12.75">
      <c r="A36" s="157"/>
      <c r="B36" s="149"/>
      <c r="C36" s="149"/>
      <c r="D36" s="150"/>
      <c r="E36" s="157"/>
      <c r="F36" s="149"/>
      <c r="G36" s="149"/>
      <c r="H36" s="146"/>
      <c r="I36" s="147"/>
      <c r="J36" s="18"/>
      <c r="K36" s="18"/>
      <c r="L36" s="18"/>
    </row>
    <row r="37" spans="1:12" ht="12.75">
      <c r="A37" s="52"/>
      <c r="B37" s="52"/>
      <c r="C37" s="151"/>
      <c r="D37" s="152"/>
      <c r="E37" s="27"/>
      <c r="F37" s="151"/>
      <c r="G37" s="152"/>
      <c r="H37" s="27"/>
      <c r="I37" s="27"/>
      <c r="J37" s="18"/>
      <c r="K37" s="18"/>
      <c r="L37" s="18"/>
    </row>
    <row r="38" spans="1:12" ht="12.75">
      <c r="A38" s="157"/>
      <c r="B38" s="149"/>
      <c r="C38" s="149"/>
      <c r="D38" s="150"/>
      <c r="E38" s="157"/>
      <c r="F38" s="149"/>
      <c r="G38" s="149"/>
      <c r="H38" s="146"/>
      <c r="I38" s="147"/>
      <c r="J38" s="18"/>
      <c r="K38" s="18"/>
      <c r="L38" s="18"/>
    </row>
    <row r="39" spans="1:12" ht="12.75">
      <c r="A39" s="52"/>
      <c r="B39" s="52"/>
      <c r="C39" s="53"/>
      <c r="D39" s="54"/>
      <c r="E39" s="27"/>
      <c r="F39" s="53"/>
      <c r="G39" s="54"/>
      <c r="H39" s="27"/>
      <c r="I39" s="27"/>
      <c r="J39" s="18"/>
      <c r="K39" s="18"/>
      <c r="L39" s="18"/>
    </row>
    <row r="40" spans="1:12" ht="12.75">
      <c r="A40" s="157"/>
      <c r="B40" s="149"/>
      <c r="C40" s="149"/>
      <c r="D40" s="150"/>
      <c r="E40" s="157"/>
      <c r="F40" s="149"/>
      <c r="G40" s="149"/>
      <c r="H40" s="146"/>
      <c r="I40" s="147"/>
      <c r="J40" s="18"/>
      <c r="K40" s="18"/>
      <c r="L40" s="18"/>
    </row>
    <row r="41" spans="1:12" ht="12.75">
      <c r="A41" s="55"/>
      <c r="B41" s="56"/>
      <c r="C41" s="56"/>
      <c r="D41" s="56"/>
      <c r="E41" s="55"/>
      <c r="F41" s="56"/>
      <c r="G41" s="56"/>
      <c r="H41" s="57"/>
      <c r="I41" s="58"/>
      <c r="J41" s="18"/>
      <c r="K41" s="18"/>
      <c r="L41" s="18"/>
    </row>
    <row r="42" spans="1:12" ht="12.75">
      <c r="A42" s="52"/>
      <c r="B42" s="52"/>
      <c r="C42" s="53"/>
      <c r="D42" s="54"/>
      <c r="E42" s="27"/>
      <c r="F42" s="53"/>
      <c r="G42" s="54"/>
      <c r="H42" s="27"/>
      <c r="I42" s="27"/>
      <c r="J42" s="18"/>
      <c r="K42" s="18"/>
      <c r="L42" s="18"/>
    </row>
    <row r="43" spans="1:12" ht="12.75">
      <c r="A43" s="59"/>
      <c r="B43" s="59"/>
      <c r="C43" s="59"/>
      <c r="D43" s="38"/>
      <c r="E43" s="38"/>
      <c r="F43" s="59"/>
      <c r="G43" s="38"/>
      <c r="H43" s="38"/>
      <c r="I43" s="38"/>
      <c r="J43" s="18"/>
      <c r="K43" s="18"/>
      <c r="L43" s="18"/>
    </row>
    <row r="44" spans="1:12" ht="12.75">
      <c r="A44" s="143" t="s">
        <v>241</v>
      </c>
      <c r="B44" s="127"/>
      <c r="C44" s="146"/>
      <c r="D44" s="147"/>
      <c r="E44" s="28"/>
      <c r="F44" s="148"/>
      <c r="G44" s="149"/>
      <c r="H44" s="149"/>
      <c r="I44" s="150"/>
      <c r="J44" s="18"/>
      <c r="K44" s="18"/>
      <c r="L44" s="18"/>
    </row>
    <row r="45" spans="1:12" ht="12.75">
      <c r="A45" s="52"/>
      <c r="B45" s="52"/>
      <c r="C45" s="151"/>
      <c r="D45" s="152"/>
      <c r="E45" s="27"/>
      <c r="F45" s="151"/>
      <c r="G45" s="153"/>
      <c r="H45" s="60"/>
      <c r="I45" s="60"/>
      <c r="J45" s="18"/>
      <c r="K45" s="18"/>
      <c r="L45" s="18"/>
    </row>
    <row r="46" spans="1:12" ht="12.75">
      <c r="A46" s="143" t="s">
        <v>242</v>
      </c>
      <c r="B46" s="127"/>
      <c r="C46" s="154" t="s">
        <v>299</v>
      </c>
      <c r="D46" s="155"/>
      <c r="E46" s="155"/>
      <c r="F46" s="155"/>
      <c r="G46" s="155"/>
      <c r="H46" s="155"/>
      <c r="I46" s="156"/>
      <c r="J46" s="18"/>
      <c r="K46" s="18"/>
      <c r="L46" s="18"/>
    </row>
    <row r="47" spans="1:12" ht="12.75">
      <c r="A47" s="36"/>
      <c r="B47" s="36"/>
      <c r="C47" s="39" t="s">
        <v>243</v>
      </c>
      <c r="D47" s="27"/>
      <c r="E47" s="27"/>
      <c r="F47" s="27"/>
      <c r="G47" s="27"/>
      <c r="H47" s="27"/>
      <c r="I47" s="113"/>
      <c r="J47" s="18"/>
      <c r="K47" s="18"/>
      <c r="L47" s="18"/>
    </row>
    <row r="48" spans="1:12" ht="12.75">
      <c r="A48" s="143" t="s">
        <v>244</v>
      </c>
      <c r="B48" s="127"/>
      <c r="C48" s="133" t="s">
        <v>300</v>
      </c>
      <c r="D48" s="134"/>
      <c r="E48" s="144"/>
      <c r="F48" s="27"/>
      <c r="G48" s="114" t="s">
        <v>245</v>
      </c>
      <c r="H48" s="133" t="s">
        <v>301</v>
      </c>
      <c r="I48" s="144"/>
      <c r="J48" s="18"/>
      <c r="K48" s="18"/>
      <c r="L48" s="18"/>
    </row>
    <row r="49" spans="1:12" ht="12.75">
      <c r="A49" s="36"/>
      <c r="B49" s="36"/>
      <c r="C49" s="61"/>
      <c r="D49" s="28"/>
      <c r="E49" s="28"/>
      <c r="F49" s="28"/>
      <c r="G49" s="28"/>
      <c r="H49" s="28"/>
      <c r="I49" s="28"/>
      <c r="J49" s="18"/>
      <c r="K49" s="18"/>
      <c r="L49" s="18"/>
    </row>
    <row r="50" spans="1:12" ht="12.75" customHeight="1">
      <c r="A50" s="126" t="s">
        <v>230</v>
      </c>
      <c r="B50" s="127"/>
      <c r="C50" s="128" t="s">
        <v>295</v>
      </c>
      <c r="D50" s="129"/>
      <c r="E50" s="129"/>
      <c r="F50" s="129"/>
      <c r="G50" s="129"/>
      <c r="H50" s="129"/>
      <c r="I50" s="130"/>
      <c r="J50" s="18"/>
      <c r="K50" s="18"/>
      <c r="L50" s="18"/>
    </row>
    <row r="51" spans="1:12" ht="12.75">
      <c r="A51" s="115"/>
      <c r="B51" s="40"/>
      <c r="C51" s="27"/>
      <c r="D51" s="27"/>
      <c r="E51" s="27"/>
      <c r="F51" s="27"/>
      <c r="G51" s="27"/>
      <c r="H51" s="27"/>
      <c r="I51" s="113"/>
      <c r="J51" s="18"/>
      <c r="K51" s="18"/>
      <c r="L51" s="18"/>
    </row>
    <row r="52" spans="1:12" ht="12.75">
      <c r="A52" s="131" t="s">
        <v>246</v>
      </c>
      <c r="B52" s="132"/>
      <c r="C52" s="133" t="s">
        <v>302</v>
      </c>
      <c r="D52" s="134"/>
      <c r="E52" s="134"/>
      <c r="F52" s="134"/>
      <c r="G52" s="134"/>
      <c r="H52" s="134"/>
      <c r="I52" s="135"/>
      <c r="J52" s="18"/>
      <c r="K52" s="18"/>
      <c r="L52" s="18"/>
    </row>
    <row r="53" spans="1:12" ht="12.75">
      <c r="A53" s="62"/>
      <c r="B53" s="62"/>
      <c r="C53" s="138" t="s">
        <v>247</v>
      </c>
      <c r="D53" s="138"/>
      <c r="E53" s="138"/>
      <c r="F53" s="138"/>
      <c r="G53" s="138"/>
      <c r="H53" s="138"/>
      <c r="I53" s="64"/>
      <c r="J53" s="18"/>
      <c r="K53" s="18"/>
      <c r="L53" s="18"/>
    </row>
    <row r="54" spans="1:12" ht="12.75">
      <c r="A54" s="62"/>
      <c r="B54" s="62"/>
      <c r="C54" s="63"/>
      <c r="D54" s="63"/>
      <c r="E54" s="63"/>
      <c r="F54" s="63"/>
      <c r="G54" s="63"/>
      <c r="H54" s="63"/>
      <c r="I54" s="64"/>
      <c r="J54" s="18"/>
      <c r="K54" s="18"/>
      <c r="L54" s="18"/>
    </row>
    <row r="55" spans="1:12" ht="12.75">
      <c r="A55" s="62"/>
      <c r="B55" s="136" t="s">
        <v>248</v>
      </c>
      <c r="C55" s="137"/>
      <c r="D55" s="137"/>
      <c r="E55" s="137"/>
      <c r="F55" s="101"/>
      <c r="G55" s="101"/>
      <c r="H55" s="102"/>
      <c r="I55" s="102"/>
      <c r="J55" s="18"/>
      <c r="K55" s="18"/>
      <c r="L55" s="18"/>
    </row>
    <row r="56" spans="1:12" ht="12.75">
      <c r="A56" s="62"/>
      <c r="B56" s="103" t="s">
        <v>285</v>
      </c>
      <c r="C56" s="104"/>
      <c r="D56" s="104"/>
      <c r="E56" s="104"/>
      <c r="F56" s="104"/>
      <c r="G56" s="104"/>
      <c r="H56" s="142" t="s">
        <v>280</v>
      </c>
      <c r="I56" s="142"/>
      <c r="J56" s="18"/>
      <c r="K56" s="18"/>
      <c r="L56" s="18"/>
    </row>
    <row r="57" spans="1:12" ht="12.75">
      <c r="A57" s="62"/>
      <c r="B57" s="103" t="s">
        <v>281</v>
      </c>
      <c r="C57" s="104"/>
      <c r="D57" s="104"/>
      <c r="E57" s="104"/>
      <c r="F57" s="104"/>
      <c r="G57" s="104"/>
      <c r="H57" s="142"/>
      <c r="I57" s="142"/>
      <c r="J57" s="18"/>
      <c r="K57" s="18"/>
      <c r="L57" s="18"/>
    </row>
    <row r="58" spans="1:12" ht="12.75">
      <c r="A58" s="62"/>
      <c r="B58" s="103" t="s">
        <v>282</v>
      </c>
      <c r="C58" s="104"/>
      <c r="D58" s="104"/>
      <c r="E58" s="104"/>
      <c r="F58" s="104"/>
      <c r="G58" s="104"/>
      <c r="H58" s="142"/>
      <c r="I58" s="142"/>
      <c r="J58" s="18"/>
      <c r="K58" s="18"/>
      <c r="L58" s="18"/>
    </row>
    <row r="59" spans="1:12" ht="12.75">
      <c r="A59" s="62"/>
      <c r="B59" s="103" t="s">
        <v>283</v>
      </c>
      <c r="C59" s="105"/>
      <c r="D59" s="105"/>
      <c r="E59" s="105"/>
      <c r="F59" s="105"/>
      <c r="G59" s="105"/>
      <c r="H59" s="142"/>
      <c r="I59" s="142"/>
      <c r="J59" s="18"/>
      <c r="K59" s="18"/>
      <c r="L59" s="18"/>
    </row>
    <row r="60" spans="1:12" ht="12.75">
      <c r="A60" s="62"/>
      <c r="B60" s="103" t="s">
        <v>284</v>
      </c>
      <c r="C60" s="105"/>
      <c r="D60" s="105"/>
      <c r="E60" s="105"/>
      <c r="F60" s="105"/>
      <c r="G60" s="105"/>
      <c r="H60" s="142"/>
      <c r="I60" s="142"/>
      <c r="J60" s="18"/>
      <c r="K60" s="18"/>
      <c r="L60" s="18"/>
    </row>
    <row r="61" spans="1:12" ht="12.75">
      <c r="A61" s="62"/>
      <c r="B61" s="62"/>
      <c r="C61" s="63"/>
      <c r="D61" s="63"/>
      <c r="E61" s="63"/>
      <c r="F61" s="63"/>
      <c r="G61" s="63"/>
      <c r="H61" s="63"/>
      <c r="I61" s="64"/>
      <c r="J61" s="18"/>
      <c r="K61" s="18"/>
      <c r="L61" s="18"/>
    </row>
    <row r="62" spans="1:12" ht="13.5" thickBot="1">
      <c r="A62" s="65" t="s">
        <v>249</v>
      </c>
      <c r="B62" s="28"/>
      <c r="C62" s="28"/>
      <c r="D62" s="28"/>
      <c r="E62" s="28"/>
      <c r="F62" s="28"/>
      <c r="G62" s="66"/>
      <c r="H62" s="67"/>
      <c r="I62" s="66"/>
      <c r="J62" s="18"/>
      <c r="K62" s="18"/>
      <c r="L62" s="18"/>
    </row>
    <row r="63" spans="1:12" ht="12.75">
      <c r="A63" s="28"/>
      <c r="B63" s="28"/>
      <c r="C63" s="28"/>
      <c r="D63" s="28"/>
      <c r="E63" s="62" t="s">
        <v>250</v>
      </c>
      <c r="F63" s="18"/>
      <c r="G63" s="139" t="s">
        <v>251</v>
      </c>
      <c r="H63" s="140"/>
      <c r="I63" s="141"/>
      <c r="J63" s="18"/>
      <c r="K63" s="18"/>
      <c r="L63" s="18"/>
    </row>
    <row r="64" spans="1:12" ht="12.75">
      <c r="A64" s="68"/>
      <c r="B64" s="68"/>
      <c r="C64" s="33"/>
      <c r="D64" s="33"/>
      <c r="E64" s="33"/>
      <c r="F64" s="33"/>
      <c r="G64" s="124"/>
      <c r="H64" s="125"/>
      <c r="I64" s="33"/>
      <c r="J64" s="18"/>
      <c r="K64" s="18"/>
      <c r="L64" s="18"/>
    </row>
  </sheetData>
  <sheetProtection/>
  <protectedRanges>
    <protectedRange sqref="E2 H2 A34:D34 A32:I32 A30:I30 C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0:I20" name="Range1_9"/>
    <protectedRange sqref="C22:F22" name="Range1_10"/>
    <protectedRange sqref="C24:G24" name="Range1_11"/>
    <protectedRange sqref="I26 I24" name="Range1_12"/>
    <protectedRange sqref="C50:I50" name="Range1_13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idija.scipior@deteer.hr"/>
    <hyperlink ref="C20" r:id="rId2" display="www.deteer.hr"/>
    <hyperlink ref="C50" r:id="rId3" display="lidija.scipior@detee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9" max="9" width="7.8515625" style="0" customWidth="1"/>
    <col min="10" max="10" width="9.57421875" style="0" customWidth="1"/>
    <col min="11" max="11" width="9.8515625" style="0" customWidth="1"/>
  </cols>
  <sheetData>
    <row r="1" spans="1:11" ht="12.75">
      <c r="A1" s="184" t="s">
        <v>132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ht="12.75">
      <c r="A2" s="188" t="s">
        <v>286</v>
      </c>
      <c r="B2" s="189"/>
      <c r="C2" s="189"/>
      <c r="D2" s="189"/>
      <c r="E2" s="189"/>
      <c r="F2" s="189"/>
      <c r="G2" s="189"/>
      <c r="H2" s="189"/>
      <c r="I2" s="189"/>
      <c r="J2" s="189"/>
      <c r="K2" s="187"/>
    </row>
    <row r="3" spans="1:11" ht="12.75">
      <c r="A3" s="199" t="s">
        <v>313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34.5" thickBot="1">
      <c r="A4" s="202" t="s">
        <v>51</v>
      </c>
      <c r="B4" s="203"/>
      <c r="C4" s="203"/>
      <c r="D4" s="203"/>
      <c r="E4" s="203"/>
      <c r="F4" s="203"/>
      <c r="G4" s="203"/>
      <c r="H4" s="204"/>
      <c r="I4" s="70" t="s">
        <v>252</v>
      </c>
      <c r="J4" s="71" t="s">
        <v>101</v>
      </c>
      <c r="K4" s="72" t="s">
        <v>102</v>
      </c>
    </row>
    <row r="5" spans="1:11" ht="12.75">
      <c r="A5" s="205">
        <v>1</v>
      </c>
      <c r="B5" s="205"/>
      <c r="C5" s="205"/>
      <c r="D5" s="205"/>
      <c r="E5" s="205"/>
      <c r="F5" s="205"/>
      <c r="G5" s="205"/>
      <c r="H5" s="205"/>
      <c r="I5" s="74">
        <v>2</v>
      </c>
      <c r="J5" s="73">
        <v>3</v>
      </c>
      <c r="K5" s="73">
        <v>4</v>
      </c>
    </row>
    <row r="6" spans="1:11" ht="12.7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12.75">
      <c r="A7" s="190" t="s">
        <v>52</v>
      </c>
      <c r="B7" s="191"/>
      <c r="C7" s="191"/>
      <c r="D7" s="191"/>
      <c r="E7" s="191"/>
      <c r="F7" s="191"/>
      <c r="G7" s="191"/>
      <c r="H7" s="192"/>
      <c r="I7" s="6">
        <v>1</v>
      </c>
      <c r="J7" s="11"/>
      <c r="K7" s="11"/>
    </row>
    <row r="8" spans="1:11" ht="12.75">
      <c r="A8" s="193" t="s">
        <v>9</v>
      </c>
      <c r="B8" s="194"/>
      <c r="C8" s="194"/>
      <c r="D8" s="194"/>
      <c r="E8" s="194"/>
      <c r="F8" s="194"/>
      <c r="G8" s="194"/>
      <c r="H8" s="195"/>
      <c r="I8" s="4">
        <v>2</v>
      </c>
      <c r="J8" s="106">
        <f>J9+J16+J26+J35+J39</f>
        <v>20568477</v>
      </c>
      <c r="K8" s="106">
        <f>K9+K16+K26+K35+K39</f>
        <v>19767190</v>
      </c>
    </row>
    <row r="9" spans="1:11" ht="12.75">
      <c r="A9" s="196" t="s">
        <v>177</v>
      </c>
      <c r="B9" s="197"/>
      <c r="C9" s="197"/>
      <c r="D9" s="197"/>
      <c r="E9" s="197"/>
      <c r="F9" s="197"/>
      <c r="G9" s="197"/>
      <c r="H9" s="198"/>
      <c r="I9" s="4">
        <v>3</v>
      </c>
      <c r="J9" s="106">
        <f>SUM(J10:J15)</f>
        <v>21056</v>
      </c>
      <c r="K9" s="106">
        <f>SUM(K10:K15)</f>
        <v>6015</v>
      </c>
    </row>
    <row r="10" spans="1:11" ht="12.75">
      <c r="A10" s="196" t="s">
        <v>103</v>
      </c>
      <c r="B10" s="197"/>
      <c r="C10" s="197"/>
      <c r="D10" s="197"/>
      <c r="E10" s="197"/>
      <c r="F10" s="197"/>
      <c r="G10" s="197"/>
      <c r="H10" s="198"/>
      <c r="I10" s="4">
        <v>4</v>
      </c>
      <c r="J10" s="13"/>
      <c r="K10" s="13"/>
    </row>
    <row r="11" spans="1:11" ht="12.75">
      <c r="A11" s="196" t="s">
        <v>10</v>
      </c>
      <c r="B11" s="197"/>
      <c r="C11" s="197"/>
      <c r="D11" s="197"/>
      <c r="E11" s="197"/>
      <c r="F11" s="197"/>
      <c r="G11" s="197"/>
      <c r="H11" s="198"/>
      <c r="I11" s="4">
        <v>5</v>
      </c>
      <c r="J11" s="13">
        <v>21056</v>
      </c>
      <c r="K11" s="13">
        <v>6015</v>
      </c>
    </row>
    <row r="12" spans="1:11" ht="12.75">
      <c r="A12" s="196" t="s">
        <v>104</v>
      </c>
      <c r="B12" s="197"/>
      <c r="C12" s="197"/>
      <c r="D12" s="197"/>
      <c r="E12" s="197"/>
      <c r="F12" s="197"/>
      <c r="G12" s="197"/>
      <c r="H12" s="198"/>
      <c r="I12" s="4">
        <v>6</v>
      </c>
      <c r="J12" s="13"/>
      <c r="K12" s="13"/>
    </row>
    <row r="13" spans="1:11" ht="12.75">
      <c r="A13" s="196" t="s">
        <v>180</v>
      </c>
      <c r="B13" s="197"/>
      <c r="C13" s="197"/>
      <c r="D13" s="197"/>
      <c r="E13" s="197"/>
      <c r="F13" s="197"/>
      <c r="G13" s="197"/>
      <c r="H13" s="198"/>
      <c r="I13" s="4">
        <v>7</v>
      </c>
      <c r="J13" s="13"/>
      <c r="K13" s="13"/>
    </row>
    <row r="14" spans="1:11" ht="12.75">
      <c r="A14" s="196" t="s">
        <v>181</v>
      </c>
      <c r="B14" s="197"/>
      <c r="C14" s="197"/>
      <c r="D14" s="197"/>
      <c r="E14" s="197"/>
      <c r="F14" s="197"/>
      <c r="G14" s="197"/>
      <c r="H14" s="198"/>
      <c r="I14" s="4">
        <v>8</v>
      </c>
      <c r="J14" s="13"/>
      <c r="K14" s="13"/>
    </row>
    <row r="15" spans="1:11" ht="12.75">
      <c r="A15" s="196" t="s">
        <v>182</v>
      </c>
      <c r="B15" s="197"/>
      <c r="C15" s="197"/>
      <c r="D15" s="197"/>
      <c r="E15" s="197"/>
      <c r="F15" s="197"/>
      <c r="G15" s="197"/>
      <c r="H15" s="198"/>
      <c r="I15" s="4">
        <v>9</v>
      </c>
      <c r="J15" s="13"/>
      <c r="K15" s="13"/>
    </row>
    <row r="16" spans="1:11" ht="12.75">
      <c r="A16" s="196" t="s">
        <v>178</v>
      </c>
      <c r="B16" s="197"/>
      <c r="C16" s="197"/>
      <c r="D16" s="197"/>
      <c r="E16" s="197"/>
      <c r="F16" s="197"/>
      <c r="G16" s="197"/>
      <c r="H16" s="198"/>
      <c r="I16" s="4">
        <v>10</v>
      </c>
      <c r="J16" s="106">
        <f>SUM(J17:J25)</f>
        <v>20339094</v>
      </c>
      <c r="K16" s="106">
        <f>SUM(K17:K25)</f>
        <v>19759509</v>
      </c>
    </row>
    <row r="17" spans="1:11" ht="12.75">
      <c r="A17" s="196" t="s">
        <v>183</v>
      </c>
      <c r="B17" s="197"/>
      <c r="C17" s="197"/>
      <c r="D17" s="197"/>
      <c r="E17" s="197"/>
      <c r="F17" s="197"/>
      <c r="G17" s="197"/>
      <c r="H17" s="198"/>
      <c r="I17" s="4">
        <v>11</v>
      </c>
      <c r="J17" s="13">
        <v>4774525</v>
      </c>
      <c r="K17" s="13">
        <v>4774525</v>
      </c>
    </row>
    <row r="18" spans="1:11" ht="12.75">
      <c r="A18" s="196" t="s">
        <v>219</v>
      </c>
      <c r="B18" s="197"/>
      <c r="C18" s="197"/>
      <c r="D18" s="197"/>
      <c r="E18" s="197"/>
      <c r="F18" s="197"/>
      <c r="G18" s="197"/>
      <c r="H18" s="198"/>
      <c r="I18" s="4">
        <v>12</v>
      </c>
      <c r="J18" s="13">
        <v>14542733</v>
      </c>
      <c r="K18" s="13">
        <v>14348634</v>
      </c>
    </row>
    <row r="19" spans="1:11" ht="12.75">
      <c r="A19" s="196" t="s">
        <v>184</v>
      </c>
      <c r="B19" s="197"/>
      <c r="C19" s="197"/>
      <c r="D19" s="197"/>
      <c r="E19" s="197"/>
      <c r="F19" s="197"/>
      <c r="G19" s="197"/>
      <c r="H19" s="198"/>
      <c r="I19" s="4">
        <v>13</v>
      </c>
      <c r="J19" s="13">
        <v>1021836</v>
      </c>
      <c r="K19" s="13">
        <v>636350</v>
      </c>
    </row>
    <row r="20" spans="1:11" ht="12.75">
      <c r="A20" s="196" t="s">
        <v>22</v>
      </c>
      <c r="B20" s="197"/>
      <c r="C20" s="197"/>
      <c r="D20" s="197"/>
      <c r="E20" s="197"/>
      <c r="F20" s="197"/>
      <c r="G20" s="197"/>
      <c r="H20" s="198"/>
      <c r="I20" s="4">
        <v>14</v>
      </c>
      <c r="J20" s="13"/>
      <c r="K20" s="13"/>
    </row>
    <row r="21" spans="1:11" ht="12.75">
      <c r="A21" s="196" t="s">
        <v>23</v>
      </c>
      <c r="B21" s="197"/>
      <c r="C21" s="197"/>
      <c r="D21" s="197"/>
      <c r="E21" s="197"/>
      <c r="F21" s="197"/>
      <c r="G21" s="197"/>
      <c r="H21" s="198"/>
      <c r="I21" s="4">
        <v>15</v>
      </c>
      <c r="J21" s="13"/>
      <c r="K21" s="13"/>
    </row>
    <row r="22" spans="1:11" ht="12.75">
      <c r="A22" s="196" t="s">
        <v>64</v>
      </c>
      <c r="B22" s="197"/>
      <c r="C22" s="197"/>
      <c r="D22" s="197"/>
      <c r="E22" s="197"/>
      <c r="F22" s="197"/>
      <c r="G22" s="197"/>
      <c r="H22" s="198"/>
      <c r="I22" s="4">
        <v>16</v>
      </c>
      <c r="J22" s="13"/>
      <c r="K22" s="13"/>
    </row>
    <row r="23" spans="1:11" ht="12.75">
      <c r="A23" s="196" t="s">
        <v>65</v>
      </c>
      <c r="B23" s="197"/>
      <c r="C23" s="197"/>
      <c r="D23" s="197"/>
      <c r="E23" s="197"/>
      <c r="F23" s="197"/>
      <c r="G23" s="197"/>
      <c r="H23" s="198"/>
      <c r="I23" s="4">
        <v>17</v>
      </c>
      <c r="J23" s="13"/>
      <c r="K23" s="13"/>
    </row>
    <row r="24" spans="1:11" ht="12.75">
      <c r="A24" s="196" t="s">
        <v>66</v>
      </c>
      <c r="B24" s="197"/>
      <c r="C24" s="197"/>
      <c r="D24" s="197"/>
      <c r="E24" s="197"/>
      <c r="F24" s="197"/>
      <c r="G24" s="197"/>
      <c r="H24" s="198"/>
      <c r="I24" s="4">
        <v>18</v>
      </c>
      <c r="J24" s="13"/>
      <c r="K24" s="13"/>
    </row>
    <row r="25" spans="1:11" ht="12.75">
      <c r="A25" s="196" t="s">
        <v>67</v>
      </c>
      <c r="B25" s="197"/>
      <c r="C25" s="197"/>
      <c r="D25" s="197"/>
      <c r="E25" s="197"/>
      <c r="F25" s="197"/>
      <c r="G25" s="197"/>
      <c r="H25" s="198"/>
      <c r="I25" s="4">
        <v>19</v>
      </c>
      <c r="J25" s="13"/>
      <c r="K25" s="13"/>
    </row>
    <row r="26" spans="1:11" ht="12.75">
      <c r="A26" s="196" t="s">
        <v>165</v>
      </c>
      <c r="B26" s="197"/>
      <c r="C26" s="197"/>
      <c r="D26" s="197"/>
      <c r="E26" s="197"/>
      <c r="F26" s="197"/>
      <c r="G26" s="197"/>
      <c r="H26" s="198"/>
      <c r="I26" s="4">
        <v>20</v>
      </c>
      <c r="J26" s="106">
        <f>SUM(J27:J34)</f>
        <v>200000</v>
      </c>
      <c r="K26" s="106">
        <f>SUM(K27:K34)</f>
        <v>0</v>
      </c>
    </row>
    <row r="27" spans="1:11" ht="12.75">
      <c r="A27" s="196" t="s">
        <v>68</v>
      </c>
      <c r="B27" s="197"/>
      <c r="C27" s="197"/>
      <c r="D27" s="197"/>
      <c r="E27" s="197"/>
      <c r="F27" s="197"/>
      <c r="G27" s="197"/>
      <c r="H27" s="198"/>
      <c r="I27" s="4">
        <v>21</v>
      </c>
      <c r="J27" s="13"/>
      <c r="K27" s="13"/>
    </row>
    <row r="28" spans="1:11" ht="12.75">
      <c r="A28" s="196" t="s">
        <v>69</v>
      </c>
      <c r="B28" s="197"/>
      <c r="C28" s="197"/>
      <c r="D28" s="197"/>
      <c r="E28" s="197"/>
      <c r="F28" s="197"/>
      <c r="G28" s="197"/>
      <c r="H28" s="198"/>
      <c r="I28" s="4">
        <v>22</v>
      </c>
      <c r="J28" s="13"/>
      <c r="K28" s="13"/>
    </row>
    <row r="29" spans="1:11" ht="12.75">
      <c r="A29" s="196" t="s">
        <v>70</v>
      </c>
      <c r="B29" s="197"/>
      <c r="C29" s="197"/>
      <c r="D29" s="197"/>
      <c r="E29" s="197"/>
      <c r="F29" s="197"/>
      <c r="G29" s="197"/>
      <c r="H29" s="198"/>
      <c r="I29" s="4">
        <v>23</v>
      </c>
      <c r="J29" s="13"/>
      <c r="K29" s="13"/>
    </row>
    <row r="30" spans="1:11" ht="12.75">
      <c r="A30" s="196" t="s">
        <v>75</v>
      </c>
      <c r="B30" s="197"/>
      <c r="C30" s="197"/>
      <c r="D30" s="197"/>
      <c r="E30" s="197"/>
      <c r="F30" s="197"/>
      <c r="G30" s="197"/>
      <c r="H30" s="198"/>
      <c r="I30" s="4">
        <v>24</v>
      </c>
      <c r="J30" s="13"/>
      <c r="K30" s="13"/>
    </row>
    <row r="31" spans="1:11" ht="12.75">
      <c r="A31" s="196" t="s">
        <v>76</v>
      </c>
      <c r="B31" s="197"/>
      <c r="C31" s="197"/>
      <c r="D31" s="197"/>
      <c r="E31" s="197"/>
      <c r="F31" s="197"/>
      <c r="G31" s="197"/>
      <c r="H31" s="198"/>
      <c r="I31" s="4">
        <v>25</v>
      </c>
      <c r="J31" s="13">
        <v>200000</v>
      </c>
      <c r="K31" s="13"/>
    </row>
    <row r="32" spans="1:11" ht="12.75">
      <c r="A32" s="196" t="s">
        <v>77</v>
      </c>
      <c r="B32" s="197"/>
      <c r="C32" s="197"/>
      <c r="D32" s="197"/>
      <c r="E32" s="197"/>
      <c r="F32" s="197"/>
      <c r="G32" s="197"/>
      <c r="H32" s="198"/>
      <c r="I32" s="4">
        <v>26</v>
      </c>
      <c r="J32" s="13"/>
      <c r="K32" s="13"/>
    </row>
    <row r="33" spans="1:11" ht="12.75">
      <c r="A33" s="196" t="s">
        <v>71</v>
      </c>
      <c r="B33" s="197"/>
      <c r="C33" s="197"/>
      <c r="D33" s="197"/>
      <c r="E33" s="197"/>
      <c r="F33" s="197"/>
      <c r="G33" s="197"/>
      <c r="H33" s="198"/>
      <c r="I33" s="4">
        <v>27</v>
      </c>
      <c r="J33" s="13"/>
      <c r="K33" s="13"/>
    </row>
    <row r="34" spans="1:11" ht="12.75">
      <c r="A34" s="196" t="s">
        <v>157</v>
      </c>
      <c r="B34" s="197"/>
      <c r="C34" s="197"/>
      <c r="D34" s="197"/>
      <c r="E34" s="197"/>
      <c r="F34" s="197"/>
      <c r="G34" s="197"/>
      <c r="H34" s="198"/>
      <c r="I34" s="4">
        <v>28</v>
      </c>
      <c r="J34" s="13"/>
      <c r="K34" s="13"/>
    </row>
    <row r="35" spans="1:11" ht="12.75">
      <c r="A35" s="196" t="s">
        <v>158</v>
      </c>
      <c r="B35" s="197"/>
      <c r="C35" s="197"/>
      <c r="D35" s="197"/>
      <c r="E35" s="197"/>
      <c r="F35" s="197"/>
      <c r="G35" s="197"/>
      <c r="H35" s="198"/>
      <c r="I35" s="4">
        <v>29</v>
      </c>
      <c r="J35" s="106">
        <f>SUM(J36:J38)</f>
        <v>8327</v>
      </c>
      <c r="K35" s="106">
        <f>SUM(K36:K38)</f>
        <v>1666</v>
      </c>
    </row>
    <row r="36" spans="1:11" ht="12.75">
      <c r="A36" s="196" t="s">
        <v>72</v>
      </c>
      <c r="B36" s="197"/>
      <c r="C36" s="197"/>
      <c r="D36" s="197"/>
      <c r="E36" s="197"/>
      <c r="F36" s="197"/>
      <c r="G36" s="197"/>
      <c r="H36" s="198"/>
      <c r="I36" s="4">
        <v>30</v>
      </c>
      <c r="J36" s="13"/>
      <c r="K36" s="13"/>
    </row>
    <row r="37" spans="1:11" ht="12.75">
      <c r="A37" s="196" t="s">
        <v>73</v>
      </c>
      <c r="B37" s="197"/>
      <c r="C37" s="197"/>
      <c r="D37" s="197"/>
      <c r="E37" s="197"/>
      <c r="F37" s="197"/>
      <c r="G37" s="197"/>
      <c r="H37" s="198"/>
      <c r="I37" s="4">
        <v>31</v>
      </c>
      <c r="J37" s="13">
        <v>8327</v>
      </c>
      <c r="K37" s="13">
        <v>1666</v>
      </c>
    </row>
    <row r="38" spans="1:11" ht="12.75">
      <c r="A38" s="196" t="s">
        <v>74</v>
      </c>
      <c r="B38" s="197"/>
      <c r="C38" s="197"/>
      <c r="D38" s="197"/>
      <c r="E38" s="197"/>
      <c r="F38" s="197"/>
      <c r="G38" s="197"/>
      <c r="H38" s="198"/>
      <c r="I38" s="4">
        <v>32</v>
      </c>
      <c r="J38" s="13"/>
      <c r="K38" s="13"/>
    </row>
    <row r="39" spans="1:11" ht="12.75">
      <c r="A39" s="196" t="s">
        <v>159</v>
      </c>
      <c r="B39" s="197"/>
      <c r="C39" s="197"/>
      <c r="D39" s="197"/>
      <c r="E39" s="197"/>
      <c r="F39" s="197"/>
      <c r="G39" s="197"/>
      <c r="H39" s="198"/>
      <c r="I39" s="4">
        <v>33</v>
      </c>
      <c r="J39" s="13"/>
      <c r="K39" s="13"/>
    </row>
    <row r="40" spans="1:11" ht="12.75">
      <c r="A40" s="193" t="s">
        <v>212</v>
      </c>
      <c r="B40" s="194"/>
      <c r="C40" s="194"/>
      <c r="D40" s="194"/>
      <c r="E40" s="194"/>
      <c r="F40" s="194"/>
      <c r="G40" s="194"/>
      <c r="H40" s="195"/>
      <c r="I40" s="4">
        <v>34</v>
      </c>
      <c r="J40" s="106">
        <f>J41+J49+J56+J64</f>
        <v>3711648</v>
      </c>
      <c r="K40" s="106">
        <f>K41+K49+K56+K64</f>
        <v>2226340</v>
      </c>
    </row>
    <row r="41" spans="1:11" ht="12.75">
      <c r="A41" s="196" t="s">
        <v>93</v>
      </c>
      <c r="B41" s="197"/>
      <c r="C41" s="197"/>
      <c r="D41" s="197"/>
      <c r="E41" s="197"/>
      <c r="F41" s="197"/>
      <c r="G41" s="197"/>
      <c r="H41" s="198"/>
      <c r="I41" s="4">
        <v>35</v>
      </c>
      <c r="J41" s="106">
        <f>SUM(J42:J48)</f>
        <v>1450443</v>
      </c>
      <c r="K41" s="106">
        <f>SUM(K42:K48)</f>
        <v>556206</v>
      </c>
    </row>
    <row r="42" spans="1:11" ht="12.75">
      <c r="A42" s="196" t="s">
        <v>108</v>
      </c>
      <c r="B42" s="197"/>
      <c r="C42" s="197"/>
      <c r="D42" s="197"/>
      <c r="E42" s="197"/>
      <c r="F42" s="197"/>
      <c r="G42" s="197"/>
      <c r="H42" s="198"/>
      <c r="I42" s="4">
        <v>36</v>
      </c>
      <c r="J42" s="13">
        <v>347270</v>
      </c>
      <c r="K42" s="13">
        <v>139520</v>
      </c>
    </row>
    <row r="43" spans="1:11" ht="12.75">
      <c r="A43" s="196" t="s">
        <v>109</v>
      </c>
      <c r="B43" s="197"/>
      <c r="C43" s="197"/>
      <c r="D43" s="197"/>
      <c r="E43" s="197"/>
      <c r="F43" s="197"/>
      <c r="G43" s="197"/>
      <c r="H43" s="198"/>
      <c r="I43" s="4">
        <v>37</v>
      </c>
      <c r="J43" s="13"/>
      <c r="K43" s="13"/>
    </row>
    <row r="44" spans="1:11" ht="12.75">
      <c r="A44" s="196" t="s">
        <v>78</v>
      </c>
      <c r="B44" s="197"/>
      <c r="C44" s="197"/>
      <c r="D44" s="197"/>
      <c r="E44" s="197"/>
      <c r="F44" s="197"/>
      <c r="G44" s="197"/>
      <c r="H44" s="198"/>
      <c r="I44" s="4">
        <v>38</v>
      </c>
      <c r="J44" s="13">
        <v>1099118</v>
      </c>
      <c r="K44" s="13">
        <v>410749</v>
      </c>
    </row>
    <row r="45" spans="1:11" ht="12.75">
      <c r="A45" s="196" t="s">
        <v>79</v>
      </c>
      <c r="B45" s="197"/>
      <c r="C45" s="197"/>
      <c r="D45" s="197"/>
      <c r="E45" s="197"/>
      <c r="F45" s="197"/>
      <c r="G45" s="197"/>
      <c r="H45" s="198"/>
      <c r="I45" s="4">
        <v>39</v>
      </c>
      <c r="J45" s="13">
        <v>4055</v>
      </c>
      <c r="K45" s="13">
        <v>5937</v>
      </c>
    </row>
    <row r="46" spans="1:11" ht="12.75">
      <c r="A46" s="196" t="s">
        <v>80</v>
      </c>
      <c r="B46" s="197"/>
      <c r="C46" s="197"/>
      <c r="D46" s="197"/>
      <c r="E46" s="197"/>
      <c r="F46" s="197"/>
      <c r="G46" s="197"/>
      <c r="H46" s="198"/>
      <c r="I46" s="4">
        <v>40</v>
      </c>
      <c r="J46" s="13"/>
      <c r="K46" s="13"/>
    </row>
    <row r="47" spans="1:11" ht="12.75">
      <c r="A47" s="196" t="s">
        <v>81</v>
      </c>
      <c r="B47" s="197"/>
      <c r="C47" s="197"/>
      <c r="D47" s="197"/>
      <c r="E47" s="197"/>
      <c r="F47" s="197"/>
      <c r="G47" s="197"/>
      <c r="H47" s="198"/>
      <c r="I47" s="4">
        <v>41</v>
      </c>
      <c r="J47" s="13"/>
      <c r="K47" s="13"/>
    </row>
    <row r="48" spans="1:11" ht="12.75">
      <c r="A48" s="196" t="s">
        <v>82</v>
      </c>
      <c r="B48" s="197"/>
      <c r="C48" s="197"/>
      <c r="D48" s="197"/>
      <c r="E48" s="197"/>
      <c r="F48" s="197"/>
      <c r="G48" s="197"/>
      <c r="H48" s="198"/>
      <c r="I48" s="4">
        <v>42</v>
      </c>
      <c r="J48" s="13"/>
      <c r="K48" s="13"/>
    </row>
    <row r="49" spans="1:11" ht="12.75">
      <c r="A49" s="196" t="s">
        <v>94</v>
      </c>
      <c r="B49" s="197"/>
      <c r="C49" s="197"/>
      <c r="D49" s="197"/>
      <c r="E49" s="197"/>
      <c r="F49" s="197"/>
      <c r="G49" s="197"/>
      <c r="H49" s="198"/>
      <c r="I49" s="4">
        <v>43</v>
      </c>
      <c r="J49" s="106">
        <f>SUM(J50:J55)</f>
        <v>2199108</v>
      </c>
      <c r="K49" s="106">
        <f>SUM(K50:K55)</f>
        <v>1579104</v>
      </c>
    </row>
    <row r="50" spans="1:11" ht="12.75">
      <c r="A50" s="196" t="s">
        <v>172</v>
      </c>
      <c r="B50" s="197"/>
      <c r="C50" s="197"/>
      <c r="D50" s="197"/>
      <c r="E50" s="197"/>
      <c r="F50" s="197"/>
      <c r="G50" s="197"/>
      <c r="H50" s="198"/>
      <c r="I50" s="4">
        <v>44</v>
      </c>
      <c r="J50" s="13">
        <v>891381</v>
      </c>
      <c r="K50" s="13">
        <v>625901</v>
      </c>
    </row>
    <row r="51" spans="1:11" ht="12.75">
      <c r="A51" s="196" t="s">
        <v>173</v>
      </c>
      <c r="B51" s="197"/>
      <c r="C51" s="197"/>
      <c r="D51" s="197"/>
      <c r="E51" s="197"/>
      <c r="F51" s="197"/>
      <c r="G51" s="197"/>
      <c r="H51" s="198"/>
      <c r="I51" s="4">
        <v>45</v>
      </c>
      <c r="J51" s="13">
        <v>1118453</v>
      </c>
      <c r="K51" s="13">
        <v>802812</v>
      </c>
    </row>
    <row r="52" spans="1:11" ht="12.75">
      <c r="A52" s="196" t="s">
        <v>174</v>
      </c>
      <c r="B52" s="197"/>
      <c r="C52" s="197"/>
      <c r="D52" s="197"/>
      <c r="E52" s="197"/>
      <c r="F52" s="197"/>
      <c r="G52" s="197"/>
      <c r="H52" s="198"/>
      <c r="I52" s="4">
        <v>46</v>
      </c>
      <c r="J52" s="13"/>
      <c r="K52" s="13"/>
    </row>
    <row r="53" spans="1:11" ht="12.75">
      <c r="A53" s="196" t="s">
        <v>175</v>
      </c>
      <c r="B53" s="197"/>
      <c r="C53" s="197"/>
      <c r="D53" s="197"/>
      <c r="E53" s="197"/>
      <c r="F53" s="197"/>
      <c r="G53" s="197"/>
      <c r="H53" s="198"/>
      <c r="I53" s="4">
        <v>47</v>
      </c>
      <c r="J53" s="13"/>
      <c r="K53" s="13"/>
    </row>
    <row r="54" spans="1:11" ht="12.75">
      <c r="A54" s="196" t="s">
        <v>6</v>
      </c>
      <c r="B54" s="197"/>
      <c r="C54" s="197"/>
      <c r="D54" s="197"/>
      <c r="E54" s="197"/>
      <c r="F54" s="197"/>
      <c r="G54" s="197"/>
      <c r="H54" s="198"/>
      <c r="I54" s="4">
        <v>48</v>
      </c>
      <c r="J54" s="13"/>
      <c r="K54" s="13"/>
    </row>
    <row r="55" spans="1:11" ht="12.75">
      <c r="A55" s="196" t="s">
        <v>7</v>
      </c>
      <c r="B55" s="197"/>
      <c r="C55" s="197"/>
      <c r="D55" s="197"/>
      <c r="E55" s="197"/>
      <c r="F55" s="197"/>
      <c r="G55" s="197"/>
      <c r="H55" s="198"/>
      <c r="I55" s="4">
        <v>49</v>
      </c>
      <c r="J55" s="13">
        <v>189274</v>
      </c>
      <c r="K55" s="13">
        <v>150391</v>
      </c>
    </row>
    <row r="56" spans="1:11" ht="12.75">
      <c r="A56" s="196" t="s">
        <v>95</v>
      </c>
      <c r="B56" s="197"/>
      <c r="C56" s="197"/>
      <c r="D56" s="197"/>
      <c r="E56" s="197"/>
      <c r="F56" s="197"/>
      <c r="G56" s="197"/>
      <c r="H56" s="198"/>
      <c r="I56" s="4">
        <v>50</v>
      </c>
      <c r="J56" s="106">
        <f>SUM(J57:J63)</f>
        <v>0</v>
      </c>
      <c r="K56" s="106">
        <f>SUM(K57:K63)</f>
        <v>0</v>
      </c>
    </row>
    <row r="57" spans="1:11" ht="12.75">
      <c r="A57" s="196" t="s">
        <v>68</v>
      </c>
      <c r="B57" s="197"/>
      <c r="C57" s="197"/>
      <c r="D57" s="197"/>
      <c r="E57" s="197"/>
      <c r="F57" s="197"/>
      <c r="G57" s="197"/>
      <c r="H57" s="198"/>
      <c r="I57" s="4">
        <v>51</v>
      </c>
      <c r="J57" s="13"/>
      <c r="K57" s="13"/>
    </row>
    <row r="58" spans="1:11" ht="12.75">
      <c r="A58" s="196" t="s">
        <v>69</v>
      </c>
      <c r="B58" s="197"/>
      <c r="C58" s="197"/>
      <c r="D58" s="197"/>
      <c r="E58" s="197"/>
      <c r="F58" s="197"/>
      <c r="G58" s="197"/>
      <c r="H58" s="198"/>
      <c r="I58" s="4">
        <v>52</v>
      </c>
      <c r="J58" s="13"/>
      <c r="K58" s="13"/>
    </row>
    <row r="59" spans="1:11" ht="12.75">
      <c r="A59" s="196" t="s">
        <v>214</v>
      </c>
      <c r="B59" s="197"/>
      <c r="C59" s="197"/>
      <c r="D59" s="197"/>
      <c r="E59" s="197"/>
      <c r="F59" s="197"/>
      <c r="G59" s="197"/>
      <c r="H59" s="198"/>
      <c r="I59" s="4">
        <v>53</v>
      </c>
      <c r="J59" s="13"/>
      <c r="K59" s="13"/>
    </row>
    <row r="60" spans="1:11" ht="12.75">
      <c r="A60" s="196" t="s">
        <v>75</v>
      </c>
      <c r="B60" s="197"/>
      <c r="C60" s="197"/>
      <c r="D60" s="197"/>
      <c r="E60" s="197"/>
      <c r="F60" s="197"/>
      <c r="G60" s="197"/>
      <c r="H60" s="198"/>
      <c r="I60" s="4">
        <v>54</v>
      </c>
      <c r="J60" s="13"/>
      <c r="K60" s="13"/>
    </row>
    <row r="61" spans="1:11" ht="12.75">
      <c r="A61" s="196" t="s">
        <v>76</v>
      </c>
      <c r="B61" s="197"/>
      <c r="C61" s="197"/>
      <c r="D61" s="197"/>
      <c r="E61" s="197"/>
      <c r="F61" s="197"/>
      <c r="G61" s="197"/>
      <c r="H61" s="198"/>
      <c r="I61" s="4">
        <v>55</v>
      </c>
      <c r="J61" s="13"/>
      <c r="K61" s="13"/>
    </row>
    <row r="62" spans="1:11" ht="12.75">
      <c r="A62" s="196" t="s">
        <v>77</v>
      </c>
      <c r="B62" s="197"/>
      <c r="C62" s="197"/>
      <c r="D62" s="197"/>
      <c r="E62" s="197"/>
      <c r="F62" s="197"/>
      <c r="G62" s="197"/>
      <c r="H62" s="198"/>
      <c r="I62" s="4">
        <v>56</v>
      </c>
      <c r="J62" s="13"/>
      <c r="K62" s="13"/>
    </row>
    <row r="63" spans="1:11" ht="12.75">
      <c r="A63" s="196" t="s">
        <v>41</v>
      </c>
      <c r="B63" s="197"/>
      <c r="C63" s="197"/>
      <c r="D63" s="197"/>
      <c r="E63" s="197"/>
      <c r="F63" s="197"/>
      <c r="G63" s="197"/>
      <c r="H63" s="198"/>
      <c r="I63" s="4">
        <v>57</v>
      </c>
      <c r="J63" s="13"/>
      <c r="K63" s="13"/>
    </row>
    <row r="64" spans="1:11" ht="12.75">
      <c r="A64" s="196" t="s">
        <v>179</v>
      </c>
      <c r="B64" s="197"/>
      <c r="C64" s="197"/>
      <c r="D64" s="197"/>
      <c r="E64" s="197"/>
      <c r="F64" s="197"/>
      <c r="G64" s="197"/>
      <c r="H64" s="198"/>
      <c r="I64" s="4">
        <v>58</v>
      </c>
      <c r="J64" s="13">
        <v>62097</v>
      </c>
      <c r="K64" s="13">
        <v>91030</v>
      </c>
    </row>
    <row r="65" spans="1:11" ht="12.75">
      <c r="A65" s="193" t="s">
        <v>48</v>
      </c>
      <c r="B65" s="194"/>
      <c r="C65" s="194"/>
      <c r="D65" s="194"/>
      <c r="E65" s="194"/>
      <c r="F65" s="194"/>
      <c r="G65" s="194"/>
      <c r="H65" s="195"/>
      <c r="I65" s="4">
        <v>59</v>
      </c>
      <c r="J65" s="13">
        <v>4399</v>
      </c>
      <c r="K65" s="13">
        <v>4545</v>
      </c>
    </row>
    <row r="66" spans="1:11" ht="12.75">
      <c r="A66" s="193" t="s">
        <v>213</v>
      </c>
      <c r="B66" s="194"/>
      <c r="C66" s="194"/>
      <c r="D66" s="194"/>
      <c r="E66" s="194"/>
      <c r="F66" s="194"/>
      <c r="G66" s="194"/>
      <c r="H66" s="195"/>
      <c r="I66" s="4">
        <v>60</v>
      </c>
      <c r="J66" s="106">
        <f>J7+J8+J40+J65</f>
        <v>24284524</v>
      </c>
      <c r="K66" s="106">
        <f>K7+K8+K40+K65</f>
        <v>21998075</v>
      </c>
    </row>
    <row r="67" spans="1:11" ht="12.75">
      <c r="A67" s="209" t="s">
        <v>83</v>
      </c>
      <c r="B67" s="210"/>
      <c r="C67" s="210"/>
      <c r="D67" s="210"/>
      <c r="E67" s="210"/>
      <c r="F67" s="210"/>
      <c r="G67" s="210"/>
      <c r="H67" s="211"/>
      <c r="I67" s="5">
        <v>61</v>
      </c>
      <c r="J67" s="14">
        <v>1816713</v>
      </c>
      <c r="K67" s="14">
        <v>1009070</v>
      </c>
    </row>
    <row r="68" spans="1:11" ht="12.75">
      <c r="A68" s="212" t="s">
        <v>50</v>
      </c>
      <c r="B68" s="213"/>
      <c r="C68" s="213"/>
      <c r="D68" s="213"/>
      <c r="E68" s="213"/>
      <c r="F68" s="213"/>
      <c r="G68" s="213"/>
      <c r="H68" s="213"/>
      <c r="I68" s="213"/>
      <c r="J68" s="213"/>
      <c r="K68" s="214"/>
    </row>
    <row r="69" spans="1:11" ht="12.75">
      <c r="A69" s="190" t="s">
        <v>166</v>
      </c>
      <c r="B69" s="191"/>
      <c r="C69" s="191"/>
      <c r="D69" s="191"/>
      <c r="E69" s="191"/>
      <c r="F69" s="191"/>
      <c r="G69" s="191"/>
      <c r="H69" s="192"/>
      <c r="I69" s="6">
        <v>62</v>
      </c>
      <c r="J69" s="107">
        <f>J70+J71+J72+J78+J79+J82+J85</f>
        <v>6380308</v>
      </c>
      <c r="K69" s="107">
        <f>K70+K71+K72+K78+K79+K82+K85</f>
        <v>2481431</v>
      </c>
    </row>
    <row r="70" spans="1:11" ht="12.75">
      <c r="A70" s="196" t="s">
        <v>122</v>
      </c>
      <c r="B70" s="197"/>
      <c r="C70" s="197"/>
      <c r="D70" s="197"/>
      <c r="E70" s="197"/>
      <c r="F70" s="197"/>
      <c r="G70" s="197"/>
      <c r="H70" s="198"/>
      <c r="I70" s="4">
        <v>63</v>
      </c>
      <c r="J70" s="13">
        <v>39904500</v>
      </c>
      <c r="K70" s="13">
        <v>39904500</v>
      </c>
    </row>
    <row r="71" spans="1:11" ht="12.75">
      <c r="A71" s="196" t="s">
        <v>123</v>
      </c>
      <c r="B71" s="197"/>
      <c r="C71" s="197"/>
      <c r="D71" s="197"/>
      <c r="E71" s="197"/>
      <c r="F71" s="197"/>
      <c r="G71" s="197"/>
      <c r="H71" s="198"/>
      <c r="I71" s="4">
        <v>64</v>
      </c>
      <c r="J71" s="13"/>
      <c r="K71" s="13"/>
    </row>
    <row r="72" spans="1:11" ht="12.75">
      <c r="A72" s="196" t="s">
        <v>124</v>
      </c>
      <c r="B72" s="197"/>
      <c r="C72" s="197"/>
      <c r="D72" s="197"/>
      <c r="E72" s="197"/>
      <c r="F72" s="197"/>
      <c r="G72" s="197"/>
      <c r="H72" s="198"/>
      <c r="I72" s="4">
        <v>65</v>
      </c>
      <c r="J72" s="106">
        <f>J73+J74-J75+J76+J77</f>
        <v>30208745</v>
      </c>
      <c r="K72" s="106">
        <f>K73+K74-K75+K76+K77</f>
        <v>30258746</v>
      </c>
    </row>
    <row r="73" spans="1:11" ht="12.75">
      <c r="A73" s="196" t="s">
        <v>125</v>
      </c>
      <c r="B73" s="197"/>
      <c r="C73" s="197"/>
      <c r="D73" s="197"/>
      <c r="E73" s="197"/>
      <c r="F73" s="197"/>
      <c r="G73" s="197"/>
      <c r="H73" s="198"/>
      <c r="I73" s="4">
        <v>66</v>
      </c>
      <c r="J73" s="13">
        <v>17851035</v>
      </c>
      <c r="K73" s="13">
        <v>17851035</v>
      </c>
    </row>
    <row r="74" spans="1:11" ht="12.75">
      <c r="A74" s="196" t="s">
        <v>126</v>
      </c>
      <c r="B74" s="197"/>
      <c r="C74" s="197"/>
      <c r="D74" s="197"/>
      <c r="E74" s="197"/>
      <c r="F74" s="197"/>
      <c r="G74" s="197"/>
      <c r="H74" s="198"/>
      <c r="I74" s="4">
        <v>67</v>
      </c>
      <c r="J74" s="13">
        <v>25429</v>
      </c>
      <c r="K74" s="13">
        <v>25429</v>
      </c>
    </row>
    <row r="75" spans="1:11" ht="12.75">
      <c r="A75" s="196" t="s">
        <v>114</v>
      </c>
      <c r="B75" s="197"/>
      <c r="C75" s="197"/>
      <c r="D75" s="197"/>
      <c r="E75" s="197"/>
      <c r="F75" s="197"/>
      <c r="G75" s="197"/>
      <c r="H75" s="198"/>
      <c r="I75" s="4">
        <v>68</v>
      </c>
      <c r="J75" s="13">
        <v>7975</v>
      </c>
      <c r="K75" s="13">
        <v>7975</v>
      </c>
    </row>
    <row r="76" spans="1:11" ht="12.75">
      <c r="A76" s="196" t="s">
        <v>115</v>
      </c>
      <c r="B76" s="197"/>
      <c r="C76" s="197"/>
      <c r="D76" s="197"/>
      <c r="E76" s="197"/>
      <c r="F76" s="197"/>
      <c r="G76" s="197"/>
      <c r="H76" s="198"/>
      <c r="I76" s="4">
        <v>69</v>
      </c>
      <c r="J76" s="13"/>
      <c r="K76" s="13"/>
    </row>
    <row r="77" spans="1:11" ht="12.75">
      <c r="A77" s="196" t="s">
        <v>116</v>
      </c>
      <c r="B77" s="197"/>
      <c r="C77" s="197"/>
      <c r="D77" s="197"/>
      <c r="E77" s="197"/>
      <c r="F77" s="197"/>
      <c r="G77" s="197"/>
      <c r="H77" s="198"/>
      <c r="I77" s="4">
        <v>70</v>
      </c>
      <c r="J77" s="13">
        <v>12340256</v>
      </c>
      <c r="K77" s="13">
        <v>12390257</v>
      </c>
    </row>
    <row r="78" spans="1:11" ht="12.75">
      <c r="A78" s="196" t="s">
        <v>117</v>
      </c>
      <c r="B78" s="197"/>
      <c r="C78" s="197"/>
      <c r="D78" s="197"/>
      <c r="E78" s="197"/>
      <c r="F78" s="197"/>
      <c r="G78" s="197"/>
      <c r="H78" s="198"/>
      <c r="I78" s="4">
        <v>71</v>
      </c>
      <c r="J78" s="13">
        <v>2889092</v>
      </c>
      <c r="K78" s="13">
        <v>2833043</v>
      </c>
    </row>
    <row r="79" spans="1:11" ht="12.75">
      <c r="A79" s="196" t="s">
        <v>210</v>
      </c>
      <c r="B79" s="197"/>
      <c r="C79" s="197"/>
      <c r="D79" s="197"/>
      <c r="E79" s="197"/>
      <c r="F79" s="197"/>
      <c r="G79" s="197"/>
      <c r="H79" s="198"/>
      <c r="I79" s="4">
        <v>72</v>
      </c>
      <c r="J79" s="106">
        <f>J80-J81</f>
        <v>-60742326</v>
      </c>
      <c r="K79" s="106">
        <f>K80-K81</f>
        <v>-66581432</v>
      </c>
    </row>
    <row r="80" spans="1:11" ht="12.75">
      <c r="A80" s="215" t="s">
        <v>143</v>
      </c>
      <c r="B80" s="216"/>
      <c r="C80" s="216"/>
      <c r="D80" s="216"/>
      <c r="E80" s="216"/>
      <c r="F80" s="216"/>
      <c r="G80" s="216"/>
      <c r="H80" s="217"/>
      <c r="I80" s="4">
        <v>73</v>
      </c>
      <c r="J80" s="13"/>
      <c r="K80" s="13"/>
    </row>
    <row r="81" spans="1:11" ht="12.75">
      <c r="A81" s="215" t="s">
        <v>144</v>
      </c>
      <c r="B81" s="216"/>
      <c r="C81" s="216"/>
      <c r="D81" s="216"/>
      <c r="E81" s="216"/>
      <c r="F81" s="216"/>
      <c r="G81" s="216"/>
      <c r="H81" s="217"/>
      <c r="I81" s="4">
        <v>74</v>
      </c>
      <c r="J81" s="13">
        <v>60742326</v>
      </c>
      <c r="K81" s="13">
        <v>66581432</v>
      </c>
    </row>
    <row r="82" spans="1:11" ht="12.75">
      <c r="A82" s="196" t="s">
        <v>211</v>
      </c>
      <c r="B82" s="197"/>
      <c r="C82" s="197"/>
      <c r="D82" s="197"/>
      <c r="E82" s="197"/>
      <c r="F82" s="197"/>
      <c r="G82" s="197"/>
      <c r="H82" s="198"/>
      <c r="I82" s="4">
        <v>75</v>
      </c>
      <c r="J82" s="106">
        <f>J83-J84</f>
        <v>-5879703</v>
      </c>
      <c r="K82" s="106">
        <v>-3933426</v>
      </c>
    </row>
    <row r="83" spans="1:11" ht="12.75">
      <c r="A83" s="215" t="s">
        <v>145</v>
      </c>
      <c r="B83" s="216"/>
      <c r="C83" s="216"/>
      <c r="D83" s="216"/>
      <c r="E83" s="216"/>
      <c r="F83" s="216"/>
      <c r="G83" s="216"/>
      <c r="H83" s="217"/>
      <c r="I83" s="4">
        <v>76</v>
      </c>
      <c r="J83" s="13"/>
      <c r="K83" s="13"/>
    </row>
    <row r="84" spans="1:11" ht="12.75">
      <c r="A84" s="215" t="s">
        <v>146</v>
      </c>
      <c r="B84" s="216"/>
      <c r="C84" s="216"/>
      <c r="D84" s="216"/>
      <c r="E84" s="216"/>
      <c r="F84" s="216"/>
      <c r="G84" s="216"/>
      <c r="H84" s="217"/>
      <c r="I84" s="4">
        <v>77</v>
      </c>
      <c r="J84" s="13">
        <v>5879703</v>
      </c>
      <c r="K84" s="13">
        <v>3933426</v>
      </c>
    </row>
    <row r="85" spans="1:11" ht="12.75">
      <c r="A85" s="196" t="s">
        <v>147</v>
      </c>
      <c r="B85" s="197"/>
      <c r="C85" s="197"/>
      <c r="D85" s="197"/>
      <c r="E85" s="197"/>
      <c r="F85" s="197"/>
      <c r="G85" s="197"/>
      <c r="H85" s="198"/>
      <c r="I85" s="4">
        <v>78</v>
      </c>
      <c r="J85" s="13"/>
      <c r="K85" s="13"/>
    </row>
    <row r="86" spans="1:11" ht="12.75">
      <c r="A86" s="193" t="s">
        <v>14</v>
      </c>
      <c r="B86" s="194"/>
      <c r="C86" s="194"/>
      <c r="D86" s="194"/>
      <c r="E86" s="194"/>
      <c r="F86" s="194"/>
      <c r="G86" s="194"/>
      <c r="H86" s="195"/>
      <c r="I86" s="4">
        <v>79</v>
      </c>
      <c r="J86" s="106">
        <f>SUM(J87:J89)</f>
        <v>9713468</v>
      </c>
      <c r="K86" s="106">
        <v>9713468</v>
      </c>
    </row>
    <row r="87" spans="1:11" ht="12.75">
      <c r="A87" s="196" t="s">
        <v>110</v>
      </c>
      <c r="B87" s="197"/>
      <c r="C87" s="197"/>
      <c r="D87" s="197"/>
      <c r="E87" s="197"/>
      <c r="F87" s="197"/>
      <c r="G87" s="197"/>
      <c r="H87" s="198"/>
      <c r="I87" s="4">
        <v>80</v>
      </c>
      <c r="J87" s="13"/>
      <c r="K87" s="13"/>
    </row>
    <row r="88" spans="1:11" ht="12.75">
      <c r="A88" s="196" t="s">
        <v>111</v>
      </c>
      <c r="B88" s="197"/>
      <c r="C88" s="197"/>
      <c r="D88" s="197"/>
      <c r="E88" s="197"/>
      <c r="F88" s="197"/>
      <c r="G88" s="197"/>
      <c r="H88" s="198"/>
      <c r="I88" s="4">
        <v>81</v>
      </c>
      <c r="J88" s="13"/>
      <c r="K88" s="13"/>
    </row>
    <row r="89" spans="1:11" ht="12.75">
      <c r="A89" s="196" t="s">
        <v>112</v>
      </c>
      <c r="B89" s="197"/>
      <c r="C89" s="197"/>
      <c r="D89" s="197"/>
      <c r="E89" s="197"/>
      <c r="F89" s="197"/>
      <c r="G89" s="197"/>
      <c r="H89" s="198"/>
      <c r="I89" s="4">
        <v>82</v>
      </c>
      <c r="J89" s="13">
        <v>9713468</v>
      </c>
      <c r="K89" s="13">
        <v>9713468</v>
      </c>
    </row>
    <row r="90" spans="1:11" ht="12.75">
      <c r="A90" s="193" t="s">
        <v>15</v>
      </c>
      <c r="B90" s="194"/>
      <c r="C90" s="194"/>
      <c r="D90" s="194"/>
      <c r="E90" s="194"/>
      <c r="F90" s="194"/>
      <c r="G90" s="194"/>
      <c r="H90" s="195"/>
      <c r="I90" s="4">
        <v>83</v>
      </c>
      <c r="J90" s="106">
        <f>SUM(J91:J99)</f>
        <v>722273</v>
      </c>
      <c r="K90" s="106">
        <f>SUM(K91:K99)</f>
        <v>708261</v>
      </c>
    </row>
    <row r="91" spans="1:11" ht="12.75">
      <c r="A91" s="196" t="s">
        <v>113</v>
      </c>
      <c r="B91" s="197"/>
      <c r="C91" s="197"/>
      <c r="D91" s="197"/>
      <c r="E91" s="197"/>
      <c r="F91" s="197"/>
      <c r="G91" s="197"/>
      <c r="H91" s="198"/>
      <c r="I91" s="4">
        <v>84</v>
      </c>
      <c r="J91" s="13"/>
      <c r="K91" s="13"/>
    </row>
    <row r="92" spans="1:11" ht="12.75">
      <c r="A92" s="196" t="s">
        <v>215</v>
      </c>
      <c r="B92" s="197"/>
      <c r="C92" s="197"/>
      <c r="D92" s="197"/>
      <c r="E92" s="197"/>
      <c r="F92" s="197"/>
      <c r="G92" s="197"/>
      <c r="H92" s="198"/>
      <c r="I92" s="4">
        <v>85</v>
      </c>
      <c r="J92" s="13"/>
      <c r="K92" s="13"/>
    </row>
    <row r="93" spans="1:11" ht="12.75">
      <c r="A93" s="196" t="s">
        <v>0</v>
      </c>
      <c r="B93" s="197"/>
      <c r="C93" s="197"/>
      <c r="D93" s="197"/>
      <c r="E93" s="197"/>
      <c r="F93" s="197"/>
      <c r="G93" s="197"/>
      <c r="H93" s="198"/>
      <c r="I93" s="4">
        <v>86</v>
      </c>
      <c r="J93" s="13"/>
      <c r="K93" s="13"/>
    </row>
    <row r="94" spans="1:11" ht="12.75">
      <c r="A94" s="196" t="s">
        <v>216</v>
      </c>
      <c r="B94" s="197"/>
      <c r="C94" s="197"/>
      <c r="D94" s="197"/>
      <c r="E94" s="197"/>
      <c r="F94" s="197"/>
      <c r="G94" s="197"/>
      <c r="H94" s="198"/>
      <c r="I94" s="4">
        <v>87</v>
      </c>
      <c r="J94" s="13"/>
      <c r="K94" s="13"/>
    </row>
    <row r="95" spans="1:11" ht="12.75">
      <c r="A95" s="196" t="s">
        <v>217</v>
      </c>
      <c r="B95" s="197"/>
      <c r="C95" s="197"/>
      <c r="D95" s="197"/>
      <c r="E95" s="197"/>
      <c r="F95" s="197"/>
      <c r="G95" s="197"/>
      <c r="H95" s="198"/>
      <c r="I95" s="4">
        <v>88</v>
      </c>
      <c r="J95" s="13"/>
      <c r="K95" s="13"/>
    </row>
    <row r="96" spans="1:11" ht="12.75">
      <c r="A96" s="196" t="s">
        <v>218</v>
      </c>
      <c r="B96" s="197"/>
      <c r="C96" s="197"/>
      <c r="D96" s="197"/>
      <c r="E96" s="197"/>
      <c r="F96" s="197"/>
      <c r="G96" s="197"/>
      <c r="H96" s="198"/>
      <c r="I96" s="4">
        <v>89</v>
      </c>
      <c r="J96" s="13"/>
      <c r="K96" s="13"/>
    </row>
    <row r="97" spans="1:11" ht="12.75">
      <c r="A97" s="196" t="s">
        <v>86</v>
      </c>
      <c r="B97" s="197"/>
      <c r="C97" s="197"/>
      <c r="D97" s="197"/>
      <c r="E97" s="197"/>
      <c r="F97" s="197"/>
      <c r="G97" s="197"/>
      <c r="H97" s="198"/>
      <c r="I97" s="4">
        <v>90</v>
      </c>
      <c r="J97" s="13"/>
      <c r="K97" s="13"/>
    </row>
    <row r="98" spans="1:11" ht="12.75">
      <c r="A98" s="196" t="s">
        <v>84</v>
      </c>
      <c r="B98" s="197"/>
      <c r="C98" s="197"/>
      <c r="D98" s="197"/>
      <c r="E98" s="197"/>
      <c r="F98" s="197"/>
      <c r="G98" s="197"/>
      <c r="H98" s="198"/>
      <c r="I98" s="4">
        <v>91</v>
      </c>
      <c r="J98" s="13"/>
      <c r="K98" s="13"/>
    </row>
    <row r="99" spans="1:11" ht="12.75">
      <c r="A99" s="196" t="s">
        <v>85</v>
      </c>
      <c r="B99" s="197"/>
      <c r="C99" s="197"/>
      <c r="D99" s="197"/>
      <c r="E99" s="197"/>
      <c r="F99" s="197"/>
      <c r="G99" s="197"/>
      <c r="H99" s="198"/>
      <c r="I99" s="4">
        <v>92</v>
      </c>
      <c r="J99" s="13">
        <v>722273</v>
      </c>
      <c r="K99" s="13">
        <v>708261</v>
      </c>
    </row>
    <row r="100" spans="1:11" ht="12.75">
      <c r="A100" s="193" t="s">
        <v>16</v>
      </c>
      <c r="B100" s="194"/>
      <c r="C100" s="194"/>
      <c r="D100" s="194"/>
      <c r="E100" s="194"/>
      <c r="F100" s="194"/>
      <c r="G100" s="194"/>
      <c r="H100" s="195"/>
      <c r="I100" s="4">
        <v>93</v>
      </c>
      <c r="J100" s="106">
        <f>SUM(J101:J112)</f>
        <v>7468475</v>
      </c>
      <c r="K100" s="106">
        <f>SUM(K101:K112)</f>
        <v>9083015</v>
      </c>
    </row>
    <row r="101" spans="1:11" ht="12.75">
      <c r="A101" s="196" t="s">
        <v>113</v>
      </c>
      <c r="B101" s="197"/>
      <c r="C101" s="197"/>
      <c r="D101" s="197"/>
      <c r="E101" s="197"/>
      <c r="F101" s="197"/>
      <c r="G101" s="197"/>
      <c r="H101" s="198"/>
      <c r="I101" s="4">
        <v>94</v>
      </c>
      <c r="J101" s="13"/>
      <c r="K101" s="13"/>
    </row>
    <row r="102" spans="1:11" ht="12.75">
      <c r="A102" s="196" t="s">
        <v>215</v>
      </c>
      <c r="B102" s="197"/>
      <c r="C102" s="197"/>
      <c r="D102" s="197"/>
      <c r="E102" s="197"/>
      <c r="F102" s="197"/>
      <c r="G102" s="197"/>
      <c r="H102" s="198"/>
      <c r="I102" s="4">
        <v>95</v>
      </c>
      <c r="J102" s="13"/>
      <c r="K102" s="13">
        <v>650000</v>
      </c>
    </row>
    <row r="103" spans="1:11" ht="12.75">
      <c r="A103" s="196" t="s">
        <v>0</v>
      </c>
      <c r="B103" s="197"/>
      <c r="C103" s="197"/>
      <c r="D103" s="197"/>
      <c r="E103" s="197"/>
      <c r="F103" s="197"/>
      <c r="G103" s="197"/>
      <c r="H103" s="198"/>
      <c r="I103" s="4">
        <v>96</v>
      </c>
      <c r="J103" s="13">
        <v>300000</v>
      </c>
      <c r="K103" s="13">
        <v>300000</v>
      </c>
    </row>
    <row r="104" spans="1:11" ht="12.75">
      <c r="A104" s="196" t="s">
        <v>216</v>
      </c>
      <c r="B104" s="197"/>
      <c r="C104" s="197"/>
      <c r="D104" s="197"/>
      <c r="E104" s="197"/>
      <c r="F104" s="197"/>
      <c r="G104" s="197"/>
      <c r="H104" s="198"/>
      <c r="I104" s="4">
        <v>97</v>
      </c>
      <c r="J104" s="13"/>
      <c r="K104" s="13"/>
    </row>
    <row r="105" spans="1:11" ht="12.75">
      <c r="A105" s="196" t="s">
        <v>217</v>
      </c>
      <c r="B105" s="197"/>
      <c r="C105" s="197"/>
      <c r="D105" s="197"/>
      <c r="E105" s="197"/>
      <c r="F105" s="197"/>
      <c r="G105" s="197"/>
      <c r="H105" s="198"/>
      <c r="I105" s="4">
        <v>98</v>
      </c>
      <c r="J105" s="13">
        <v>5334724</v>
      </c>
      <c r="K105" s="13">
        <v>5453566</v>
      </c>
    </row>
    <row r="106" spans="1:11" ht="12.75">
      <c r="A106" s="196" t="s">
        <v>218</v>
      </c>
      <c r="B106" s="197"/>
      <c r="C106" s="197"/>
      <c r="D106" s="197"/>
      <c r="E106" s="197"/>
      <c r="F106" s="197"/>
      <c r="G106" s="197"/>
      <c r="H106" s="198"/>
      <c r="I106" s="4">
        <v>99</v>
      </c>
      <c r="J106" s="13"/>
      <c r="K106" s="13"/>
    </row>
    <row r="107" spans="1:11" ht="12.75">
      <c r="A107" s="196" t="s">
        <v>86</v>
      </c>
      <c r="B107" s="197"/>
      <c r="C107" s="197"/>
      <c r="D107" s="197"/>
      <c r="E107" s="197"/>
      <c r="F107" s="197"/>
      <c r="G107" s="197"/>
      <c r="H107" s="198"/>
      <c r="I107" s="4">
        <v>100</v>
      </c>
      <c r="J107" s="13"/>
      <c r="K107" s="13"/>
    </row>
    <row r="108" spans="1:11" ht="12.75">
      <c r="A108" s="196" t="s">
        <v>87</v>
      </c>
      <c r="B108" s="197"/>
      <c r="C108" s="197"/>
      <c r="D108" s="197"/>
      <c r="E108" s="197"/>
      <c r="F108" s="197"/>
      <c r="G108" s="197"/>
      <c r="H108" s="198"/>
      <c r="I108" s="4">
        <v>101</v>
      </c>
      <c r="J108" s="13"/>
      <c r="K108" s="13"/>
    </row>
    <row r="109" spans="1:11" ht="12.75">
      <c r="A109" s="196" t="s">
        <v>88</v>
      </c>
      <c r="B109" s="197"/>
      <c r="C109" s="197"/>
      <c r="D109" s="197"/>
      <c r="E109" s="197"/>
      <c r="F109" s="197"/>
      <c r="G109" s="197"/>
      <c r="H109" s="198"/>
      <c r="I109" s="4">
        <v>102</v>
      </c>
      <c r="J109" s="13"/>
      <c r="K109" s="13"/>
    </row>
    <row r="110" spans="1:11" ht="12.75">
      <c r="A110" s="196" t="s">
        <v>91</v>
      </c>
      <c r="B110" s="197"/>
      <c r="C110" s="197"/>
      <c r="D110" s="197"/>
      <c r="E110" s="197"/>
      <c r="F110" s="197"/>
      <c r="G110" s="197"/>
      <c r="H110" s="198"/>
      <c r="I110" s="4">
        <v>103</v>
      </c>
      <c r="J110" s="13"/>
      <c r="K110" s="13"/>
    </row>
    <row r="111" spans="1:11" ht="12.75">
      <c r="A111" s="196" t="s">
        <v>89</v>
      </c>
      <c r="B111" s="197"/>
      <c r="C111" s="197"/>
      <c r="D111" s="197"/>
      <c r="E111" s="197"/>
      <c r="F111" s="197"/>
      <c r="G111" s="197"/>
      <c r="H111" s="198"/>
      <c r="I111" s="4">
        <v>104</v>
      </c>
      <c r="J111" s="13"/>
      <c r="K111" s="13"/>
    </row>
    <row r="112" spans="1:11" ht="12.75">
      <c r="A112" s="196" t="s">
        <v>90</v>
      </c>
      <c r="B112" s="197"/>
      <c r="C112" s="197"/>
      <c r="D112" s="197"/>
      <c r="E112" s="197"/>
      <c r="F112" s="197"/>
      <c r="G112" s="197"/>
      <c r="H112" s="198"/>
      <c r="I112" s="4">
        <v>105</v>
      </c>
      <c r="J112" s="13">
        <v>1833751</v>
      </c>
      <c r="K112" s="13">
        <v>2679449</v>
      </c>
    </row>
    <row r="113" spans="1:11" ht="12.75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4">
        <v>106</v>
      </c>
      <c r="J113" s="13"/>
      <c r="K113" s="13">
        <v>11900</v>
      </c>
    </row>
    <row r="114" spans="1:11" ht="12.75">
      <c r="A114" s="193" t="s">
        <v>20</v>
      </c>
      <c r="B114" s="194"/>
      <c r="C114" s="194"/>
      <c r="D114" s="194"/>
      <c r="E114" s="194"/>
      <c r="F114" s="194"/>
      <c r="G114" s="194"/>
      <c r="H114" s="195"/>
      <c r="I114" s="4">
        <v>107</v>
      </c>
      <c r="J114" s="106">
        <f>J69+J86+J90+J100+J113</f>
        <v>24284524</v>
      </c>
      <c r="K114" s="106">
        <f>K69+K86+K90+K100+K113</f>
        <v>21998075</v>
      </c>
    </row>
    <row r="115" spans="1:11" ht="12.75">
      <c r="A115" s="223" t="s">
        <v>49</v>
      </c>
      <c r="B115" s="224"/>
      <c r="C115" s="224"/>
      <c r="D115" s="224"/>
      <c r="E115" s="224"/>
      <c r="F115" s="224"/>
      <c r="G115" s="224"/>
      <c r="H115" s="225"/>
      <c r="I115" s="5">
        <v>108</v>
      </c>
      <c r="J115" s="14">
        <v>1816713</v>
      </c>
      <c r="K115" s="14">
        <v>1009070</v>
      </c>
    </row>
    <row r="116" spans="1:11" ht="12.75">
      <c r="A116" s="212" t="s">
        <v>253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0" t="s">
        <v>160</v>
      </c>
      <c r="B117" s="191"/>
      <c r="C117" s="191"/>
      <c r="D117" s="191"/>
      <c r="E117" s="191"/>
      <c r="F117" s="191"/>
      <c r="G117" s="191"/>
      <c r="H117" s="191"/>
      <c r="I117" s="229"/>
      <c r="J117" s="229"/>
      <c r="K117" s="230"/>
    </row>
    <row r="118" spans="1:11" ht="12.75">
      <c r="A118" s="196" t="s">
        <v>4</v>
      </c>
      <c r="B118" s="197"/>
      <c r="C118" s="197"/>
      <c r="D118" s="197"/>
      <c r="E118" s="197"/>
      <c r="F118" s="197"/>
      <c r="G118" s="197"/>
      <c r="H118" s="198"/>
      <c r="I118" s="4">
        <v>109</v>
      </c>
      <c r="J118" s="13"/>
      <c r="K118" s="13"/>
    </row>
    <row r="119" spans="1:11" ht="12.75">
      <c r="A119" s="218" t="s">
        <v>5</v>
      </c>
      <c r="B119" s="219"/>
      <c r="C119" s="219"/>
      <c r="D119" s="219"/>
      <c r="E119" s="219"/>
      <c r="F119" s="219"/>
      <c r="G119" s="219"/>
      <c r="H119" s="220"/>
      <c r="I119" s="7">
        <v>110</v>
      </c>
      <c r="J119" s="14"/>
      <c r="K119" s="14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2"/>
      <c r="J120" s="3"/>
      <c r="K120" s="3"/>
    </row>
    <row r="121" spans="1:11" ht="12.75">
      <c r="A121" s="221" t="s">
        <v>92</v>
      </c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  <row r="122" spans="1:11" ht="12.75">
      <c r="A122" s="221"/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</row>
  </sheetData>
  <sheetProtection/>
  <mergeCells count="122">
    <mergeCell ref="A119:H119"/>
    <mergeCell ref="A121:K121"/>
    <mergeCell ref="A122:K122"/>
    <mergeCell ref="A115:H115"/>
    <mergeCell ref="A116:K116"/>
    <mergeCell ref="A117:K117"/>
    <mergeCell ref="A118:H118"/>
    <mergeCell ref="A111:H111"/>
    <mergeCell ref="A112:H112"/>
    <mergeCell ref="A113:H113"/>
    <mergeCell ref="A114:H114"/>
    <mergeCell ref="A107:H107"/>
    <mergeCell ref="A108:H108"/>
    <mergeCell ref="A109:H109"/>
    <mergeCell ref="A110:H110"/>
    <mergeCell ref="A103:H103"/>
    <mergeCell ref="A104:H104"/>
    <mergeCell ref="A105:H105"/>
    <mergeCell ref="A106:H106"/>
    <mergeCell ref="A99:H99"/>
    <mergeCell ref="A100:H100"/>
    <mergeCell ref="A101:H101"/>
    <mergeCell ref="A102:H102"/>
    <mergeCell ref="A95:H95"/>
    <mergeCell ref="A96:H96"/>
    <mergeCell ref="A97:H97"/>
    <mergeCell ref="A98:H98"/>
    <mergeCell ref="A91:H91"/>
    <mergeCell ref="A92:H92"/>
    <mergeCell ref="A93:H93"/>
    <mergeCell ref="A94:H94"/>
    <mergeCell ref="A87:H87"/>
    <mergeCell ref="A88:H88"/>
    <mergeCell ref="A89:H89"/>
    <mergeCell ref="A90:H90"/>
    <mergeCell ref="A83:H83"/>
    <mergeCell ref="A84:H84"/>
    <mergeCell ref="A85:H85"/>
    <mergeCell ref="A86:H86"/>
    <mergeCell ref="A79:H79"/>
    <mergeCell ref="A80:H80"/>
    <mergeCell ref="A81:H81"/>
    <mergeCell ref="A82:H82"/>
    <mergeCell ref="A75:H75"/>
    <mergeCell ref="A76:H76"/>
    <mergeCell ref="A77:H77"/>
    <mergeCell ref="A78:H78"/>
    <mergeCell ref="A71:H71"/>
    <mergeCell ref="A72:H72"/>
    <mergeCell ref="A73:H73"/>
    <mergeCell ref="A74:H74"/>
    <mergeCell ref="A67:H67"/>
    <mergeCell ref="A68:K68"/>
    <mergeCell ref="A69:H69"/>
    <mergeCell ref="A70:H70"/>
    <mergeCell ref="A63:H63"/>
    <mergeCell ref="A64:H64"/>
    <mergeCell ref="A65:H65"/>
    <mergeCell ref="A66:H66"/>
    <mergeCell ref="A59:H59"/>
    <mergeCell ref="A60:H60"/>
    <mergeCell ref="A61:H61"/>
    <mergeCell ref="A62:H62"/>
    <mergeCell ref="A55:H55"/>
    <mergeCell ref="A56:H56"/>
    <mergeCell ref="A57:H57"/>
    <mergeCell ref="A58:H58"/>
    <mergeCell ref="A51:H51"/>
    <mergeCell ref="A52:H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0:H10"/>
    <mergeCell ref="A3:K3"/>
    <mergeCell ref="A4:H4"/>
    <mergeCell ref="A5:H5"/>
    <mergeCell ref="A6:K6"/>
    <mergeCell ref="A15:H15"/>
    <mergeCell ref="A1:J1"/>
    <mergeCell ref="K1:K2"/>
    <mergeCell ref="A2:J2"/>
    <mergeCell ref="A7:H7"/>
    <mergeCell ref="A8:H8"/>
    <mergeCell ref="A9:H9"/>
  </mergeCells>
  <dataValidations count="3">
    <dataValidation type="whole" operator="notEqual" allowBlank="1" showInputMessage="1" showErrorMessage="1" errorTitle="Pogrešan unos" error="Mogu se unijeti samo cjelobrojne vrijednosti." sqref="J118:K1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7">
      <formula1>0</formula1>
    </dataValidation>
    <dataValidation allowBlank="1" sqref="J8:K67 J69:K115"/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8" max="8" width="7.7109375" style="0" customWidth="1"/>
    <col min="9" max="9" width="7.00390625" style="0" customWidth="1"/>
  </cols>
  <sheetData>
    <row r="1" spans="1:11" ht="12.75">
      <c r="A1" s="184" t="s">
        <v>133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  <row r="2" spans="1:11" ht="12.75">
      <c r="A2" s="188" t="s">
        <v>303</v>
      </c>
      <c r="B2" s="189"/>
      <c r="C2" s="189"/>
      <c r="D2" s="189"/>
      <c r="E2" s="189"/>
      <c r="F2" s="189"/>
      <c r="G2" s="189"/>
      <c r="H2" s="189"/>
      <c r="I2" s="189"/>
      <c r="J2" s="189"/>
      <c r="K2" s="187"/>
    </row>
    <row r="3" spans="1:11" ht="12.75">
      <c r="A3" s="69"/>
      <c r="B3" s="75"/>
      <c r="C3" s="75"/>
      <c r="D3" s="75"/>
      <c r="E3" s="75"/>
      <c r="F3" s="75"/>
      <c r="G3" s="75"/>
      <c r="H3" s="75"/>
      <c r="I3" s="75"/>
      <c r="J3" s="75"/>
      <c r="K3" s="15"/>
    </row>
    <row r="4" spans="1:11" ht="12.75">
      <c r="A4" s="232" t="s">
        <v>314</v>
      </c>
      <c r="B4" s="233"/>
      <c r="C4" s="233"/>
      <c r="D4" s="233"/>
      <c r="E4" s="233"/>
      <c r="F4" s="233"/>
      <c r="G4" s="233"/>
      <c r="H4" s="233"/>
      <c r="I4" s="233"/>
      <c r="J4" s="233"/>
      <c r="K4" s="234"/>
    </row>
    <row r="5" spans="1:11" ht="24" thickBot="1">
      <c r="A5" s="231" t="s">
        <v>51</v>
      </c>
      <c r="B5" s="231"/>
      <c r="C5" s="231"/>
      <c r="D5" s="231"/>
      <c r="E5" s="231"/>
      <c r="F5" s="231"/>
      <c r="G5" s="231"/>
      <c r="H5" s="231"/>
      <c r="I5" s="70" t="s">
        <v>254</v>
      </c>
      <c r="J5" s="72" t="s">
        <v>129</v>
      </c>
      <c r="K5" s="72" t="s">
        <v>130</v>
      </c>
    </row>
    <row r="6" spans="1:11" ht="12.75">
      <c r="A6" s="205">
        <v>1</v>
      </c>
      <c r="B6" s="205"/>
      <c r="C6" s="205"/>
      <c r="D6" s="205"/>
      <c r="E6" s="205"/>
      <c r="F6" s="205"/>
      <c r="G6" s="205"/>
      <c r="H6" s="205"/>
      <c r="I6" s="74">
        <v>2</v>
      </c>
      <c r="J6" s="73">
        <v>3</v>
      </c>
      <c r="K6" s="73">
        <v>4</v>
      </c>
    </row>
    <row r="7" spans="1:11" ht="12.75">
      <c r="A7" s="190" t="s">
        <v>21</v>
      </c>
      <c r="B7" s="191"/>
      <c r="C7" s="191"/>
      <c r="D7" s="191"/>
      <c r="E7" s="191"/>
      <c r="F7" s="191"/>
      <c r="G7" s="191"/>
      <c r="H7" s="192"/>
      <c r="I7" s="6">
        <v>111</v>
      </c>
      <c r="J7" s="107">
        <f>SUM(J8:J9)</f>
        <v>8851186</v>
      </c>
      <c r="K7" s="107">
        <f>SUM(K8:K9)</f>
        <v>6839628</v>
      </c>
    </row>
    <row r="8" spans="1:11" ht="12.75">
      <c r="A8" s="193" t="s">
        <v>131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8625107</v>
      </c>
      <c r="K8" s="13">
        <v>6260165</v>
      </c>
    </row>
    <row r="9" spans="1:11" ht="12.75">
      <c r="A9" s="193" t="s">
        <v>96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226079</v>
      </c>
      <c r="K9" s="13">
        <v>579463</v>
      </c>
    </row>
    <row r="10" spans="1:11" ht="12.75">
      <c r="A10" s="193" t="s">
        <v>8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06">
        <f>J11+J12+J16+J20+J21+J22+J25+J26</f>
        <v>14567519</v>
      </c>
      <c r="K10" s="106">
        <f>K11+K12+K16+K20+K21+K22+K25+K26</f>
        <v>10569082</v>
      </c>
    </row>
    <row r="11" spans="1:11" ht="12.75">
      <c r="A11" s="193" t="s">
        <v>97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392856</v>
      </c>
      <c r="K11" s="13">
        <v>666578</v>
      </c>
    </row>
    <row r="12" spans="1:11" ht="12.75">
      <c r="A12" s="193" t="s">
        <v>17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06">
        <f>SUM(J13:J15)</f>
        <v>4620504</v>
      </c>
      <c r="K12" s="106">
        <f>SUM(K13:K15)</f>
        <v>3092092</v>
      </c>
    </row>
    <row r="13" spans="1:11" ht="12.75">
      <c r="A13" s="196" t="s">
        <v>127</v>
      </c>
      <c r="B13" s="197"/>
      <c r="C13" s="197"/>
      <c r="D13" s="197"/>
      <c r="E13" s="197"/>
      <c r="F13" s="197"/>
      <c r="G13" s="197"/>
      <c r="H13" s="198"/>
      <c r="I13" s="4">
        <v>117</v>
      </c>
      <c r="J13" s="13">
        <v>1816020</v>
      </c>
      <c r="K13" s="13">
        <v>1049522</v>
      </c>
    </row>
    <row r="14" spans="1:11" ht="12.75">
      <c r="A14" s="196" t="s">
        <v>128</v>
      </c>
      <c r="B14" s="197"/>
      <c r="C14" s="197"/>
      <c r="D14" s="197"/>
      <c r="E14" s="197"/>
      <c r="F14" s="197"/>
      <c r="G14" s="197"/>
      <c r="H14" s="198"/>
      <c r="I14" s="4">
        <v>118</v>
      </c>
      <c r="J14" s="13">
        <v>944445</v>
      </c>
      <c r="K14" s="13">
        <v>341516</v>
      </c>
    </row>
    <row r="15" spans="1:11" ht="12.75">
      <c r="A15" s="196" t="s">
        <v>53</v>
      </c>
      <c r="B15" s="197"/>
      <c r="C15" s="197"/>
      <c r="D15" s="197"/>
      <c r="E15" s="197"/>
      <c r="F15" s="197"/>
      <c r="G15" s="197"/>
      <c r="H15" s="198"/>
      <c r="I15" s="4">
        <v>119</v>
      </c>
      <c r="J15" s="13">
        <v>1860039</v>
      </c>
      <c r="K15" s="13">
        <v>1701054</v>
      </c>
    </row>
    <row r="16" spans="1:11" ht="12.75">
      <c r="A16" s="193" t="s">
        <v>18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06">
        <f>J17+J18+J19</f>
        <v>6923399</v>
      </c>
      <c r="K16" s="106">
        <f>SUM(K17:K19)</f>
        <v>5106322</v>
      </c>
    </row>
    <row r="17" spans="1:11" ht="12.75">
      <c r="A17" s="196" t="s">
        <v>54</v>
      </c>
      <c r="B17" s="197"/>
      <c r="C17" s="197"/>
      <c r="D17" s="197"/>
      <c r="E17" s="197"/>
      <c r="F17" s="197"/>
      <c r="G17" s="197"/>
      <c r="H17" s="198"/>
      <c r="I17" s="4">
        <v>121</v>
      </c>
      <c r="J17" s="13">
        <v>4316367</v>
      </c>
      <c r="K17" s="13">
        <v>3274913</v>
      </c>
    </row>
    <row r="18" spans="1:11" ht="12.75">
      <c r="A18" s="196" t="s">
        <v>55</v>
      </c>
      <c r="B18" s="197"/>
      <c r="C18" s="197"/>
      <c r="D18" s="197"/>
      <c r="E18" s="197"/>
      <c r="F18" s="197"/>
      <c r="G18" s="197"/>
      <c r="H18" s="198"/>
      <c r="I18" s="4">
        <v>122</v>
      </c>
      <c r="J18" s="13">
        <v>1595775</v>
      </c>
      <c r="K18" s="13">
        <v>1136652</v>
      </c>
    </row>
    <row r="19" spans="1:11" ht="12.75">
      <c r="A19" s="196" t="s">
        <v>56</v>
      </c>
      <c r="B19" s="197"/>
      <c r="C19" s="197"/>
      <c r="D19" s="197"/>
      <c r="E19" s="197"/>
      <c r="F19" s="197"/>
      <c r="G19" s="197"/>
      <c r="H19" s="198"/>
      <c r="I19" s="4">
        <v>123</v>
      </c>
      <c r="J19" s="13">
        <v>1011257</v>
      </c>
      <c r="K19" s="13">
        <v>694757</v>
      </c>
    </row>
    <row r="20" spans="1:11" ht="12.75">
      <c r="A20" s="193" t="s">
        <v>98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612501</v>
      </c>
      <c r="K20" s="13">
        <v>600310</v>
      </c>
    </row>
    <row r="21" spans="1:11" ht="12.75">
      <c r="A21" s="193" t="s">
        <v>99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1645263</v>
      </c>
      <c r="K21" s="13">
        <v>598695</v>
      </c>
    </row>
    <row r="22" spans="1:11" ht="12.75">
      <c r="A22" s="193" t="s">
        <v>19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06">
        <f>SUM(J23:J24)</f>
        <v>51413</v>
      </c>
      <c r="K22" s="106">
        <f>SUM(K23:K24)</f>
        <v>85412</v>
      </c>
    </row>
    <row r="23" spans="1:11" ht="12.75">
      <c r="A23" s="196" t="s">
        <v>118</v>
      </c>
      <c r="B23" s="197"/>
      <c r="C23" s="197"/>
      <c r="D23" s="197"/>
      <c r="E23" s="197"/>
      <c r="F23" s="197"/>
      <c r="G23" s="197"/>
      <c r="H23" s="198"/>
      <c r="I23" s="4">
        <v>127</v>
      </c>
      <c r="J23" s="13"/>
      <c r="K23" s="13"/>
    </row>
    <row r="24" spans="1:11" ht="12.75">
      <c r="A24" s="196" t="s">
        <v>119</v>
      </c>
      <c r="B24" s="197"/>
      <c r="C24" s="197"/>
      <c r="D24" s="197"/>
      <c r="E24" s="197"/>
      <c r="F24" s="197"/>
      <c r="G24" s="197"/>
      <c r="H24" s="198"/>
      <c r="I24" s="4">
        <v>128</v>
      </c>
      <c r="J24" s="13">
        <v>51413</v>
      </c>
      <c r="K24" s="13">
        <v>85412</v>
      </c>
    </row>
    <row r="25" spans="1:11" ht="12.75">
      <c r="A25" s="193" t="s">
        <v>100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42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321583</v>
      </c>
      <c r="K26" s="13">
        <v>419673</v>
      </c>
    </row>
    <row r="27" spans="1:11" ht="12.75">
      <c r="A27" s="193" t="s">
        <v>185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06">
        <f>SUM(J28:J32)</f>
        <v>116159</v>
      </c>
      <c r="K27" s="106">
        <f>SUM(K28:K32)</f>
        <v>69171</v>
      </c>
    </row>
    <row r="28" spans="1:11" ht="12.75">
      <c r="A28" s="193" t="s">
        <v>199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97714</v>
      </c>
      <c r="K28" s="13">
        <v>9014</v>
      </c>
    </row>
    <row r="29" spans="1:11" ht="12.75">
      <c r="A29" s="193" t="s">
        <v>134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18445</v>
      </c>
      <c r="K29" s="13">
        <v>60157</v>
      </c>
    </row>
    <row r="30" spans="1:11" ht="12.75">
      <c r="A30" s="193" t="s">
        <v>120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195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121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186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06">
        <f>SUM(J34:J37)</f>
        <v>279529</v>
      </c>
      <c r="K33" s="106">
        <f>SUM(K34:K37)</f>
        <v>273143</v>
      </c>
    </row>
    <row r="34" spans="1:11" ht="12.75">
      <c r="A34" s="193" t="s">
        <v>58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57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279529</v>
      </c>
      <c r="K35" s="13">
        <v>273143</v>
      </c>
    </row>
    <row r="36" spans="1:11" ht="12.75">
      <c r="A36" s="193" t="s">
        <v>196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59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170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171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197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198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187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06">
        <f>J7+J27+J38+J40</f>
        <v>8967345</v>
      </c>
      <c r="K42" s="106">
        <f>K7+K27+K38+K40</f>
        <v>6908799</v>
      </c>
    </row>
    <row r="43" spans="1:11" ht="12.75">
      <c r="A43" s="193" t="s">
        <v>188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06">
        <f>J10+J33+J39+J41</f>
        <v>14847048</v>
      </c>
      <c r="K43" s="106">
        <f>K10+K33+K39+K41</f>
        <v>10842225</v>
      </c>
    </row>
    <row r="44" spans="1:11" ht="12.75">
      <c r="A44" s="193" t="s">
        <v>208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06">
        <f>J42-J43</f>
        <v>-5879703</v>
      </c>
      <c r="K44" s="106">
        <f>K42-K43</f>
        <v>-3933426</v>
      </c>
    </row>
    <row r="45" spans="1:11" ht="12.75">
      <c r="A45" s="215" t="s">
        <v>190</v>
      </c>
      <c r="B45" s="216"/>
      <c r="C45" s="216"/>
      <c r="D45" s="216"/>
      <c r="E45" s="216"/>
      <c r="F45" s="216"/>
      <c r="G45" s="216"/>
      <c r="H45" s="217"/>
      <c r="I45" s="4">
        <v>149</v>
      </c>
      <c r="J45" s="106">
        <f>IF(J42&gt;J43,J42-J43,0)</f>
        <v>0</v>
      </c>
      <c r="K45" s="106">
        <f>IF(K42&gt;K43,K42-K43,0)</f>
        <v>0</v>
      </c>
    </row>
    <row r="46" spans="1:11" ht="12.75">
      <c r="A46" s="215" t="s">
        <v>191</v>
      </c>
      <c r="B46" s="216"/>
      <c r="C46" s="216"/>
      <c r="D46" s="216"/>
      <c r="E46" s="216"/>
      <c r="F46" s="216"/>
      <c r="G46" s="216"/>
      <c r="H46" s="217"/>
      <c r="I46" s="4">
        <v>150</v>
      </c>
      <c r="J46" s="106">
        <f>IF(J43&gt;J42,J43-J42,0)</f>
        <v>5879703</v>
      </c>
      <c r="K46" s="106">
        <f>IF(K43&gt;K42,K43-K42,0)</f>
        <v>3933426</v>
      </c>
    </row>
    <row r="47" spans="1:11" ht="12.75">
      <c r="A47" s="193" t="s">
        <v>189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209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06">
        <f>J44-J47</f>
        <v>-5879703</v>
      </c>
      <c r="K48" s="106">
        <f>K44-K47</f>
        <v>-3933426</v>
      </c>
    </row>
    <row r="49" spans="1:11" ht="12.75">
      <c r="A49" s="215" t="s">
        <v>167</v>
      </c>
      <c r="B49" s="216"/>
      <c r="C49" s="216"/>
      <c r="D49" s="216"/>
      <c r="E49" s="216"/>
      <c r="F49" s="216"/>
      <c r="G49" s="216"/>
      <c r="H49" s="217"/>
      <c r="I49" s="4">
        <v>153</v>
      </c>
      <c r="J49" s="106">
        <f>IF(J48&gt;0,J48,0)</f>
        <v>0</v>
      </c>
      <c r="K49" s="106">
        <f>IF(K48&gt;0,K48,0)</f>
        <v>0</v>
      </c>
    </row>
    <row r="50" spans="1:11" ht="12.75">
      <c r="A50" s="240" t="s">
        <v>192</v>
      </c>
      <c r="B50" s="241"/>
      <c r="C50" s="241"/>
      <c r="D50" s="241"/>
      <c r="E50" s="241"/>
      <c r="F50" s="241"/>
      <c r="G50" s="241"/>
      <c r="H50" s="242"/>
      <c r="I50" s="5">
        <v>154</v>
      </c>
      <c r="J50" s="108">
        <f>IF(J48&lt;0,-J48,0)</f>
        <v>5879703</v>
      </c>
      <c r="K50" s="108">
        <f>IF(K48&lt;0,-K48,0)</f>
        <v>3933426</v>
      </c>
    </row>
    <row r="51" spans="1:11" ht="12.75">
      <c r="A51" s="212" t="s">
        <v>105</v>
      </c>
      <c r="B51" s="226"/>
      <c r="C51" s="226"/>
      <c r="D51" s="226"/>
      <c r="E51" s="226"/>
      <c r="F51" s="226"/>
      <c r="G51" s="226"/>
      <c r="H51" s="226"/>
      <c r="I51" s="238"/>
      <c r="J51" s="238"/>
      <c r="K51" s="239"/>
    </row>
    <row r="52" spans="1:11" ht="12.75">
      <c r="A52" s="190" t="s">
        <v>161</v>
      </c>
      <c r="B52" s="191"/>
      <c r="C52" s="191"/>
      <c r="D52" s="191"/>
      <c r="E52" s="191"/>
      <c r="F52" s="191"/>
      <c r="G52" s="191"/>
      <c r="H52" s="191"/>
      <c r="I52" s="229"/>
      <c r="J52" s="229"/>
      <c r="K52" s="230"/>
    </row>
    <row r="53" spans="1:11" ht="12.75">
      <c r="A53" s="235" t="s">
        <v>206</v>
      </c>
      <c r="B53" s="236"/>
      <c r="C53" s="236"/>
      <c r="D53" s="236"/>
      <c r="E53" s="236"/>
      <c r="F53" s="236"/>
      <c r="G53" s="236"/>
      <c r="H53" s="237"/>
      <c r="I53" s="4">
        <v>155</v>
      </c>
      <c r="J53" s="13"/>
      <c r="K53" s="13"/>
    </row>
    <row r="54" spans="1:11" ht="12.75">
      <c r="A54" s="235" t="s">
        <v>207</v>
      </c>
      <c r="B54" s="236"/>
      <c r="C54" s="236"/>
      <c r="D54" s="236"/>
      <c r="E54" s="236"/>
      <c r="F54" s="236"/>
      <c r="G54" s="236"/>
      <c r="H54" s="237"/>
      <c r="I54" s="4">
        <v>156</v>
      </c>
      <c r="J54" s="14"/>
      <c r="K54" s="14"/>
    </row>
    <row r="55" spans="1:11" ht="12.75">
      <c r="A55" s="212" t="s">
        <v>164</v>
      </c>
      <c r="B55" s="226"/>
      <c r="C55" s="226"/>
      <c r="D55" s="226"/>
      <c r="E55" s="226"/>
      <c r="F55" s="226"/>
      <c r="G55" s="226"/>
      <c r="H55" s="226"/>
      <c r="I55" s="238"/>
      <c r="J55" s="238"/>
      <c r="K55" s="239"/>
    </row>
    <row r="56" spans="1:11" ht="12.75">
      <c r="A56" s="190" t="s">
        <v>176</v>
      </c>
      <c r="B56" s="191"/>
      <c r="C56" s="191"/>
      <c r="D56" s="191"/>
      <c r="E56" s="191"/>
      <c r="F56" s="191"/>
      <c r="G56" s="191"/>
      <c r="H56" s="192"/>
      <c r="I56" s="17">
        <v>157</v>
      </c>
      <c r="J56" s="11"/>
      <c r="K56" s="11"/>
    </row>
    <row r="57" spans="1:11" ht="12.75">
      <c r="A57" s="193" t="s">
        <v>193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200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201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40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202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203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204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205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194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168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169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6">
        <f>J56+J66</f>
        <v>0</v>
      </c>
      <c r="K67" s="16">
        <f>K56+K66</f>
        <v>0</v>
      </c>
    </row>
    <row r="68" spans="1:11" ht="12.75">
      <c r="A68" s="212" t="s">
        <v>163</v>
      </c>
      <c r="B68" s="226"/>
      <c r="C68" s="226"/>
      <c r="D68" s="226"/>
      <c r="E68" s="226"/>
      <c r="F68" s="226"/>
      <c r="G68" s="226"/>
      <c r="H68" s="226"/>
      <c r="I68" s="238"/>
      <c r="J68" s="238"/>
      <c r="K68" s="239"/>
    </row>
    <row r="69" spans="1:11" ht="12.75">
      <c r="A69" s="190" t="s">
        <v>162</v>
      </c>
      <c r="B69" s="191"/>
      <c r="C69" s="191"/>
      <c r="D69" s="191"/>
      <c r="E69" s="191"/>
      <c r="F69" s="191"/>
      <c r="G69" s="191"/>
      <c r="H69" s="191"/>
      <c r="I69" s="229"/>
      <c r="J69" s="229"/>
      <c r="K69" s="230"/>
    </row>
    <row r="70" spans="1:11" ht="12.75">
      <c r="A70" s="235" t="s">
        <v>206</v>
      </c>
      <c r="B70" s="236"/>
      <c r="C70" s="236"/>
      <c r="D70" s="236"/>
      <c r="E70" s="236"/>
      <c r="F70" s="236"/>
      <c r="G70" s="236"/>
      <c r="H70" s="237"/>
      <c r="I70" s="4">
        <v>169</v>
      </c>
      <c r="J70" s="13"/>
      <c r="K70" s="13"/>
    </row>
    <row r="71" spans="1:11" ht="12.75">
      <c r="A71" s="243" t="s">
        <v>207</v>
      </c>
      <c r="B71" s="244"/>
      <c r="C71" s="244"/>
      <c r="D71" s="244"/>
      <c r="E71" s="244"/>
      <c r="F71" s="244"/>
      <c r="G71" s="244"/>
      <c r="H71" s="245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6:K67 J70:K71 J53:K54">
      <formula1>999999999999</formula1>
    </dataValidation>
    <dataValidation allowBlank="1" sqref="J7:K50"/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2">
      <selection activeCell="K52" sqref="K52"/>
    </sheetView>
  </sheetViews>
  <sheetFormatPr defaultColWidth="9.140625" defaultRowHeight="12.75"/>
  <cols>
    <col min="8" max="8" width="5.00390625" style="0" customWidth="1"/>
    <col min="9" max="9" width="7.7109375" style="0" customWidth="1"/>
  </cols>
  <sheetData>
    <row r="1" spans="1:11" ht="12.75">
      <c r="A1" s="246" t="s">
        <v>141</v>
      </c>
      <c r="B1" s="247"/>
      <c r="C1" s="247"/>
      <c r="D1" s="247"/>
      <c r="E1" s="247"/>
      <c r="F1" s="247"/>
      <c r="G1" s="247"/>
      <c r="H1" s="247"/>
      <c r="I1" s="247"/>
      <c r="J1" s="248"/>
      <c r="K1" s="186"/>
    </row>
    <row r="2" spans="1:11" ht="12.75">
      <c r="A2" s="250" t="s">
        <v>303</v>
      </c>
      <c r="B2" s="251"/>
      <c r="C2" s="251"/>
      <c r="D2" s="251"/>
      <c r="E2" s="251"/>
      <c r="F2" s="251"/>
      <c r="G2" s="251"/>
      <c r="H2" s="251"/>
      <c r="I2" s="251"/>
      <c r="J2" s="248"/>
      <c r="K2" s="249"/>
    </row>
    <row r="3" spans="1:11" ht="12.75">
      <c r="A3" s="76"/>
      <c r="B3" s="77"/>
      <c r="C3" s="77"/>
      <c r="D3" s="77"/>
      <c r="E3" s="77"/>
      <c r="F3" s="77"/>
      <c r="G3" s="77"/>
      <c r="H3" s="77"/>
      <c r="I3" s="77"/>
      <c r="J3" s="78"/>
      <c r="K3" s="3"/>
    </row>
    <row r="4" spans="1:11" ht="12.75">
      <c r="A4" s="252" t="s">
        <v>3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24" thickBot="1">
      <c r="A5" s="255" t="s">
        <v>51</v>
      </c>
      <c r="B5" s="255"/>
      <c r="C5" s="255"/>
      <c r="D5" s="255"/>
      <c r="E5" s="255"/>
      <c r="F5" s="255"/>
      <c r="G5" s="255"/>
      <c r="H5" s="255"/>
      <c r="I5" s="79" t="s">
        <v>254</v>
      </c>
      <c r="J5" s="80" t="s">
        <v>129</v>
      </c>
      <c r="K5" s="80" t="s">
        <v>130</v>
      </c>
    </row>
    <row r="6" spans="1:11" ht="12.75">
      <c r="A6" s="256">
        <v>1</v>
      </c>
      <c r="B6" s="256"/>
      <c r="C6" s="256"/>
      <c r="D6" s="256"/>
      <c r="E6" s="256"/>
      <c r="F6" s="256"/>
      <c r="G6" s="256"/>
      <c r="H6" s="256"/>
      <c r="I6" s="81">
        <v>2</v>
      </c>
      <c r="J6" s="82" t="s">
        <v>257</v>
      </c>
      <c r="K6" s="82" t="s">
        <v>258</v>
      </c>
    </row>
    <row r="7" spans="1:11" ht="12.75">
      <c r="A7" s="257" t="s">
        <v>135</v>
      </c>
      <c r="B7" s="258"/>
      <c r="C7" s="258"/>
      <c r="D7" s="258"/>
      <c r="E7" s="258"/>
      <c r="F7" s="258"/>
      <c r="G7" s="258"/>
      <c r="H7" s="258"/>
      <c r="I7" s="259"/>
      <c r="J7" s="259"/>
      <c r="K7" s="260"/>
    </row>
    <row r="8" spans="1:11" ht="12.75">
      <c r="A8" s="196" t="s">
        <v>35</v>
      </c>
      <c r="B8" s="197"/>
      <c r="C8" s="197"/>
      <c r="D8" s="197"/>
      <c r="E8" s="197"/>
      <c r="F8" s="197"/>
      <c r="G8" s="197"/>
      <c r="H8" s="197"/>
      <c r="I8" s="4">
        <v>1</v>
      </c>
      <c r="J8" s="13">
        <v>-5879703</v>
      </c>
      <c r="K8" s="13">
        <v>-3933426</v>
      </c>
    </row>
    <row r="9" spans="1:11" ht="12.75">
      <c r="A9" s="196" t="s">
        <v>36</v>
      </c>
      <c r="B9" s="197"/>
      <c r="C9" s="197"/>
      <c r="D9" s="197"/>
      <c r="E9" s="197"/>
      <c r="F9" s="197"/>
      <c r="G9" s="197"/>
      <c r="H9" s="197"/>
      <c r="I9" s="4">
        <v>2</v>
      </c>
      <c r="J9" s="13">
        <v>612500</v>
      </c>
      <c r="K9" s="13">
        <v>600310</v>
      </c>
    </row>
    <row r="10" spans="1:11" ht="12.75">
      <c r="A10" s="196" t="s">
        <v>37</v>
      </c>
      <c r="B10" s="197"/>
      <c r="C10" s="197"/>
      <c r="D10" s="197"/>
      <c r="E10" s="197"/>
      <c r="F10" s="197"/>
      <c r="G10" s="197"/>
      <c r="H10" s="197"/>
      <c r="I10" s="4">
        <v>3</v>
      </c>
      <c r="J10" s="13">
        <v>858379</v>
      </c>
      <c r="K10" s="13">
        <v>964542</v>
      </c>
    </row>
    <row r="11" spans="1:11" ht="12.75">
      <c r="A11" s="196" t="s">
        <v>38</v>
      </c>
      <c r="B11" s="197"/>
      <c r="C11" s="197"/>
      <c r="D11" s="197"/>
      <c r="E11" s="197"/>
      <c r="F11" s="197"/>
      <c r="G11" s="197"/>
      <c r="H11" s="197"/>
      <c r="I11" s="4">
        <v>4</v>
      </c>
      <c r="J11" s="13">
        <v>5926496</v>
      </c>
      <c r="K11" s="13">
        <v>620004</v>
      </c>
    </row>
    <row r="12" spans="1:11" ht="12.75">
      <c r="A12" s="196" t="s">
        <v>39</v>
      </c>
      <c r="B12" s="197"/>
      <c r="C12" s="197"/>
      <c r="D12" s="197"/>
      <c r="E12" s="197"/>
      <c r="F12" s="197"/>
      <c r="G12" s="197"/>
      <c r="H12" s="197"/>
      <c r="I12" s="4">
        <v>5</v>
      </c>
      <c r="J12" s="13">
        <v>476389</v>
      </c>
      <c r="K12" s="13">
        <v>894238</v>
      </c>
    </row>
    <row r="13" spans="1:11" ht="12.75">
      <c r="A13" s="196" t="s">
        <v>43</v>
      </c>
      <c r="B13" s="197"/>
      <c r="C13" s="197"/>
      <c r="D13" s="197"/>
      <c r="E13" s="197"/>
      <c r="F13" s="197"/>
      <c r="G13" s="197"/>
      <c r="H13" s="197"/>
      <c r="I13" s="4">
        <v>6</v>
      </c>
      <c r="J13" s="13">
        <v>3351</v>
      </c>
      <c r="K13" s="13">
        <v>38484</v>
      </c>
    </row>
    <row r="14" spans="1:11" ht="12.75">
      <c r="A14" s="193" t="s">
        <v>136</v>
      </c>
      <c r="B14" s="194"/>
      <c r="C14" s="194"/>
      <c r="D14" s="194"/>
      <c r="E14" s="194"/>
      <c r="F14" s="194"/>
      <c r="G14" s="194"/>
      <c r="H14" s="194"/>
      <c r="I14" s="4">
        <v>7</v>
      </c>
      <c r="J14" s="12">
        <f>SUM(J8:J13)</f>
        <v>1997412</v>
      </c>
      <c r="K14" s="12">
        <f>SUM(K8:K13)</f>
        <v>-815848</v>
      </c>
    </row>
    <row r="15" spans="1:11" ht="12.75">
      <c r="A15" s="196" t="s">
        <v>44</v>
      </c>
      <c r="B15" s="197"/>
      <c r="C15" s="197"/>
      <c r="D15" s="197"/>
      <c r="E15" s="197"/>
      <c r="F15" s="197"/>
      <c r="G15" s="197"/>
      <c r="H15" s="197"/>
      <c r="I15" s="4">
        <v>8</v>
      </c>
      <c r="J15" s="13"/>
      <c r="K15" s="13"/>
    </row>
    <row r="16" spans="1:11" ht="12.75">
      <c r="A16" s="196" t="s">
        <v>45</v>
      </c>
      <c r="B16" s="197"/>
      <c r="C16" s="197"/>
      <c r="D16" s="197"/>
      <c r="E16" s="197"/>
      <c r="F16" s="197"/>
      <c r="G16" s="197"/>
      <c r="H16" s="197"/>
      <c r="I16" s="4">
        <v>9</v>
      </c>
      <c r="J16" s="13">
        <v>56794</v>
      </c>
      <c r="K16" s="13"/>
    </row>
    <row r="17" spans="1:11" ht="12.75">
      <c r="A17" s="196" t="s">
        <v>46</v>
      </c>
      <c r="B17" s="197"/>
      <c r="C17" s="197"/>
      <c r="D17" s="197"/>
      <c r="E17" s="197"/>
      <c r="F17" s="197"/>
      <c r="G17" s="197"/>
      <c r="H17" s="197"/>
      <c r="I17" s="4">
        <v>10</v>
      </c>
      <c r="J17" s="13"/>
      <c r="K17" s="13"/>
    </row>
    <row r="18" spans="1:11" ht="12.75">
      <c r="A18" s="196" t="s">
        <v>47</v>
      </c>
      <c r="B18" s="197"/>
      <c r="C18" s="197"/>
      <c r="D18" s="197"/>
      <c r="E18" s="197"/>
      <c r="F18" s="197"/>
      <c r="G18" s="197"/>
      <c r="H18" s="197"/>
      <c r="I18" s="4">
        <v>11</v>
      </c>
      <c r="J18" s="13">
        <v>133886</v>
      </c>
      <c r="K18" s="13">
        <v>6195</v>
      </c>
    </row>
    <row r="19" spans="1:11" ht="12.75">
      <c r="A19" s="193" t="s">
        <v>137</v>
      </c>
      <c r="B19" s="194"/>
      <c r="C19" s="194"/>
      <c r="D19" s="194"/>
      <c r="E19" s="194"/>
      <c r="F19" s="194"/>
      <c r="G19" s="194"/>
      <c r="H19" s="194"/>
      <c r="I19" s="4">
        <v>12</v>
      </c>
      <c r="J19" s="12">
        <f>SUM(J15:J18)</f>
        <v>190680</v>
      </c>
      <c r="K19" s="12">
        <f>SUM(K15:K18)</f>
        <v>6195</v>
      </c>
    </row>
    <row r="20" spans="1:11" ht="12.75">
      <c r="A20" s="193" t="s">
        <v>31</v>
      </c>
      <c r="B20" s="194"/>
      <c r="C20" s="194"/>
      <c r="D20" s="194"/>
      <c r="E20" s="194"/>
      <c r="F20" s="194"/>
      <c r="G20" s="194"/>
      <c r="H20" s="194"/>
      <c r="I20" s="4">
        <v>13</v>
      </c>
      <c r="J20" s="12">
        <f>IF(J14&gt;J19,J14-J19,0)</f>
        <v>1806732</v>
      </c>
      <c r="K20" s="12">
        <f>IF(K14&gt;K19,K14-K19,0)</f>
        <v>0</v>
      </c>
    </row>
    <row r="21" spans="1:11" ht="12.75">
      <c r="A21" s="193" t="s">
        <v>32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822043</v>
      </c>
    </row>
    <row r="22" spans="1:11" ht="12.75">
      <c r="A22" s="257" t="s">
        <v>138</v>
      </c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ht="12.75">
      <c r="A23" s="196" t="s">
        <v>152</v>
      </c>
      <c r="B23" s="197"/>
      <c r="C23" s="197"/>
      <c r="D23" s="197"/>
      <c r="E23" s="197"/>
      <c r="F23" s="197"/>
      <c r="G23" s="197"/>
      <c r="H23" s="197"/>
      <c r="I23" s="4">
        <v>15</v>
      </c>
      <c r="J23" s="8"/>
      <c r="K23" s="13"/>
    </row>
    <row r="24" spans="1:11" ht="12.75">
      <c r="A24" s="196" t="s">
        <v>153</v>
      </c>
      <c r="B24" s="197"/>
      <c r="C24" s="197"/>
      <c r="D24" s="197"/>
      <c r="E24" s="197"/>
      <c r="F24" s="197"/>
      <c r="G24" s="197"/>
      <c r="H24" s="197"/>
      <c r="I24" s="4">
        <v>16</v>
      </c>
      <c r="J24" s="8"/>
      <c r="K24" s="13"/>
    </row>
    <row r="25" spans="1:11" ht="12.75">
      <c r="A25" s="196" t="s">
        <v>154</v>
      </c>
      <c r="B25" s="197"/>
      <c r="C25" s="197"/>
      <c r="D25" s="197"/>
      <c r="E25" s="197"/>
      <c r="F25" s="197"/>
      <c r="G25" s="197"/>
      <c r="H25" s="197"/>
      <c r="I25" s="4">
        <v>17</v>
      </c>
      <c r="J25" s="8"/>
      <c r="K25" s="13"/>
    </row>
    <row r="26" spans="1:11" ht="12.75">
      <c r="A26" s="196" t="s">
        <v>155</v>
      </c>
      <c r="B26" s="197"/>
      <c r="C26" s="197"/>
      <c r="D26" s="197"/>
      <c r="E26" s="197"/>
      <c r="F26" s="197"/>
      <c r="G26" s="197"/>
      <c r="H26" s="197"/>
      <c r="I26" s="4">
        <v>18</v>
      </c>
      <c r="J26" s="8"/>
      <c r="K26" s="13"/>
    </row>
    <row r="27" spans="1:11" ht="12.75">
      <c r="A27" s="196" t="s">
        <v>156</v>
      </c>
      <c r="B27" s="197"/>
      <c r="C27" s="197"/>
      <c r="D27" s="197"/>
      <c r="E27" s="197"/>
      <c r="F27" s="197"/>
      <c r="G27" s="197"/>
      <c r="H27" s="197"/>
      <c r="I27" s="4">
        <v>19</v>
      </c>
      <c r="J27" s="13">
        <v>11955</v>
      </c>
      <c r="K27" s="13"/>
    </row>
    <row r="28" spans="1:11" ht="12.75">
      <c r="A28" s="193" t="s">
        <v>142</v>
      </c>
      <c r="B28" s="194"/>
      <c r="C28" s="194"/>
      <c r="D28" s="194"/>
      <c r="E28" s="194"/>
      <c r="F28" s="194"/>
      <c r="G28" s="194"/>
      <c r="H28" s="194"/>
      <c r="I28" s="4">
        <v>20</v>
      </c>
      <c r="J28" s="12">
        <f>SUM(J23:J27)</f>
        <v>11955</v>
      </c>
      <c r="K28" s="12">
        <f>SUM(K23:K27)</f>
        <v>0</v>
      </c>
    </row>
    <row r="29" spans="1:11" ht="12.75">
      <c r="A29" s="196" t="s">
        <v>106</v>
      </c>
      <c r="B29" s="197"/>
      <c r="C29" s="197"/>
      <c r="D29" s="197"/>
      <c r="E29" s="197"/>
      <c r="F29" s="197"/>
      <c r="G29" s="197"/>
      <c r="H29" s="197"/>
      <c r="I29" s="4">
        <v>21</v>
      </c>
      <c r="J29" s="13">
        <v>20173</v>
      </c>
      <c r="K29" s="13"/>
    </row>
    <row r="30" spans="1:11" ht="12.75">
      <c r="A30" s="196" t="s">
        <v>107</v>
      </c>
      <c r="B30" s="197"/>
      <c r="C30" s="197"/>
      <c r="D30" s="197"/>
      <c r="E30" s="197"/>
      <c r="F30" s="197"/>
      <c r="G30" s="197"/>
      <c r="H30" s="197"/>
      <c r="I30" s="4">
        <v>22</v>
      </c>
      <c r="J30" s="13"/>
      <c r="K30" s="13"/>
    </row>
    <row r="31" spans="1:11" ht="12.75">
      <c r="A31" s="196" t="s">
        <v>11</v>
      </c>
      <c r="B31" s="197"/>
      <c r="C31" s="197"/>
      <c r="D31" s="197"/>
      <c r="E31" s="197"/>
      <c r="F31" s="197"/>
      <c r="G31" s="197"/>
      <c r="H31" s="197"/>
      <c r="I31" s="4">
        <v>23</v>
      </c>
      <c r="J31" s="13">
        <v>2095336</v>
      </c>
      <c r="K31" s="13">
        <v>5685</v>
      </c>
    </row>
    <row r="32" spans="1:11" ht="12.75">
      <c r="A32" s="193" t="s">
        <v>2</v>
      </c>
      <c r="B32" s="194"/>
      <c r="C32" s="194"/>
      <c r="D32" s="194"/>
      <c r="E32" s="194"/>
      <c r="F32" s="194"/>
      <c r="G32" s="194"/>
      <c r="H32" s="194"/>
      <c r="I32" s="4">
        <v>24</v>
      </c>
      <c r="J32" s="12">
        <f>SUM(J29:J31)</f>
        <v>2115509</v>
      </c>
      <c r="K32" s="12">
        <f>SUM(K29:K31)</f>
        <v>5685</v>
      </c>
    </row>
    <row r="33" spans="1:11" ht="12.75">
      <c r="A33" s="193" t="s">
        <v>33</v>
      </c>
      <c r="B33" s="194"/>
      <c r="C33" s="194"/>
      <c r="D33" s="194"/>
      <c r="E33" s="194"/>
      <c r="F33" s="194"/>
      <c r="G33" s="194"/>
      <c r="H33" s="194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2.75">
      <c r="A34" s="193" t="s">
        <v>34</v>
      </c>
      <c r="B34" s="194"/>
      <c r="C34" s="194"/>
      <c r="D34" s="194"/>
      <c r="E34" s="194"/>
      <c r="F34" s="194"/>
      <c r="G34" s="194"/>
      <c r="H34" s="194"/>
      <c r="I34" s="4">
        <v>26</v>
      </c>
      <c r="J34" s="12">
        <f>IF(J32&gt;J28,J32-J28,0)</f>
        <v>2103554</v>
      </c>
      <c r="K34" s="12">
        <f>IF(K32&gt;K28,K32-K28,0)</f>
        <v>5685</v>
      </c>
    </row>
    <row r="35" spans="1:11" ht="12.75">
      <c r="A35" s="257" t="s">
        <v>139</v>
      </c>
      <c r="B35" s="258"/>
      <c r="C35" s="258"/>
      <c r="D35" s="258"/>
      <c r="E35" s="258"/>
      <c r="F35" s="258"/>
      <c r="G35" s="258"/>
      <c r="H35" s="258"/>
      <c r="I35" s="259"/>
      <c r="J35" s="259"/>
      <c r="K35" s="260"/>
    </row>
    <row r="36" spans="1:11" ht="12.75">
      <c r="A36" s="196" t="s">
        <v>148</v>
      </c>
      <c r="B36" s="197"/>
      <c r="C36" s="197"/>
      <c r="D36" s="197"/>
      <c r="E36" s="197"/>
      <c r="F36" s="197"/>
      <c r="G36" s="197"/>
      <c r="H36" s="197"/>
      <c r="I36" s="4">
        <v>27</v>
      </c>
      <c r="J36" s="8"/>
      <c r="K36" s="13"/>
    </row>
    <row r="37" spans="1:11" ht="12.75">
      <c r="A37" s="196" t="s">
        <v>24</v>
      </c>
      <c r="B37" s="197"/>
      <c r="C37" s="197"/>
      <c r="D37" s="197"/>
      <c r="E37" s="197"/>
      <c r="F37" s="197"/>
      <c r="G37" s="197"/>
      <c r="H37" s="197"/>
      <c r="I37" s="4">
        <v>28</v>
      </c>
      <c r="J37" s="13">
        <v>6578</v>
      </c>
      <c r="K37" s="13">
        <v>6661</v>
      </c>
    </row>
    <row r="38" spans="1:11" ht="12.75">
      <c r="A38" s="196" t="s">
        <v>25</v>
      </c>
      <c r="B38" s="197"/>
      <c r="C38" s="197"/>
      <c r="D38" s="197"/>
      <c r="E38" s="197"/>
      <c r="F38" s="197"/>
      <c r="G38" s="197"/>
      <c r="H38" s="197"/>
      <c r="I38" s="4">
        <v>29</v>
      </c>
      <c r="J38" s="13"/>
      <c r="K38" s="13">
        <v>850000</v>
      </c>
    </row>
    <row r="39" spans="1:11" ht="12.75">
      <c r="A39" s="193" t="s">
        <v>60</v>
      </c>
      <c r="B39" s="194"/>
      <c r="C39" s="194"/>
      <c r="D39" s="194"/>
      <c r="E39" s="194"/>
      <c r="F39" s="194"/>
      <c r="G39" s="194"/>
      <c r="H39" s="194"/>
      <c r="I39" s="4">
        <v>30</v>
      </c>
      <c r="J39" s="12">
        <f>SUM(J36:J38)</f>
        <v>6578</v>
      </c>
      <c r="K39" s="12">
        <f>SUM(K36:K38)</f>
        <v>856661</v>
      </c>
    </row>
    <row r="40" spans="1:11" ht="12.75">
      <c r="A40" s="196" t="s">
        <v>26</v>
      </c>
      <c r="B40" s="197"/>
      <c r="C40" s="197"/>
      <c r="D40" s="197"/>
      <c r="E40" s="197"/>
      <c r="F40" s="197"/>
      <c r="G40" s="197"/>
      <c r="H40" s="197"/>
      <c r="I40" s="4">
        <v>31</v>
      </c>
      <c r="J40" s="13"/>
      <c r="K40" s="13"/>
    </row>
    <row r="41" spans="1:11" ht="12.75">
      <c r="A41" s="196" t="s">
        <v>27</v>
      </c>
      <c r="B41" s="197"/>
      <c r="C41" s="197"/>
      <c r="D41" s="197"/>
      <c r="E41" s="197"/>
      <c r="F41" s="197"/>
      <c r="G41" s="197"/>
      <c r="H41" s="197"/>
      <c r="I41" s="4">
        <v>32</v>
      </c>
      <c r="J41" s="13"/>
      <c r="K41" s="13"/>
    </row>
    <row r="42" spans="1:11" ht="12.75">
      <c r="A42" s="196" t="s">
        <v>28</v>
      </c>
      <c r="B42" s="197"/>
      <c r="C42" s="197"/>
      <c r="D42" s="197"/>
      <c r="E42" s="197"/>
      <c r="F42" s="197"/>
      <c r="G42" s="197"/>
      <c r="H42" s="197"/>
      <c r="I42" s="4">
        <v>33</v>
      </c>
      <c r="J42" s="13"/>
      <c r="K42" s="13"/>
    </row>
    <row r="43" spans="1:11" ht="12.75">
      <c r="A43" s="196" t="s">
        <v>29</v>
      </c>
      <c r="B43" s="197"/>
      <c r="C43" s="197"/>
      <c r="D43" s="197"/>
      <c r="E43" s="197"/>
      <c r="F43" s="197"/>
      <c r="G43" s="197"/>
      <c r="H43" s="197"/>
      <c r="I43" s="4">
        <v>34</v>
      </c>
      <c r="J43" s="13"/>
      <c r="K43" s="13"/>
    </row>
    <row r="44" spans="1:11" ht="12.75">
      <c r="A44" s="196" t="s">
        <v>30</v>
      </c>
      <c r="B44" s="197"/>
      <c r="C44" s="197"/>
      <c r="D44" s="197"/>
      <c r="E44" s="197"/>
      <c r="F44" s="197"/>
      <c r="G44" s="197"/>
      <c r="H44" s="197"/>
      <c r="I44" s="4">
        <v>35</v>
      </c>
      <c r="J44" s="13"/>
      <c r="K44" s="13"/>
    </row>
    <row r="45" spans="1:11" ht="12.75">
      <c r="A45" s="193" t="s">
        <v>61</v>
      </c>
      <c r="B45" s="194"/>
      <c r="C45" s="194"/>
      <c r="D45" s="194"/>
      <c r="E45" s="194"/>
      <c r="F45" s="194"/>
      <c r="G45" s="194"/>
      <c r="H45" s="194"/>
      <c r="I45" s="4">
        <v>36</v>
      </c>
      <c r="J45" s="12">
        <f>SUM(J40:J44)</f>
        <v>0</v>
      </c>
      <c r="K45" s="12">
        <f>SUM(K40:K44)</f>
        <v>0</v>
      </c>
    </row>
    <row r="46" spans="1:11" ht="12.75">
      <c r="A46" s="193" t="s">
        <v>12</v>
      </c>
      <c r="B46" s="194"/>
      <c r="C46" s="194"/>
      <c r="D46" s="194"/>
      <c r="E46" s="194"/>
      <c r="F46" s="194"/>
      <c r="G46" s="194"/>
      <c r="H46" s="194"/>
      <c r="I46" s="4">
        <v>37</v>
      </c>
      <c r="J46" s="12">
        <f>IF(J39&gt;J45,J39-J45,0)</f>
        <v>6578</v>
      </c>
      <c r="K46" s="12">
        <f>IF(K39&gt;K45,K39-K45,0)</f>
        <v>856661</v>
      </c>
    </row>
    <row r="47" spans="1:11" ht="12.75">
      <c r="A47" s="193" t="s">
        <v>13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6" t="s">
        <v>62</v>
      </c>
      <c r="B48" s="197"/>
      <c r="C48" s="197"/>
      <c r="D48" s="197"/>
      <c r="E48" s="197"/>
      <c r="F48" s="197"/>
      <c r="G48" s="197"/>
      <c r="H48" s="197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28933</v>
      </c>
    </row>
    <row r="49" spans="1:11" ht="12.75">
      <c r="A49" s="196" t="s">
        <v>63</v>
      </c>
      <c r="B49" s="197"/>
      <c r="C49" s="197"/>
      <c r="D49" s="197"/>
      <c r="E49" s="197"/>
      <c r="F49" s="197"/>
      <c r="G49" s="197"/>
      <c r="H49" s="197"/>
      <c r="I49" s="4">
        <v>40</v>
      </c>
      <c r="J49" s="9">
        <f>IF(J21-J20+J34-J33+J47-J46&gt;0,J21-J20+J34-J33+J47-J46,0)</f>
        <v>290244</v>
      </c>
      <c r="K49" s="12">
        <f>IF(K21-K20+K34-K33+K47-K46&gt;0,K21-K20+K34-K33+K47-K46,0)</f>
        <v>0</v>
      </c>
    </row>
    <row r="50" spans="1:11" ht="12.75">
      <c r="A50" s="196" t="s">
        <v>140</v>
      </c>
      <c r="B50" s="197"/>
      <c r="C50" s="197"/>
      <c r="D50" s="197"/>
      <c r="E50" s="197"/>
      <c r="F50" s="197"/>
      <c r="G50" s="197"/>
      <c r="H50" s="197"/>
      <c r="I50" s="4">
        <v>41</v>
      </c>
      <c r="J50" s="13">
        <v>352341</v>
      </c>
      <c r="K50" s="13">
        <v>62097</v>
      </c>
    </row>
    <row r="51" spans="1:11" ht="12.75">
      <c r="A51" s="196" t="s">
        <v>149</v>
      </c>
      <c r="B51" s="197"/>
      <c r="C51" s="197"/>
      <c r="D51" s="197"/>
      <c r="E51" s="197"/>
      <c r="F51" s="197"/>
      <c r="G51" s="197"/>
      <c r="H51" s="197"/>
      <c r="I51" s="4">
        <v>42</v>
      </c>
      <c r="J51" s="8"/>
      <c r="K51" s="13">
        <v>28933</v>
      </c>
    </row>
    <row r="52" spans="1:11" ht="12.75">
      <c r="A52" s="196" t="s">
        <v>150</v>
      </c>
      <c r="B52" s="197"/>
      <c r="C52" s="197"/>
      <c r="D52" s="197"/>
      <c r="E52" s="197"/>
      <c r="F52" s="197"/>
      <c r="G52" s="197"/>
      <c r="H52" s="197"/>
      <c r="I52" s="4">
        <v>43</v>
      </c>
      <c r="J52" s="13">
        <v>290244</v>
      </c>
      <c r="K52" s="13"/>
    </row>
    <row r="53" spans="1:11" ht="12.75">
      <c r="A53" s="218" t="s">
        <v>151</v>
      </c>
      <c r="B53" s="219"/>
      <c r="C53" s="219"/>
      <c r="D53" s="219"/>
      <c r="E53" s="219"/>
      <c r="F53" s="219"/>
      <c r="G53" s="219"/>
      <c r="H53" s="219"/>
      <c r="I53" s="7">
        <v>44</v>
      </c>
      <c r="J53" s="10">
        <f>J50+J51-J52</f>
        <v>62097</v>
      </c>
      <c r="K53" s="16">
        <f>K50+K51-K52</f>
        <v>91030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0:K44 J29:K31 J15:K18 J8:K13 J23:K27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53:K53 J39:K39 J32:K34 J14:K14 J19:K21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3">
      <selection activeCell="D34" sqref="D34"/>
    </sheetView>
  </sheetViews>
  <sheetFormatPr defaultColWidth="9.140625" defaultRowHeight="12.75"/>
  <cols>
    <col min="1" max="4" width="9.140625" style="86" customWidth="1"/>
    <col min="5" max="5" width="10.140625" style="86" bestFit="1" customWidth="1"/>
    <col min="6" max="8" width="9.140625" style="86" customWidth="1"/>
    <col min="9" max="9" width="7.7109375" style="86" customWidth="1"/>
    <col min="10" max="10" width="10.00390625" style="86" customWidth="1"/>
    <col min="11" max="11" width="9.421875" style="86" customWidth="1"/>
    <col min="12" max="16384" width="9.140625" style="86" customWidth="1"/>
  </cols>
  <sheetData>
    <row r="1" spans="1:12" ht="12.75">
      <c r="A1" s="267" t="s">
        <v>255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85"/>
    </row>
    <row r="2" spans="1:12" ht="15.75">
      <c r="A2" s="83"/>
      <c r="B2" s="84"/>
      <c r="C2" s="277" t="s">
        <v>256</v>
      </c>
      <c r="D2" s="277"/>
      <c r="E2" s="88">
        <v>40909</v>
      </c>
      <c r="F2" s="87" t="s">
        <v>222</v>
      </c>
      <c r="G2" s="278">
        <v>41274</v>
      </c>
      <c r="H2" s="279"/>
      <c r="I2" s="84"/>
      <c r="J2" s="84"/>
      <c r="K2" s="84"/>
      <c r="L2" s="89"/>
    </row>
    <row r="3" spans="1:11" ht="24" thickBot="1">
      <c r="A3" s="280" t="s">
        <v>51</v>
      </c>
      <c r="B3" s="280"/>
      <c r="C3" s="280"/>
      <c r="D3" s="280"/>
      <c r="E3" s="280"/>
      <c r="F3" s="280"/>
      <c r="G3" s="280"/>
      <c r="H3" s="280"/>
      <c r="I3" s="90" t="s">
        <v>279</v>
      </c>
      <c r="J3" s="91" t="s">
        <v>129</v>
      </c>
      <c r="K3" s="91" t="s">
        <v>130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93">
        <v>2</v>
      </c>
      <c r="J4" s="92" t="s">
        <v>257</v>
      </c>
      <c r="K4" s="92" t="s">
        <v>258</v>
      </c>
    </row>
    <row r="5" spans="1:11" ht="12.75">
      <c r="A5" s="269" t="s">
        <v>259</v>
      </c>
      <c r="B5" s="270"/>
      <c r="C5" s="270"/>
      <c r="D5" s="270"/>
      <c r="E5" s="270"/>
      <c r="F5" s="270"/>
      <c r="G5" s="270"/>
      <c r="H5" s="270"/>
      <c r="I5" s="94">
        <v>1</v>
      </c>
      <c r="J5" s="95">
        <v>39904500</v>
      </c>
      <c r="K5" s="95">
        <v>39904500</v>
      </c>
    </row>
    <row r="6" spans="1:11" ht="12.75">
      <c r="A6" s="269" t="s">
        <v>260</v>
      </c>
      <c r="B6" s="270"/>
      <c r="C6" s="270"/>
      <c r="D6" s="270"/>
      <c r="E6" s="270"/>
      <c r="F6" s="270"/>
      <c r="G6" s="270"/>
      <c r="H6" s="270"/>
      <c r="I6" s="94">
        <v>2</v>
      </c>
      <c r="J6" s="96"/>
      <c r="K6" s="96"/>
    </row>
    <row r="7" spans="1:11" ht="12.75">
      <c r="A7" s="269" t="s">
        <v>261</v>
      </c>
      <c r="B7" s="270"/>
      <c r="C7" s="270"/>
      <c r="D7" s="270"/>
      <c r="E7" s="270"/>
      <c r="F7" s="270"/>
      <c r="G7" s="270"/>
      <c r="H7" s="270"/>
      <c r="I7" s="94">
        <v>3</v>
      </c>
      <c r="J7" s="96">
        <v>30208745</v>
      </c>
      <c r="K7" s="96">
        <v>30258746</v>
      </c>
    </row>
    <row r="8" spans="1:11" ht="12.75">
      <c r="A8" s="269" t="s">
        <v>262</v>
      </c>
      <c r="B8" s="270"/>
      <c r="C8" s="270"/>
      <c r="D8" s="270"/>
      <c r="E8" s="270"/>
      <c r="F8" s="270"/>
      <c r="G8" s="270"/>
      <c r="H8" s="270"/>
      <c r="I8" s="94">
        <v>4</v>
      </c>
      <c r="J8" s="96">
        <v>-60742326</v>
      </c>
      <c r="K8" s="13">
        <v>-66581432</v>
      </c>
    </row>
    <row r="9" spans="1:11" ht="12.75">
      <c r="A9" s="269" t="s">
        <v>263</v>
      </c>
      <c r="B9" s="270"/>
      <c r="C9" s="270"/>
      <c r="D9" s="270"/>
      <c r="E9" s="270"/>
      <c r="F9" s="270"/>
      <c r="G9" s="270"/>
      <c r="H9" s="270"/>
      <c r="I9" s="94">
        <v>5</v>
      </c>
      <c r="J9" s="96">
        <v>-5879703</v>
      </c>
      <c r="K9" s="108">
        <v>-3933426</v>
      </c>
    </row>
    <row r="10" spans="1:11" ht="12.75">
      <c r="A10" s="269" t="s">
        <v>264</v>
      </c>
      <c r="B10" s="270"/>
      <c r="C10" s="270"/>
      <c r="D10" s="270"/>
      <c r="E10" s="270"/>
      <c r="F10" s="270"/>
      <c r="G10" s="270"/>
      <c r="H10" s="270"/>
      <c r="I10" s="94">
        <v>6</v>
      </c>
      <c r="J10" s="96">
        <v>2889092</v>
      </c>
      <c r="K10" s="13">
        <v>2833043</v>
      </c>
    </row>
    <row r="11" spans="1:11" ht="12.75">
      <c r="A11" s="269" t="s">
        <v>265</v>
      </c>
      <c r="B11" s="270"/>
      <c r="C11" s="270"/>
      <c r="D11" s="270"/>
      <c r="E11" s="270"/>
      <c r="F11" s="270"/>
      <c r="G11" s="270"/>
      <c r="H11" s="270"/>
      <c r="I11" s="94">
        <v>7</v>
      </c>
      <c r="J11" s="96"/>
      <c r="K11" s="96"/>
    </row>
    <row r="12" spans="1:11" ht="12.75">
      <c r="A12" s="269" t="s">
        <v>266</v>
      </c>
      <c r="B12" s="270"/>
      <c r="C12" s="270"/>
      <c r="D12" s="270"/>
      <c r="E12" s="270"/>
      <c r="F12" s="270"/>
      <c r="G12" s="270"/>
      <c r="H12" s="270"/>
      <c r="I12" s="94">
        <v>8</v>
      </c>
      <c r="J12" s="96"/>
      <c r="K12" s="96"/>
    </row>
    <row r="13" spans="1:11" ht="12.75">
      <c r="A13" s="269" t="s">
        <v>267</v>
      </c>
      <c r="B13" s="270"/>
      <c r="C13" s="270"/>
      <c r="D13" s="270"/>
      <c r="E13" s="270"/>
      <c r="F13" s="270"/>
      <c r="G13" s="270"/>
      <c r="H13" s="270"/>
      <c r="I13" s="94">
        <v>9</v>
      </c>
      <c r="J13" s="96"/>
      <c r="K13" s="96"/>
    </row>
    <row r="14" spans="1:11" ht="12.75">
      <c r="A14" s="271" t="s">
        <v>268</v>
      </c>
      <c r="B14" s="272"/>
      <c r="C14" s="272"/>
      <c r="D14" s="272"/>
      <c r="E14" s="272"/>
      <c r="F14" s="272"/>
      <c r="G14" s="272"/>
      <c r="H14" s="272"/>
      <c r="I14" s="94">
        <v>10</v>
      </c>
      <c r="J14" s="97">
        <f>SUM(J5:J13)</f>
        <v>6380308</v>
      </c>
      <c r="K14" s="97">
        <f>SUM(K5:K13)</f>
        <v>2481431</v>
      </c>
    </row>
    <row r="15" spans="1:11" ht="12.75">
      <c r="A15" s="269" t="s">
        <v>269</v>
      </c>
      <c r="B15" s="270"/>
      <c r="C15" s="270"/>
      <c r="D15" s="270"/>
      <c r="E15" s="270"/>
      <c r="F15" s="270"/>
      <c r="G15" s="270"/>
      <c r="H15" s="270"/>
      <c r="I15" s="94">
        <v>11</v>
      </c>
      <c r="J15" s="96"/>
      <c r="K15" s="96"/>
    </row>
    <row r="16" spans="1:11" ht="12.75">
      <c r="A16" s="269" t="s">
        <v>270</v>
      </c>
      <c r="B16" s="270"/>
      <c r="C16" s="270"/>
      <c r="D16" s="270"/>
      <c r="E16" s="270"/>
      <c r="F16" s="270"/>
      <c r="G16" s="270"/>
      <c r="H16" s="270"/>
      <c r="I16" s="94">
        <v>12</v>
      </c>
      <c r="J16" s="96"/>
      <c r="K16" s="96"/>
    </row>
    <row r="17" spans="1:11" ht="12.75">
      <c r="A17" s="269" t="s">
        <v>271</v>
      </c>
      <c r="B17" s="270"/>
      <c r="C17" s="270"/>
      <c r="D17" s="270"/>
      <c r="E17" s="270"/>
      <c r="F17" s="270"/>
      <c r="G17" s="270"/>
      <c r="H17" s="270"/>
      <c r="I17" s="94">
        <v>13</v>
      </c>
      <c r="J17" s="96"/>
      <c r="K17" s="96"/>
    </row>
    <row r="18" spans="1:11" ht="12.75">
      <c r="A18" s="269" t="s">
        <v>272</v>
      </c>
      <c r="B18" s="270"/>
      <c r="C18" s="270"/>
      <c r="D18" s="270"/>
      <c r="E18" s="270"/>
      <c r="F18" s="270"/>
      <c r="G18" s="270"/>
      <c r="H18" s="270"/>
      <c r="I18" s="94">
        <v>14</v>
      </c>
      <c r="J18" s="96"/>
      <c r="K18" s="96"/>
    </row>
    <row r="19" spans="1:11" ht="12.75">
      <c r="A19" s="269" t="s">
        <v>273</v>
      </c>
      <c r="B19" s="270"/>
      <c r="C19" s="270"/>
      <c r="D19" s="270"/>
      <c r="E19" s="270"/>
      <c r="F19" s="270"/>
      <c r="G19" s="270"/>
      <c r="H19" s="270"/>
      <c r="I19" s="94">
        <v>15</v>
      </c>
      <c r="J19" s="96"/>
      <c r="K19" s="96"/>
    </row>
    <row r="20" spans="1:11" ht="12.75">
      <c r="A20" s="269" t="s">
        <v>274</v>
      </c>
      <c r="B20" s="270"/>
      <c r="C20" s="270"/>
      <c r="D20" s="270"/>
      <c r="E20" s="270"/>
      <c r="F20" s="270"/>
      <c r="G20" s="270"/>
      <c r="H20" s="270"/>
      <c r="I20" s="94">
        <v>16</v>
      </c>
      <c r="J20" s="96"/>
      <c r="K20" s="96"/>
    </row>
    <row r="21" spans="1:11" ht="12.75">
      <c r="A21" s="271" t="s">
        <v>275</v>
      </c>
      <c r="B21" s="272"/>
      <c r="C21" s="272"/>
      <c r="D21" s="272"/>
      <c r="E21" s="272"/>
      <c r="F21" s="272"/>
      <c r="G21" s="272"/>
      <c r="H21" s="272"/>
      <c r="I21" s="94">
        <v>17</v>
      </c>
      <c r="J21" s="98">
        <f>SUM(J15:J20)</f>
        <v>0</v>
      </c>
      <c r="K21" s="98">
        <f>SUM(K15:K20)</f>
        <v>0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1" t="s">
        <v>276</v>
      </c>
      <c r="B23" s="262"/>
      <c r="C23" s="262"/>
      <c r="D23" s="262"/>
      <c r="E23" s="262"/>
      <c r="F23" s="262"/>
      <c r="G23" s="262"/>
      <c r="H23" s="262"/>
      <c r="I23" s="99">
        <v>18</v>
      </c>
      <c r="J23" s="95"/>
      <c r="K23" s="95"/>
    </row>
    <row r="24" spans="1:11" ht="23.25" customHeight="1">
      <c r="A24" s="263" t="s">
        <v>277</v>
      </c>
      <c r="B24" s="264"/>
      <c r="C24" s="264"/>
      <c r="D24" s="264"/>
      <c r="E24" s="264"/>
      <c r="F24" s="264"/>
      <c r="G24" s="264"/>
      <c r="H24" s="264"/>
      <c r="I24" s="100">
        <v>19</v>
      </c>
      <c r="J24" s="98"/>
      <c r="K24" s="98"/>
    </row>
    <row r="25" spans="1:11" ht="30" customHeight="1">
      <c r="A25" s="265" t="s">
        <v>278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J13 K5:K7 K11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8:K10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110" zoomScaleSheetLayoutView="110" zoomScalePageLayoutView="0" workbookViewId="0" topLeftCell="A17">
      <selection activeCell="A19" sqref="A19:IV20"/>
    </sheetView>
  </sheetViews>
  <sheetFormatPr defaultColWidth="9.140625" defaultRowHeight="12.75"/>
  <cols>
    <col min="1" max="1" width="109.00390625" style="117" customWidth="1"/>
    <col min="2" max="16384" width="9.140625" style="117" customWidth="1"/>
  </cols>
  <sheetData>
    <row r="1" spans="1:10" ht="12.75">
      <c r="A1" s="116"/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>
      <c r="A2" s="118" t="s">
        <v>304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5.75">
      <c r="A3" s="120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 customHeight="1">
      <c r="A4" s="120"/>
      <c r="B4" s="121"/>
      <c r="C4" s="121"/>
      <c r="D4" s="121"/>
      <c r="E4" s="121"/>
      <c r="F4" s="121"/>
      <c r="G4" s="121"/>
      <c r="H4" s="121"/>
      <c r="I4" s="121"/>
      <c r="J4" s="121"/>
    </row>
    <row r="5" spans="1:10" ht="112.5" customHeight="1">
      <c r="A5" s="122" t="s">
        <v>305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6.5" customHeight="1">
      <c r="A6" s="123"/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08.75" customHeight="1">
      <c r="A7" s="122" t="s">
        <v>306</v>
      </c>
      <c r="B7" s="121"/>
      <c r="C7" s="121"/>
      <c r="D7" s="121"/>
      <c r="E7" s="121"/>
      <c r="F7" s="121"/>
      <c r="G7" s="121"/>
      <c r="H7" s="121"/>
      <c r="I7" s="121"/>
      <c r="J7" s="121"/>
    </row>
    <row r="8" spans="1:10" ht="12.75" customHeight="1">
      <c r="A8" s="123"/>
      <c r="B8" s="121"/>
      <c r="C8" s="121"/>
      <c r="D8" s="121"/>
      <c r="E8" s="121"/>
      <c r="F8" s="121"/>
      <c r="G8" s="121"/>
      <c r="H8" s="121"/>
      <c r="I8" s="121"/>
      <c r="J8" s="121"/>
    </row>
    <row r="9" spans="1:10" ht="79.5" customHeight="1">
      <c r="A9" s="122" t="s">
        <v>307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1:10" ht="12.75" customHeight="1">
      <c r="A10" s="122" t="s">
        <v>308</v>
      </c>
      <c r="B10" s="121"/>
      <c r="C10" s="121"/>
      <c r="D10" s="121"/>
      <c r="E10" s="121"/>
      <c r="F10" s="121"/>
      <c r="G10" s="121"/>
      <c r="H10" s="121"/>
      <c r="I10" s="121"/>
      <c r="J10" s="121"/>
    </row>
    <row r="11" spans="1:10" ht="87" customHeight="1">
      <c r="A11" s="122" t="s">
        <v>309</v>
      </c>
      <c r="B11" s="121"/>
      <c r="C11" s="121"/>
      <c r="D11" s="121"/>
      <c r="E11" s="121"/>
      <c r="F11" s="121"/>
      <c r="G11" s="121"/>
      <c r="H11" s="121"/>
      <c r="I11" s="121"/>
      <c r="J11" s="121"/>
    </row>
    <row r="12" spans="1:10" ht="12.75" customHeight="1">
      <c r="A12" s="123"/>
      <c r="B12" s="121"/>
      <c r="C12" s="121"/>
      <c r="D12" s="121"/>
      <c r="E12" s="121"/>
      <c r="F12" s="121"/>
      <c r="G12" s="121"/>
      <c r="H12" s="121"/>
      <c r="I12" s="121"/>
      <c r="J12" s="121"/>
    </row>
    <row r="13" spans="1:10" ht="20.25" customHeight="1">
      <c r="A13" s="123"/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ht="31.5" customHeight="1">
      <c r="A14" s="122" t="s">
        <v>310</v>
      </c>
      <c r="H14" s="121"/>
      <c r="I14" s="121"/>
      <c r="J14" s="121"/>
    </row>
    <row r="15" spans="1:10" ht="12.75" customHeight="1">
      <c r="A15" s="122"/>
      <c r="H15" s="121"/>
      <c r="I15" s="121"/>
      <c r="J15" s="121"/>
    </row>
    <row r="16" spans="1:10" ht="39" customHeight="1">
      <c r="A16" s="122" t="s">
        <v>311</v>
      </c>
      <c r="H16" s="121"/>
      <c r="I16" s="121"/>
      <c r="J16" s="121"/>
    </row>
    <row r="17" spans="1:10" ht="12.75" customHeight="1">
      <c r="A17" s="123"/>
      <c r="H17" s="121"/>
      <c r="I17" s="121"/>
      <c r="J17" s="121"/>
    </row>
    <row r="18" spans="1:10" ht="51.75" customHeight="1">
      <c r="A18" s="122" t="s">
        <v>312</v>
      </c>
      <c r="H18" s="121"/>
      <c r="I18" s="121"/>
      <c r="J18" s="121"/>
    </row>
  </sheetData>
  <sheetProtection/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Anamarija Boskovic</cp:lastModifiedBy>
  <cp:lastPrinted>2013-04-05T08:32:39Z</cp:lastPrinted>
  <dcterms:created xsi:type="dcterms:W3CDTF">2008-10-17T11:51:54Z</dcterms:created>
  <dcterms:modified xsi:type="dcterms:W3CDTF">2013-04-05T09:29:02Z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