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'Bilješke'!$A$1:$J$51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<sst xmlns="http://schemas.openxmlformats.org/spreadsheetml/2006/main" count="344" uniqueCount="312">
  <si>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</si>
  <si>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</si>
  <si>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</si>
  <si>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</si>
  <si>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</si>
  <si>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</si>
  <si>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</si>
  <si>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</si>
  <si>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</si>
  <si>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</si>
  <si>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</si>
  <si>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</si>
  <si>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</si>
  <si>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</si>
  <si>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</si>
  <si>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</si>
  <si>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</si>
  <si>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</si>
  <si>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</si>
  <si>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</si>
  <si>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</si>
  <si>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</si>
  <si>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</si>
  <si>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</si>
  <si>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</si>
  <si>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</si>
  <si>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</si>
  <si>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</si>
  <si>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</si>
  <si>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</si>
  <si>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</si>
  <si>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</si>
  <si>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</si>
  <si>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</si>
  <si>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</si>
  <si>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</si>
  <si>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</si>
  <si>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</si>
  <si>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</si>
  <si>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</si>
  <si>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</si>
  <si>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</si>
  <si>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</si>
  <si>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</si>
  <si>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</si>
  <si>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</si>
  <si>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</si>
  <si>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</si>
  <si>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</si>
  <si>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</si>
  <si>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</si>
  <si>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</si>
  <si>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</si>
  <si>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</si>
  <si>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</si>
  <si>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</si>
  <si>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</si>
  <si>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</si>
  <si>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</si>
  <si>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</si>
  <si>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</si>
  <si>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</si>
  <si>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</si>
  <si>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</si>
  <si>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</si>
  <si>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</si>
  <si>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</si>
  <si>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</si>
  <si>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</si>
  <si>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</si>
  <si>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</si>
  <si>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</si>
  <si>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</si>
  <si>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</si>
  <si>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</si>
  <si>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</si>
  <si>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</si>
  <si>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</si>
  <si>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</si>
  <si>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</si>
  <si>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</si>
  <si>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</si>
  <si>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</si>
  <si>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</si>
  <si>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</si>
  <si>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</si>
  <si>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</si>
  <si>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</si>
  <si>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</si>
  <si>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</si>
  <si>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</si>
  <si>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</si>
  <si>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</si>
  <si>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</si>
  <si>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</si>
  <si>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</si>
  <si>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</si>
  <si>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</si>
  <si>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</si>
  <si>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</si>
  <si>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</si>
  <si>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</si>
  <si>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</si>
  <si>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</si>
  <si>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</si>
  <si>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</si>
  <si>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</si>
  <si>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</si>
  <si>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</si>
  <si>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</si>
  <si>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</si>
  <si>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</si>
  <si>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</si>
  <si>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</si>
  <si>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</si>
  <si>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</si>
  <si>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</si>
  <si>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</si>
  <si>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</si>
  <si>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</si>
  <si>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</si>
  <si>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</si>
  <si>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</si>
  <si>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</si>
  <si>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</si>
  <si>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</si>
  <si>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</si>
  <si>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</si>
  <si>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</si>
  <si>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</si>
  <si>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</si>
  <si>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</si>
  <si>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</si>
  <si>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</si>
  <si>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</si>
  <si>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</si>
  <si>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</si>
  <si>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</si>
  <si>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</si>
  <si>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</si>
  <si>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</si>
  <si>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</si>
  <si>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</si>
  <si>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</si>
  <si>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</si>
  <si>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</si>
  <si>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</si>
  <si>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</si>
  <si>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</si>
  <si>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</si>
  <si>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</si>
  <si>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</si>
  <si>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</si>
  <si>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</si>
  <si>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</si>
  <si>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</si>
  <si>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</si>
  <si>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</si>
  <si>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</si>
  <si>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</si>
  <si>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</si>
  <si>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</si>
  <si>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</si>
  <si>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</si>
  <si>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</si>
  <si>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</si>
  <si>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</si>
  <si>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</si>
  <si>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</si>
  <si>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</si>
  <si>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</si>
  <si>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</si>
  <si>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</si>
  <si>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</si>
  <si>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</si>
  <si>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</si>
  <si>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</si>
  <si>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</si>
  <si>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</si>
  <si>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</si>
  <si>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</si>
  <si>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</si>
  <si>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</si>
  <si>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</si>
  <si>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</si>
  <si>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</si>
  <si>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</si>
  <si>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</si>
  <si>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</si>
  <si>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</si>
  <si>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</si>
  <si>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</si>
  <si>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</si>
  <si>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</si>
  <si>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</si>
  <si>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</si>
  <si>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</si>
  <si>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</si>
  <si>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</si>
  <si>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</si>
  <si>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</si>
  <si>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</si>
  <si>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</si>
  <si>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</si>
  <si>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</si>
  <si>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</si>
  <si>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</si>
  <si>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</si>
  <si>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</si>
  <si>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</si>
  <si>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</si>
  <si>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</si>
  <si>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</si>
  <si>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</si>
  <si>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</si>
  <si>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</si>
  <si>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</si>
  <si>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</si>
  <si>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</si>
  <si>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</si>
  <si>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</si>
  <si>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</si>
  <si>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</si>
  <si>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</si>
  <si>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</si>
  <si>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</si>
  <si>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</si>
  <si>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</si>
  <si>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</si>
  <si>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</si>
  <si>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</si>
  <si>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</si>
  <si>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</si>
  <si>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</si>
  <si>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</si>
  <si>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</si>
  <si>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</si>
  <si>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</si>
  <si>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</si>
  <si>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</si>
  <si>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</si>
  <si>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</si>
  <si>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</si>
  <si>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</si>
  <si>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</si>
  <si>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</si>
  <si>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</si>
  <si>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</si>
  <si>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</si>
  <si>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</si>
  <si>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</si>
  <si>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</si>
  <si>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</si>
  <si>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</si>
  <si>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</si>
  <si>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</si>
  <si>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</si>
  <si>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</si>
  <si>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</si>
  <si>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</si>
  <si>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</si>
  <si>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</si>
  <si>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</si>
  <si>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</si>
  <si>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</si>
  <si>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</si>
  <si>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</si>
  <si>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</si>
  <si>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</si>
  <si>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</si>
  <si>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</si>
  <si>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</si>
  <si>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</si>
  <si>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</si>
  <si>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</si>
  <si>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</si>
  <si>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</si>
  <si>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</si>
  <si>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</si>
  <si>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</si>
  <si>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</si>
  <si>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</si>
  <si>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</si>
  <si>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</si>
  <si>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</si>
  <si>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</si>
  <si>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03214303</t>
  </si>
  <si>
    <t>080219864</t>
  </si>
  <si>
    <t>29787128314</t>
  </si>
  <si>
    <t>DOMAĆA TVORNICA RUBLJA D.D.</t>
  </si>
  <si>
    <t>ZAGREB</t>
  </si>
  <si>
    <t>DRAGUTINA MANDLA BB</t>
  </si>
  <si>
    <t>lidija.scipior@deteer.hr</t>
  </si>
  <si>
    <t>www.deteer.hr</t>
  </si>
  <si>
    <t>GRAD ZAGREB</t>
  </si>
  <si>
    <t>1414</t>
  </si>
  <si>
    <t>LIDIJA ŠČIPIOR</t>
  </si>
  <si>
    <t>01/2960-613</t>
  </si>
  <si>
    <t>01/2910-038</t>
  </si>
  <si>
    <t>MLADEN TROGRLIĆ</t>
  </si>
  <si>
    <t>I. Značajne računovodstvene politike</t>
  </si>
  <si>
    <r>
      <t>Dugotrajna materijalna imovina</t>
    </r>
    <r>
      <rPr>
        <sz val="12"/>
        <rFont val="Times New Roman"/>
        <family val="1"/>
      </rPr>
      <t xml:space="preserve"> obuhvaća sredstva koja društvo koristi u proizvodnji proizvoda , i isporuci roba i usluga te u administrativne svrhe i čiji je procijenjeni i korisni vijek upotrebe duži od godine dana. Početno (prva nabava iskazuje se u bilanci po trošku nabave koji uz neto kupovnu cijenu obuhvaća sve ovisne troškove do sastavljanja sredstava u upotrebu. Nakon početnog priznanja dugotrajna imovina se iskazuje po trošku nabave umanjenom za ispravak vrijednosti i gubitke od umanjenja.  Amortizacija dugotrajne materijalne imovine provodi se primjenom linearne metode obračuna u procijenjenom vijeku upotrebe svakog pojedinog sredstva u skladu s HSFI-em.</t>
    </r>
  </si>
  <si>
    <r>
      <t xml:space="preserve">Udjeli </t>
    </r>
    <r>
      <rPr>
        <sz val="12"/>
        <rFont val="Times New Roman"/>
        <family val="1"/>
      </rPr>
      <t>(dionice) u povezanim poduzetnicima evidentiraju se prema metodi troška ulaganja. Trošak ulaganja uključuje kupnje i sve druge ovisne troškove koji su nastali pri stjecanju udjela. Prema metodi troška ulaganja ulagač priznaje prihod samo u mjeri u kojoj prima dio neto dobiti poduzetnika čije je udjele uložio. Sudjelujuć interesi (udjeli) obuhvaćaju sva ulaganja u udjele (dionice) drugih do 20 % vrijednosti njihova kapitala pri čemu se ne ostvaruje značajan utjecaj. Promjene tržišne vrijednosti ove imovine koje nisu privremene, obračunavaju se primjenom načela niže vrijednosti.</t>
    </r>
  </si>
  <si>
    <r>
      <t>Zalihe</t>
    </r>
    <r>
      <rPr>
        <sz val="12"/>
        <rFont val="Times New Roman"/>
        <family val="1"/>
      </rPr>
      <t xml:space="preserve"> se iskazuju po trošku nabave  ili neto vrijednosti koja se može realizirati, ovisno o tome koja je niža, u skladu s HSFI-em. Obračun utroška zaliha provodi se primjenom metode ponderiranog prosiječnog troška. Zalihe nedovršene proizvodnje i gotovih proizvoda vrednuju se po metodi ukupnih troškova (direktni matrijal, direktni rad i sustavni raspored fiksnih i varijabilnih općih troškova proizvodnje.)</t>
    </r>
  </si>
  <si>
    <t xml:space="preserve">  </t>
  </si>
  <si>
    <r>
      <t>Potraživanja</t>
    </r>
    <r>
      <rPr>
        <sz val="12"/>
        <rFont val="Times New Roman"/>
        <family val="1"/>
      </rPr>
      <t xml:space="preserve"> se iskazuju po nominalnoj vrijednosti uvećanoj za kamate sukladno sklopljenom ugovoru. Smanjenje vrijednosti potraživanja provodi se u razdoblju spoznaje o nemogućnosti naplate dijela ili cijelog potraživanja od dužnika. Procjena realnosti pojedinih potraživanja, u smislu mogućnosti njihove naplate provodi se uvijek kada potraživanje nije naplaćeno u ugovorenom roku, a najkasnije na datum bilance.</t>
    </r>
  </si>
  <si>
    <r>
      <t>Obveze</t>
    </r>
    <r>
      <rPr>
        <sz val="12"/>
        <rFont val="Times New Roman"/>
        <family val="1"/>
      </rPr>
      <t xml:space="preserve"> se iskazuju po nominalnoj vrijednosti uvećanoj za kamate prema zaključenom ugovoru i razvrstavaju na kratkoročne i dugoročne.</t>
    </r>
  </si>
  <si>
    <r>
      <t>Prihodi</t>
    </r>
    <r>
      <rPr>
        <sz val="12"/>
        <rFont val="Times New Roman"/>
        <family val="1"/>
      </rPr>
      <t xml:space="preserve"> nastaju kao posljedica povećanja imovine ili smanjenja obveza. Priznaju se u skladu s HSFI 15. Izvanredni prihodi se razvrstavaju i objavljuju u skladu s HSFI-em.</t>
    </r>
  </si>
  <si>
    <r>
      <t>Rashodi</t>
    </r>
    <r>
      <rPr>
        <sz val="12"/>
        <rFont val="Times New Roman"/>
        <family val="1"/>
      </rPr>
      <t xml:space="preserve"> nastaju kao posljedica smanjenja imovine ili povećanja obveza. Sučeljavaju se s odnosim prihodima koji proistječu iz istih transakcija i drugih događaja. Izvanredni rashodi se razvrstavaju i obavljaju u skladu s HSFI-em.</t>
    </r>
  </si>
  <si>
    <t>stanje na dan 30.09.2011.</t>
  </si>
  <si>
    <t>u razdoblju 01.01.2011. do 30.09.2011.</t>
  </si>
  <si>
    <t>Obveznik: _______DTR D.D.______________________________________________________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</si>
</sst>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15" applyFont="1" applyAlignment="1">
      <alignment/>
      <protection/>
    </xf>
    <xf numFmtId="0" fontId="20" fillId="0" borderId="0" xfId="15" applyFont="1" applyAlignment="1">
      <alignment/>
      <protection/>
    </xf>
    <xf numFmtId="0" fontId="21" fillId="0" borderId="0" xfId="15" applyFont="1" applyAlignment="1">
      <alignment/>
      <protection/>
    </xf>
    <xf numFmtId="0" fontId="21" fillId="0" borderId="0" xfId="15" applyFont="1" applyAlignment="1">
      <alignment horizontal="justify"/>
      <protection/>
    </xf>
    <xf numFmtId="0" fontId="22" fillId="0" borderId="0" xfId="15" applyFont="1" applyAlignment="1">
      <alignment horizontal="justify"/>
      <protection/>
    </xf>
    <xf numFmtId="0" fontId="9" fillId="0" borderId="0" xfId="15" applyFont="1">
      <alignment vertical="top"/>
      <protection/>
    </xf>
    <xf numFmtId="0" fontId="15" fillId="0" borderId="0" xfId="15" applyFont="1" applyBorder="1" applyAlignment="1">
      <alignment vertical="top" wrapText="1"/>
      <protection/>
    </xf>
    <xf numFmtId="0" fontId="9" fillId="0" borderId="0" xfId="15" applyFont="1" applyAlignment="1">
      <alignment/>
      <protection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21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20" xfId="22" applyFont="1" applyFill="1" applyBorder="1" applyAlignment="1">
      <alignment horizontal="left" vertical="center"/>
      <protection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dija.scipior@deteer.hr" TargetMode="External" /><Relationship Id="rId2" Type="http://schemas.openxmlformats.org/officeDocument/2006/relationships/hyperlink" Target="http://www.deteer.hr/" TargetMode="External" /><Relationship Id="rId3" Type="http://schemas.openxmlformats.org/officeDocument/2006/relationships/hyperlink" Target="mailto:lidija.scipior@detee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5" t="s">
        <v>215</v>
      </c>
      <c r="B1" s="186"/>
      <c r="C1" s="186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57" t="s">
        <v>216</v>
      </c>
      <c r="B2" s="158"/>
      <c r="C2" s="158"/>
      <c r="D2" s="159"/>
      <c r="E2" s="118">
        <v>40544</v>
      </c>
      <c r="F2" s="12"/>
      <c r="G2" s="13" t="s">
        <v>217</v>
      </c>
      <c r="H2" s="118">
        <v>40816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60" t="s">
        <v>282</v>
      </c>
      <c r="B4" s="161"/>
      <c r="C4" s="161"/>
      <c r="D4" s="161"/>
      <c r="E4" s="161"/>
      <c r="F4" s="161"/>
      <c r="G4" s="161"/>
      <c r="H4" s="161"/>
      <c r="I4" s="162"/>
      <c r="J4" s="10"/>
      <c r="K4" s="10"/>
      <c r="L4" s="10"/>
    </row>
    <row r="5" spans="1:12" ht="12.75">
      <c r="A5" s="86"/>
      <c r="B5" s="17"/>
      <c r="C5" s="17"/>
      <c r="D5" s="17"/>
      <c r="E5" s="18"/>
      <c r="F5" s="87"/>
      <c r="G5" s="19"/>
      <c r="H5" s="20"/>
      <c r="I5" s="88"/>
      <c r="J5" s="10"/>
      <c r="K5" s="10"/>
      <c r="L5" s="10"/>
    </row>
    <row r="6" spans="1:12" ht="12.75">
      <c r="A6" s="163" t="s">
        <v>218</v>
      </c>
      <c r="B6" s="164"/>
      <c r="C6" s="155" t="s">
        <v>286</v>
      </c>
      <c r="D6" s="156"/>
      <c r="E6" s="30"/>
      <c r="F6" s="30"/>
      <c r="G6" s="30"/>
      <c r="H6" s="30"/>
      <c r="I6" s="89"/>
      <c r="J6" s="10"/>
      <c r="K6" s="10"/>
      <c r="L6" s="10"/>
    </row>
    <row r="7" spans="1:12" ht="12.75">
      <c r="A7" s="90"/>
      <c r="B7" s="23"/>
      <c r="C7" s="16"/>
      <c r="D7" s="16"/>
      <c r="E7" s="30"/>
      <c r="F7" s="30"/>
      <c r="G7" s="30"/>
      <c r="H7" s="30"/>
      <c r="I7" s="89"/>
      <c r="J7" s="10"/>
      <c r="K7" s="10"/>
      <c r="L7" s="10"/>
    </row>
    <row r="8" spans="1:12" ht="12.75">
      <c r="A8" s="149" t="s">
        <v>219</v>
      </c>
      <c r="B8" s="150"/>
      <c r="C8" s="155" t="s">
        <v>287</v>
      </c>
      <c r="D8" s="156"/>
      <c r="E8" s="30"/>
      <c r="F8" s="30"/>
      <c r="G8" s="30"/>
      <c r="H8" s="30"/>
      <c r="I8" s="91"/>
      <c r="J8" s="10"/>
      <c r="K8" s="10"/>
      <c r="L8" s="10"/>
    </row>
    <row r="9" spans="1:12" ht="12.75">
      <c r="A9" s="92"/>
      <c r="B9" s="50"/>
      <c r="C9" s="21"/>
      <c r="D9" s="27"/>
      <c r="E9" s="16"/>
      <c r="F9" s="16"/>
      <c r="G9" s="16"/>
      <c r="H9" s="16"/>
      <c r="I9" s="91"/>
      <c r="J9" s="10"/>
      <c r="K9" s="10"/>
      <c r="L9" s="10"/>
    </row>
    <row r="10" spans="1:12" ht="12.75">
      <c r="A10" s="152" t="s">
        <v>220</v>
      </c>
      <c r="B10" s="153"/>
      <c r="C10" s="155" t="s">
        <v>288</v>
      </c>
      <c r="D10" s="156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54"/>
      <c r="B11" s="153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63" t="s">
        <v>221</v>
      </c>
      <c r="B12" s="164"/>
      <c r="C12" s="151" t="s">
        <v>289</v>
      </c>
      <c r="D12" s="148"/>
      <c r="E12" s="148"/>
      <c r="F12" s="148"/>
      <c r="G12" s="148"/>
      <c r="H12" s="148"/>
      <c r="I12" s="140"/>
      <c r="J12" s="10"/>
      <c r="K12" s="10"/>
      <c r="L12" s="10"/>
    </row>
    <row r="13" spans="1:12" ht="12.75">
      <c r="A13" s="90"/>
      <c r="B13" s="23"/>
      <c r="C13" s="22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63" t="s">
        <v>222</v>
      </c>
      <c r="B14" s="164"/>
      <c r="C14" s="141">
        <v>10000</v>
      </c>
      <c r="D14" s="142"/>
      <c r="E14" s="16"/>
      <c r="F14" s="151" t="s">
        <v>290</v>
      </c>
      <c r="G14" s="148"/>
      <c r="H14" s="148"/>
      <c r="I14" s="140"/>
      <c r="J14" s="10"/>
      <c r="K14" s="10"/>
      <c r="L14" s="10"/>
    </row>
    <row r="15" spans="1:12" ht="12.75">
      <c r="A15" s="90"/>
      <c r="B15" s="23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63" t="s">
        <v>223</v>
      </c>
      <c r="B16" s="164"/>
      <c r="C16" s="151" t="s">
        <v>291</v>
      </c>
      <c r="D16" s="148"/>
      <c r="E16" s="148"/>
      <c r="F16" s="148"/>
      <c r="G16" s="148"/>
      <c r="H16" s="148"/>
      <c r="I16" s="140"/>
      <c r="J16" s="10"/>
      <c r="K16" s="10"/>
      <c r="L16" s="10"/>
    </row>
    <row r="17" spans="1:12" ht="12.75">
      <c r="A17" s="90"/>
      <c r="B17" s="23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63" t="s">
        <v>224</v>
      </c>
      <c r="B18" s="164"/>
      <c r="C18" s="143" t="s">
        <v>292</v>
      </c>
      <c r="D18" s="144"/>
      <c r="E18" s="144"/>
      <c r="F18" s="144"/>
      <c r="G18" s="144"/>
      <c r="H18" s="144"/>
      <c r="I18" s="145"/>
      <c r="J18" s="10"/>
      <c r="K18" s="10"/>
      <c r="L18" s="10"/>
    </row>
    <row r="19" spans="1:12" ht="12.75">
      <c r="A19" s="90"/>
      <c r="B19" s="23"/>
      <c r="C19" s="22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63" t="s">
        <v>225</v>
      </c>
      <c r="B20" s="164"/>
      <c r="C20" s="143" t="s">
        <v>293</v>
      </c>
      <c r="D20" s="144"/>
      <c r="E20" s="144"/>
      <c r="F20" s="144"/>
      <c r="G20" s="144"/>
      <c r="H20" s="144"/>
      <c r="I20" s="145"/>
      <c r="J20" s="10"/>
      <c r="K20" s="10"/>
      <c r="L20" s="10"/>
    </row>
    <row r="21" spans="1:12" ht="12.75">
      <c r="A21" s="90"/>
      <c r="B21" s="23"/>
      <c r="C21" s="22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63" t="s">
        <v>226</v>
      </c>
      <c r="B22" s="164"/>
      <c r="C22" s="119">
        <v>133</v>
      </c>
      <c r="D22" s="151" t="s">
        <v>290</v>
      </c>
      <c r="E22" s="146"/>
      <c r="F22" s="147"/>
      <c r="G22" s="163"/>
      <c r="H22" s="137"/>
      <c r="I22" s="93"/>
      <c r="J22" s="10"/>
      <c r="K22" s="10"/>
      <c r="L22" s="10"/>
    </row>
    <row r="23" spans="1:12" ht="12.75">
      <c r="A23" s="90"/>
      <c r="B23" s="23"/>
      <c r="C23" s="16"/>
      <c r="D23" s="25"/>
      <c r="E23" s="25"/>
      <c r="F23" s="25"/>
      <c r="G23" s="25"/>
      <c r="H23" s="16"/>
      <c r="I23" s="91"/>
      <c r="J23" s="10"/>
      <c r="K23" s="10"/>
      <c r="L23" s="10"/>
    </row>
    <row r="24" spans="1:12" ht="12.75">
      <c r="A24" s="163" t="s">
        <v>227</v>
      </c>
      <c r="B24" s="164"/>
      <c r="C24" s="119">
        <v>21</v>
      </c>
      <c r="D24" s="151" t="s">
        <v>294</v>
      </c>
      <c r="E24" s="146"/>
      <c r="F24" s="146"/>
      <c r="G24" s="147"/>
      <c r="H24" s="51" t="s">
        <v>228</v>
      </c>
      <c r="I24" s="120">
        <v>129</v>
      </c>
      <c r="J24" s="10"/>
      <c r="K24" s="10"/>
      <c r="L24" s="10"/>
    </row>
    <row r="25" spans="1:12" ht="12.75">
      <c r="A25" s="90"/>
      <c r="B25" s="23"/>
      <c r="C25" s="16"/>
      <c r="D25" s="25"/>
      <c r="E25" s="25"/>
      <c r="F25" s="25"/>
      <c r="G25" s="23"/>
      <c r="H25" s="23" t="s">
        <v>283</v>
      </c>
      <c r="I25" s="94"/>
      <c r="J25" s="10"/>
      <c r="K25" s="10"/>
      <c r="L25" s="10"/>
    </row>
    <row r="26" spans="1:12" ht="12.75">
      <c r="A26" s="163" t="s">
        <v>229</v>
      </c>
      <c r="B26" s="164"/>
      <c r="C26" s="121"/>
      <c r="D26" s="26"/>
      <c r="E26" s="95"/>
      <c r="F26" s="96"/>
      <c r="G26" s="138" t="s">
        <v>230</v>
      </c>
      <c r="H26" s="164"/>
      <c r="I26" s="122" t="s">
        <v>295</v>
      </c>
      <c r="J26" s="10"/>
      <c r="K26" s="10"/>
      <c r="L26" s="10"/>
    </row>
    <row r="27" spans="1:12" ht="12.75">
      <c r="A27" s="90"/>
      <c r="B27" s="23"/>
      <c r="C27" s="16"/>
      <c r="D27" s="96"/>
      <c r="E27" s="96"/>
      <c r="F27" s="96"/>
      <c r="G27" s="96"/>
      <c r="H27" s="16"/>
      <c r="I27" s="97"/>
      <c r="J27" s="10"/>
      <c r="K27" s="10"/>
      <c r="L27" s="10"/>
    </row>
    <row r="28" spans="1:12" ht="12.75">
      <c r="A28" s="139" t="s">
        <v>231</v>
      </c>
      <c r="B28" s="165"/>
      <c r="C28" s="166"/>
      <c r="D28" s="166"/>
      <c r="E28" s="167" t="s">
        <v>232</v>
      </c>
      <c r="F28" s="168"/>
      <c r="G28" s="168"/>
      <c r="H28" s="169" t="s">
        <v>233</v>
      </c>
      <c r="I28" s="170"/>
      <c r="J28" s="10"/>
      <c r="K28" s="10"/>
      <c r="L28" s="10"/>
    </row>
    <row r="29" spans="1:12" ht="12.75">
      <c r="A29" s="98"/>
      <c r="B29" s="95"/>
      <c r="C29" s="95"/>
      <c r="D29" s="27"/>
      <c r="E29" s="16"/>
      <c r="F29" s="16"/>
      <c r="G29" s="16"/>
      <c r="H29" s="28"/>
      <c r="I29" s="97"/>
      <c r="J29" s="10"/>
      <c r="K29" s="10"/>
      <c r="L29" s="10"/>
    </row>
    <row r="30" spans="1:12" ht="12.75">
      <c r="A30" s="171"/>
      <c r="B30" s="172"/>
      <c r="C30" s="172"/>
      <c r="D30" s="173"/>
      <c r="E30" s="171"/>
      <c r="F30" s="172"/>
      <c r="G30" s="172"/>
      <c r="H30" s="155"/>
      <c r="I30" s="156"/>
      <c r="J30" s="10"/>
      <c r="K30" s="10"/>
      <c r="L30" s="10"/>
    </row>
    <row r="31" spans="1:12" ht="12.75">
      <c r="A31" s="90"/>
      <c r="B31" s="23"/>
      <c r="C31" s="22"/>
      <c r="D31" s="174"/>
      <c r="E31" s="174"/>
      <c r="F31" s="174"/>
      <c r="G31" s="175"/>
      <c r="H31" s="16"/>
      <c r="I31" s="99"/>
      <c r="J31" s="10"/>
      <c r="K31" s="10"/>
      <c r="L31" s="10"/>
    </row>
    <row r="32" spans="1:12" ht="12.75">
      <c r="A32" s="171"/>
      <c r="B32" s="172"/>
      <c r="C32" s="172"/>
      <c r="D32" s="173"/>
      <c r="E32" s="171"/>
      <c r="F32" s="172"/>
      <c r="G32" s="172"/>
      <c r="H32" s="155"/>
      <c r="I32" s="156"/>
      <c r="J32" s="10"/>
      <c r="K32" s="10"/>
      <c r="L32" s="10"/>
    </row>
    <row r="33" spans="1:12" ht="12.75">
      <c r="A33" s="90"/>
      <c r="B33" s="23"/>
      <c r="C33" s="22"/>
      <c r="D33" s="29"/>
      <c r="E33" s="29"/>
      <c r="F33" s="29"/>
      <c r="G33" s="30"/>
      <c r="H33" s="16"/>
      <c r="I33" s="100"/>
      <c r="J33" s="10"/>
      <c r="K33" s="10"/>
      <c r="L33" s="10"/>
    </row>
    <row r="34" spans="1:12" ht="12.75">
      <c r="A34" s="171"/>
      <c r="B34" s="172"/>
      <c r="C34" s="172"/>
      <c r="D34" s="173"/>
      <c r="E34" s="171"/>
      <c r="F34" s="172"/>
      <c r="G34" s="172"/>
      <c r="H34" s="155"/>
      <c r="I34" s="156"/>
      <c r="J34" s="10"/>
      <c r="K34" s="10"/>
      <c r="L34" s="10"/>
    </row>
    <row r="35" spans="1:12" ht="12.75">
      <c r="A35" s="90"/>
      <c r="B35" s="23"/>
      <c r="C35" s="22"/>
      <c r="D35" s="29"/>
      <c r="E35" s="29"/>
      <c r="F35" s="29"/>
      <c r="G35" s="30"/>
      <c r="H35" s="16"/>
      <c r="I35" s="100"/>
      <c r="J35" s="10"/>
      <c r="K35" s="10"/>
      <c r="L35" s="10"/>
    </row>
    <row r="36" spans="1:12" ht="12.75">
      <c r="A36" s="171"/>
      <c r="B36" s="172"/>
      <c r="C36" s="172"/>
      <c r="D36" s="173"/>
      <c r="E36" s="171"/>
      <c r="F36" s="172"/>
      <c r="G36" s="172"/>
      <c r="H36" s="155"/>
      <c r="I36" s="156"/>
      <c r="J36" s="10"/>
      <c r="K36" s="10"/>
      <c r="L36" s="10"/>
    </row>
    <row r="37" spans="1:12" ht="12.75">
      <c r="A37" s="101"/>
      <c r="B37" s="31"/>
      <c r="C37" s="176"/>
      <c r="D37" s="177"/>
      <c r="E37" s="16"/>
      <c r="F37" s="176"/>
      <c r="G37" s="177"/>
      <c r="H37" s="16"/>
      <c r="I37" s="91"/>
      <c r="J37" s="10"/>
      <c r="K37" s="10"/>
      <c r="L37" s="10"/>
    </row>
    <row r="38" spans="1:12" ht="12.75">
      <c r="A38" s="171"/>
      <c r="B38" s="172"/>
      <c r="C38" s="172"/>
      <c r="D38" s="173"/>
      <c r="E38" s="171"/>
      <c r="F38" s="172"/>
      <c r="G38" s="172"/>
      <c r="H38" s="155"/>
      <c r="I38" s="156"/>
      <c r="J38" s="10"/>
      <c r="K38" s="10"/>
      <c r="L38" s="10"/>
    </row>
    <row r="39" spans="1:12" ht="12.75">
      <c r="A39" s="101"/>
      <c r="B39" s="31"/>
      <c r="C39" s="32"/>
      <c r="D39" s="33"/>
      <c r="E39" s="16"/>
      <c r="F39" s="32"/>
      <c r="G39" s="33"/>
      <c r="H39" s="16"/>
      <c r="I39" s="91"/>
      <c r="J39" s="10"/>
      <c r="K39" s="10"/>
      <c r="L39" s="10"/>
    </row>
    <row r="40" spans="1:12" ht="12.75">
      <c r="A40" s="171"/>
      <c r="B40" s="172"/>
      <c r="C40" s="172"/>
      <c r="D40" s="173"/>
      <c r="E40" s="171"/>
      <c r="F40" s="172"/>
      <c r="G40" s="172"/>
      <c r="H40" s="155"/>
      <c r="I40" s="156"/>
      <c r="J40" s="10"/>
      <c r="K40" s="10"/>
      <c r="L40" s="10"/>
    </row>
    <row r="41" spans="1:12" ht="12.75">
      <c r="A41" s="123"/>
      <c r="B41" s="34"/>
      <c r="C41" s="34"/>
      <c r="D41" s="34"/>
      <c r="E41" s="24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1"/>
      <c r="C42" s="32"/>
      <c r="D42" s="33"/>
      <c r="E42" s="16"/>
      <c r="F42" s="32"/>
      <c r="G42" s="33"/>
      <c r="H42" s="16"/>
      <c r="I42" s="91"/>
      <c r="J42" s="10"/>
      <c r="K42" s="10"/>
      <c r="L42" s="10"/>
    </row>
    <row r="43" spans="1:12" ht="12.75">
      <c r="A43" s="103"/>
      <c r="B43" s="35"/>
      <c r="C43" s="35"/>
      <c r="D43" s="21"/>
      <c r="E43" s="21"/>
      <c r="F43" s="35"/>
      <c r="G43" s="21"/>
      <c r="H43" s="21"/>
      <c r="I43" s="104"/>
      <c r="J43" s="10"/>
      <c r="K43" s="10"/>
      <c r="L43" s="10"/>
    </row>
    <row r="44" spans="1:12" ht="12.75">
      <c r="A44" s="152" t="s">
        <v>234</v>
      </c>
      <c r="B44" s="178"/>
      <c r="C44" s="155"/>
      <c r="D44" s="156"/>
      <c r="E44" s="27"/>
      <c r="F44" s="151"/>
      <c r="G44" s="172"/>
      <c r="H44" s="172"/>
      <c r="I44" s="173"/>
      <c r="J44" s="10"/>
      <c r="K44" s="10"/>
      <c r="L44" s="10"/>
    </row>
    <row r="45" spans="1:12" ht="12.75">
      <c r="A45" s="101"/>
      <c r="B45" s="31"/>
      <c r="C45" s="176"/>
      <c r="D45" s="177"/>
      <c r="E45" s="16"/>
      <c r="F45" s="176"/>
      <c r="G45" s="179"/>
      <c r="H45" s="36"/>
      <c r="I45" s="105"/>
      <c r="J45" s="10"/>
      <c r="K45" s="10"/>
      <c r="L45" s="10"/>
    </row>
    <row r="46" spans="1:12" ht="12.75">
      <c r="A46" s="152" t="s">
        <v>235</v>
      </c>
      <c r="B46" s="178"/>
      <c r="C46" s="151" t="s">
        <v>296</v>
      </c>
      <c r="D46" s="180"/>
      <c r="E46" s="180"/>
      <c r="F46" s="180"/>
      <c r="G46" s="180"/>
      <c r="H46" s="180"/>
      <c r="I46" s="181"/>
      <c r="J46" s="10"/>
      <c r="K46" s="10"/>
      <c r="L46" s="10"/>
    </row>
    <row r="47" spans="1:12" ht="12.75">
      <c r="A47" s="90"/>
      <c r="B47" s="23"/>
      <c r="C47" s="22" t="s">
        <v>236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52" t="s">
        <v>237</v>
      </c>
      <c r="B48" s="178"/>
      <c r="C48" s="182" t="s">
        <v>297</v>
      </c>
      <c r="D48" s="183"/>
      <c r="E48" s="184"/>
      <c r="F48" s="16"/>
      <c r="G48" s="51" t="s">
        <v>238</v>
      </c>
      <c r="H48" s="182" t="s">
        <v>298</v>
      </c>
      <c r="I48" s="184"/>
      <c r="J48" s="10"/>
      <c r="K48" s="10"/>
      <c r="L48" s="10"/>
    </row>
    <row r="49" spans="1:12" ht="12.75">
      <c r="A49" s="90"/>
      <c r="B49" s="23"/>
      <c r="C49" s="22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52" t="s">
        <v>224</v>
      </c>
      <c r="B50" s="178"/>
      <c r="C50" s="143" t="s">
        <v>292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90"/>
      <c r="B51" s="23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63" t="s">
        <v>239</v>
      </c>
      <c r="B52" s="164"/>
      <c r="C52" s="182" t="s">
        <v>299</v>
      </c>
      <c r="D52" s="183"/>
      <c r="E52" s="183"/>
      <c r="F52" s="183"/>
      <c r="G52" s="183"/>
      <c r="H52" s="183"/>
      <c r="I52" s="140"/>
      <c r="J52" s="10"/>
      <c r="K52" s="10"/>
      <c r="L52" s="10"/>
    </row>
    <row r="53" spans="1:12" ht="12.75">
      <c r="A53" s="106"/>
      <c r="B53" s="21"/>
      <c r="C53" s="187" t="s">
        <v>240</v>
      </c>
      <c r="D53" s="187"/>
      <c r="E53" s="187"/>
      <c r="F53" s="187"/>
      <c r="G53" s="187"/>
      <c r="H53" s="187"/>
      <c r="I53" s="107"/>
      <c r="J53" s="10"/>
      <c r="K53" s="10"/>
      <c r="L53" s="10"/>
    </row>
    <row r="54" spans="1:12" ht="12.75">
      <c r="A54" s="106"/>
      <c r="B54" s="21"/>
      <c r="C54" s="37"/>
      <c r="D54" s="37"/>
      <c r="E54" s="37"/>
      <c r="F54" s="37"/>
      <c r="G54" s="37"/>
      <c r="H54" s="37"/>
      <c r="I54" s="107"/>
      <c r="J54" s="10"/>
      <c r="K54" s="10"/>
      <c r="L54" s="10"/>
    </row>
    <row r="55" spans="1:12" ht="12.75">
      <c r="A55" s="106"/>
      <c r="B55" s="193" t="s">
        <v>241</v>
      </c>
      <c r="C55" s="194"/>
      <c r="D55" s="194"/>
      <c r="E55" s="194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95" t="s">
        <v>272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6"/>
      <c r="B57" s="195" t="s">
        <v>273</v>
      </c>
      <c r="C57" s="196"/>
      <c r="D57" s="196"/>
      <c r="E57" s="196"/>
      <c r="F57" s="196"/>
      <c r="G57" s="196"/>
      <c r="H57" s="196"/>
      <c r="I57" s="108"/>
      <c r="J57" s="10"/>
      <c r="K57" s="10"/>
      <c r="L57" s="10"/>
    </row>
    <row r="58" spans="1:12" ht="12.75">
      <c r="A58" s="106"/>
      <c r="B58" s="195" t="s">
        <v>274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6"/>
      <c r="B59" s="195" t="s">
        <v>275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242</v>
      </c>
      <c r="B61" s="16"/>
      <c r="C61" s="16"/>
      <c r="D61" s="16"/>
      <c r="E61" s="16"/>
      <c r="F61" s="16"/>
      <c r="G61" s="38"/>
      <c r="H61" s="39"/>
      <c r="I61" s="113"/>
      <c r="J61" s="10"/>
      <c r="K61" s="10"/>
      <c r="L61" s="10"/>
    </row>
    <row r="62" spans="1:12" ht="12.75">
      <c r="A62" s="86"/>
      <c r="B62" s="16"/>
      <c r="C62" s="16"/>
      <c r="D62" s="16"/>
      <c r="E62" s="21" t="s">
        <v>243</v>
      </c>
      <c r="F62" s="95"/>
      <c r="G62" s="188" t="s">
        <v>244</v>
      </c>
      <c r="H62" s="189"/>
      <c r="I62" s="190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91"/>
      <c r="H63" s="192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lidija.scipior@deteer.hr"/>
    <hyperlink ref="C20" r:id="rId2" display="www.deteer.hr"/>
    <hyperlink ref="C50" r:id="rId3" display="lidija.scipior@deteer.hr"/>
  </hyperlink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94">
      <selection activeCell="K69" sqref="K6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140625" style="52" customWidth="1"/>
    <col min="12" max="16384" width="9.140625" style="52" customWidth="1"/>
  </cols>
  <sheetData>
    <row r="1" spans="1:11" ht="12.75" customHeight="1">
      <c r="A1" s="235" t="s">
        <v>128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309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3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2.5">
      <c r="A4" s="240" t="s">
        <v>51</v>
      </c>
      <c r="B4" s="241"/>
      <c r="C4" s="241"/>
      <c r="D4" s="241"/>
      <c r="E4" s="241"/>
      <c r="F4" s="241"/>
      <c r="G4" s="241"/>
      <c r="H4" s="242"/>
      <c r="I4" s="58" t="s">
        <v>245</v>
      </c>
      <c r="J4" s="59" t="s">
        <v>284</v>
      </c>
      <c r="K4" s="60" t="s">
        <v>285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7" t="s">
        <v>52</v>
      </c>
      <c r="B7" s="208"/>
      <c r="C7" s="208"/>
      <c r="D7" s="208"/>
      <c r="E7" s="208"/>
      <c r="F7" s="208"/>
      <c r="G7" s="208"/>
      <c r="H7" s="225"/>
      <c r="I7" s="3">
        <v>1</v>
      </c>
      <c r="J7" s="6"/>
      <c r="K7" s="6"/>
    </row>
    <row r="8" spans="1:11" ht="12.75">
      <c r="A8" s="214" t="s">
        <v>9</v>
      </c>
      <c r="B8" s="215"/>
      <c r="C8" s="215"/>
      <c r="D8" s="215"/>
      <c r="E8" s="215"/>
      <c r="F8" s="215"/>
      <c r="G8" s="215"/>
      <c r="H8" s="216"/>
      <c r="I8" s="1">
        <v>2</v>
      </c>
      <c r="J8" s="53">
        <f>J9+J16+J26+J35+J39</f>
        <v>14874546</v>
      </c>
      <c r="K8" s="53">
        <f>K9+K16+K26+K35+K39</f>
        <v>16493375</v>
      </c>
    </row>
    <row r="9" spans="1:11" ht="12.75">
      <c r="A9" s="211" t="s">
        <v>172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v>67866</v>
      </c>
      <c r="K9" s="53">
        <v>27586</v>
      </c>
    </row>
    <row r="10" spans="1:11" ht="12.75">
      <c r="A10" s="211" t="s">
        <v>100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10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67866</v>
      </c>
      <c r="K11" s="7">
        <v>27586</v>
      </c>
    </row>
    <row r="12" spans="1:11" ht="12.75">
      <c r="A12" s="211" t="s">
        <v>101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175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176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177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173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14529025</v>
      </c>
      <c r="K16" s="53">
        <f>SUM(K17:K25)</f>
        <v>16193227</v>
      </c>
    </row>
    <row r="17" spans="1:11" ht="12.75">
      <c r="A17" s="211" t="s">
        <v>178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4572025</v>
      </c>
      <c r="K17" s="7">
        <v>4572025</v>
      </c>
    </row>
    <row r="18" spans="1:11" ht="12.75">
      <c r="A18" s="211" t="s">
        <v>214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1501117</v>
      </c>
      <c r="K18" s="7">
        <v>10662469</v>
      </c>
    </row>
    <row r="19" spans="1:11" ht="12.75">
      <c r="A19" s="211" t="s">
        <v>179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797628</v>
      </c>
      <c r="K19" s="7">
        <v>454751</v>
      </c>
    </row>
    <row r="20" spans="1:11" ht="12.75">
      <c r="A20" s="211" t="s">
        <v>22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/>
      <c r="K20" s="7"/>
    </row>
    <row r="21" spans="1:11" ht="12.75">
      <c r="A21" s="211" t="s">
        <v>23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64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65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7658255</v>
      </c>
      <c r="K23" s="7">
        <v>503982</v>
      </c>
    </row>
    <row r="24" spans="1:11" ht="12.75">
      <c r="A24" s="211" t="s">
        <v>66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67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160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262750</v>
      </c>
      <c r="K26" s="53">
        <v>262750</v>
      </c>
    </row>
    <row r="27" spans="1:11" ht="12.75">
      <c r="A27" s="211" t="s">
        <v>68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/>
      <c r="K27" s="7"/>
    </row>
    <row r="28" spans="1:11" ht="12.75">
      <c r="A28" s="211" t="s">
        <v>69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70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/>
      <c r="K29" s="7"/>
    </row>
    <row r="30" spans="1:11" ht="12.75">
      <c r="A30" s="211" t="s">
        <v>75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76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>
        <v>262750</v>
      </c>
      <c r="K31" s="7">
        <v>262750</v>
      </c>
    </row>
    <row r="32" spans="1:11" ht="12.75">
      <c r="A32" s="211" t="s">
        <v>77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71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153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154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14905</v>
      </c>
      <c r="K35" s="53">
        <v>9812</v>
      </c>
    </row>
    <row r="36" spans="1:11" ht="12.75">
      <c r="A36" s="211" t="s">
        <v>72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73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>
        <v>14905</v>
      </c>
      <c r="K37" s="7">
        <v>9812</v>
      </c>
    </row>
    <row r="38" spans="1:11" ht="12.75">
      <c r="A38" s="211" t="s">
        <v>74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155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14" t="s">
        <v>207</v>
      </c>
      <c r="B40" s="215"/>
      <c r="C40" s="215"/>
      <c r="D40" s="215"/>
      <c r="E40" s="215"/>
      <c r="F40" s="215"/>
      <c r="G40" s="215"/>
      <c r="H40" s="216"/>
      <c r="I40" s="1">
        <v>34</v>
      </c>
      <c r="J40" s="53">
        <f>J41+J49+J56+J64</f>
        <v>10347984</v>
      </c>
      <c r="K40" s="53">
        <f>K41+K49+K56+K64</f>
        <v>5917326</v>
      </c>
    </row>
    <row r="41" spans="1:11" ht="12.75">
      <c r="A41" s="211" t="s">
        <v>92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1926832</v>
      </c>
      <c r="K41" s="53">
        <f>SUM(K42:K48)</f>
        <v>1610747</v>
      </c>
    </row>
    <row r="42" spans="1:11" ht="12.75">
      <c r="A42" s="211" t="s">
        <v>104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425970</v>
      </c>
      <c r="K42" s="7">
        <v>287946</v>
      </c>
    </row>
    <row r="43" spans="1:11" ht="12.75">
      <c r="A43" s="211" t="s">
        <v>105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78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1491973</v>
      </c>
      <c r="K44" s="7">
        <v>1311284</v>
      </c>
    </row>
    <row r="45" spans="1:11" ht="12.75">
      <c r="A45" s="211" t="s">
        <v>79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8889</v>
      </c>
      <c r="K45" s="7">
        <v>11517</v>
      </c>
    </row>
    <row r="46" spans="1:11" ht="12.75">
      <c r="A46" s="211" t="s">
        <v>80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81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82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93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8068811</v>
      </c>
      <c r="K49" s="53">
        <f>SUM(K50:K55)</f>
        <v>4193152</v>
      </c>
    </row>
    <row r="50" spans="1:11" ht="12.75">
      <c r="A50" s="211" t="s">
        <v>167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5812997</v>
      </c>
      <c r="K50" s="7">
        <v>1562390</v>
      </c>
    </row>
    <row r="51" spans="1:11" ht="12.75">
      <c r="A51" s="211" t="s">
        <v>168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1061659</v>
      </c>
      <c r="K51" s="7">
        <v>1445639</v>
      </c>
    </row>
    <row r="52" spans="1:11" ht="12.75">
      <c r="A52" s="211" t="s">
        <v>169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170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/>
      <c r="K53" s="7"/>
    </row>
    <row r="54" spans="1:11" ht="12.75">
      <c r="A54" s="211" t="s">
        <v>6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/>
      <c r="K54" s="7"/>
    </row>
    <row r="55" spans="1:11" ht="12.75">
      <c r="A55" s="211" t="s">
        <v>7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1194155</v>
      </c>
      <c r="K55" s="7">
        <v>1185123</v>
      </c>
    </row>
    <row r="56" spans="1:11" ht="12.75">
      <c r="A56" s="211" t="s">
        <v>94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11" t="s">
        <v>68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69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209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75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76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77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/>
      <c r="K62" s="7"/>
    </row>
    <row r="63" spans="1:11" ht="12.75">
      <c r="A63" s="211" t="s">
        <v>41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174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352341</v>
      </c>
      <c r="K64" s="7">
        <v>113427</v>
      </c>
    </row>
    <row r="65" spans="1:11" ht="12.75">
      <c r="A65" s="214" t="s">
        <v>48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>
        <v>3311</v>
      </c>
      <c r="K65" s="7">
        <v>4456</v>
      </c>
    </row>
    <row r="66" spans="1:11" ht="12.75">
      <c r="A66" s="214" t="s">
        <v>208</v>
      </c>
      <c r="B66" s="215"/>
      <c r="C66" s="215"/>
      <c r="D66" s="215"/>
      <c r="E66" s="215"/>
      <c r="F66" s="215"/>
      <c r="G66" s="215"/>
      <c r="H66" s="216"/>
      <c r="I66" s="1">
        <v>60</v>
      </c>
      <c r="J66" s="53">
        <f>J7+J8+J40+J65</f>
        <v>25225841</v>
      </c>
      <c r="K66" s="53">
        <f>K7+K8+K40+K65</f>
        <v>22415157</v>
      </c>
    </row>
    <row r="67" spans="1:11" ht="12.75">
      <c r="A67" s="226" t="s">
        <v>83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>
        <v>1253269</v>
      </c>
      <c r="K67" s="8">
        <v>1704683</v>
      </c>
    </row>
    <row r="68" spans="1:11" ht="12.75">
      <c r="A68" s="203" t="s">
        <v>50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07" t="s">
        <v>161</v>
      </c>
      <c r="B69" s="208"/>
      <c r="C69" s="208"/>
      <c r="D69" s="208"/>
      <c r="E69" s="208"/>
      <c r="F69" s="208"/>
      <c r="G69" s="208"/>
      <c r="H69" s="225"/>
      <c r="I69" s="3">
        <v>62</v>
      </c>
      <c r="J69" s="54">
        <f>J70+J71+J72+J78+J79+J82+J85</f>
        <v>8769477</v>
      </c>
      <c r="K69" s="54">
        <f>K70+K71+K72+K78+K79+K82+K85</f>
        <v>4388413</v>
      </c>
    </row>
    <row r="70" spans="1:11" ht="12.75">
      <c r="A70" s="211" t="s">
        <v>118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39904500</v>
      </c>
      <c r="K70" s="7">
        <v>39904500</v>
      </c>
    </row>
    <row r="71" spans="1:11" ht="12.75">
      <c r="A71" s="211" t="s">
        <v>119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120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30271494</v>
      </c>
      <c r="K72" s="53">
        <f>K73+K74-K75+K76+K77</f>
        <v>1990452</v>
      </c>
    </row>
    <row r="73" spans="1:11" ht="12.75">
      <c r="A73" s="211" t="s">
        <v>121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17851035</v>
      </c>
      <c r="K73" s="7">
        <v>1998427</v>
      </c>
    </row>
    <row r="74" spans="1:11" ht="12.75">
      <c r="A74" s="211" t="s">
        <v>122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25429</v>
      </c>
      <c r="K74" s="7"/>
    </row>
    <row r="75" spans="1:11" ht="12.75">
      <c r="A75" s="211" t="s">
        <v>110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7975</v>
      </c>
      <c r="K75" s="7">
        <v>7975</v>
      </c>
    </row>
    <row r="76" spans="1:11" ht="12.75">
      <c r="A76" s="211" t="s">
        <v>111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112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12403005</v>
      </c>
      <c r="K77" s="7"/>
    </row>
    <row r="78" spans="1:11" ht="12.75">
      <c r="A78" s="211" t="s">
        <v>113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/>
      <c r="K78" s="7">
        <v>12750</v>
      </c>
    </row>
    <row r="79" spans="1:11" ht="12.75">
      <c r="A79" s="211" t="s">
        <v>205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-52527896</v>
      </c>
      <c r="K79" s="53">
        <f>K80-K81</f>
        <v>-33130249</v>
      </c>
    </row>
    <row r="80" spans="1:11" ht="12.75">
      <c r="A80" s="222" t="s">
        <v>139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/>
      <c r="K80" s="7"/>
    </row>
    <row r="81" spans="1:11" ht="12.75">
      <c r="A81" s="222" t="s">
        <v>140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52527896</v>
      </c>
      <c r="K81" s="7">
        <v>33130249</v>
      </c>
    </row>
    <row r="82" spans="1:11" ht="12.75">
      <c r="A82" s="211" t="s">
        <v>206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-8878621</v>
      </c>
      <c r="K82" s="53">
        <f>K83-K84</f>
        <v>-4389040</v>
      </c>
    </row>
    <row r="83" spans="1:11" ht="12.75">
      <c r="A83" s="222" t="s">
        <v>141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/>
      <c r="K83" s="7"/>
    </row>
    <row r="84" spans="1:11" ht="12.75">
      <c r="A84" s="222" t="s">
        <v>142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8878621</v>
      </c>
      <c r="K84" s="7">
        <v>4389040</v>
      </c>
    </row>
    <row r="85" spans="1:11" ht="12.75">
      <c r="A85" s="211" t="s">
        <v>143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14" t="s">
        <v>14</v>
      </c>
      <c r="B86" s="215"/>
      <c r="C86" s="215"/>
      <c r="D86" s="215"/>
      <c r="E86" s="215"/>
      <c r="F86" s="215"/>
      <c r="G86" s="215"/>
      <c r="H86" s="216"/>
      <c r="I86" s="1">
        <v>79</v>
      </c>
      <c r="J86" s="53">
        <f>SUM(J87:J89)</f>
        <v>9843767</v>
      </c>
      <c r="K86" s="53">
        <f>SUM(K87:K89)</f>
        <v>9694111</v>
      </c>
    </row>
    <row r="87" spans="1:11" ht="12.75">
      <c r="A87" s="211" t="s">
        <v>106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/>
    </row>
    <row r="88" spans="1:11" ht="12.75">
      <c r="A88" s="211" t="s">
        <v>107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108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9843767</v>
      </c>
      <c r="K89" s="7">
        <v>9694111</v>
      </c>
    </row>
    <row r="90" spans="1:11" ht="12.75">
      <c r="A90" s="214" t="s">
        <v>15</v>
      </c>
      <c r="B90" s="215"/>
      <c r="C90" s="215"/>
      <c r="D90" s="215"/>
      <c r="E90" s="215"/>
      <c r="F90" s="215"/>
      <c r="G90" s="215"/>
      <c r="H90" s="216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11" t="s">
        <v>109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210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/>
      <c r="K93" s="7"/>
    </row>
    <row r="94" spans="1:11" ht="12.75">
      <c r="A94" s="211" t="s">
        <v>211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212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213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86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84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85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14" t="s">
        <v>16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53">
        <f>SUM(J101:J112)</f>
        <v>6610097</v>
      </c>
      <c r="K100" s="53">
        <f>SUM(K101:K112)</f>
        <v>8332633</v>
      </c>
    </row>
    <row r="101" spans="1:11" ht="12.75">
      <c r="A101" s="211" t="s">
        <v>109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/>
      <c r="K101" s="7"/>
    </row>
    <row r="102" spans="1:11" ht="12.75">
      <c r="A102" s="211" t="s">
        <v>210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300000</v>
      </c>
      <c r="K103" s="7">
        <v>300000</v>
      </c>
    </row>
    <row r="104" spans="1:11" ht="12.75">
      <c r="A104" s="211" t="s">
        <v>211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/>
      <c r="K104" s="7"/>
    </row>
    <row r="105" spans="1:11" ht="12.75">
      <c r="A105" s="211" t="s">
        <v>212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4812668</v>
      </c>
      <c r="K105" s="7">
        <v>5924491</v>
      </c>
    </row>
    <row r="106" spans="1:11" ht="12.75">
      <c r="A106" s="211" t="s">
        <v>213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86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87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/>
      <c r="K108" s="7"/>
    </row>
    <row r="109" spans="1:11" ht="12.75">
      <c r="A109" s="211" t="s">
        <v>88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/>
      <c r="K109" s="7"/>
    </row>
    <row r="110" spans="1:11" ht="12.75">
      <c r="A110" s="211" t="s">
        <v>91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89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90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1497429</v>
      </c>
      <c r="K112" s="7">
        <v>2108142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2500</v>
      </c>
      <c r="K113" s="7"/>
    </row>
    <row r="114" spans="1:11" ht="12.75">
      <c r="A114" s="214" t="s">
        <v>20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53">
        <f>J69+J86+J90+J100+J113</f>
        <v>25225841</v>
      </c>
      <c r="K114" s="53">
        <f>K69+K86+K90+K100+K113</f>
        <v>22415157</v>
      </c>
    </row>
    <row r="115" spans="1:11" ht="12.75">
      <c r="A115" s="200" t="s">
        <v>49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>
        <v>1253269</v>
      </c>
      <c r="K115" s="8">
        <v>1704683</v>
      </c>
    </row>
    <row r="116" spans="1:11" ht="12.75">
      <c r="A116" s="203" t="s">
        <v>276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156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4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17" t="s">
        <v>5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/>
      <c r="K119" s="8"/>
    </row>
    <row r="120" spans="1:11" ht="12.75">
      <c r="A120" s="220" t="s">
        <v>277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2:K77 J79:K84 J86:K115">
      <formula1>0</formula1>
    </dataValidation>
  </dataValidations>
  <printOptions/>
  <pageMargins left="0" right="0" top="0" bottom="0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26">
      <selection activeCell="K47" sqref="K47"/>
    </sheetView>
  </sheetViews>
  <sheetFormatPr defaultColWidth="9.140625" defaultRowHeight="12.75"/>
  <cols>
    <col min="1" max="7" width="9.140625" style="52" customWidth="1"/>
    <col min="8" max="8" width="6.140625" style="52" customWidth="1"/>
    <col min="9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5" t="s">
        <v>129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43" t="s">
        <v>310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59" t="s">
        <v>311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>
      <c r="A4" s="258" t="s">
        <v>51</v>
      </c>
      <c r="B4" s="258"/>
      <c r="C4" s="258"/>
      <c r="D4" s="258"/>
      <c r="E4" s="258"/>
      <c r="F4" s="258"/>
      <c r="G4" s="258"/>
      <c r="H4" s="258"/>
      <c r="I4" s="58" t="s">
        <v>246</v>
      </c>
      <c r="J4" s="257" t="s">
        <v>284</v>
      </c>
      <c r="K4" s="257"/>
      <c r="L4" s="257" t="s">
        <v>285</v>
      </c>
      <c r="M4" s="257"/>
    </row>
    <row r="5" spans="1:13" ht="22.5">
      <c r="A5" s="258"/>
      <c r="B5" s="258"/>
      <c r="C5" s="258"/>
      <c r="D5" s="258"/>
      <c r="E5" s="258"/>
      <c r="F5" s="258"/>
      <c r="G5" s="258"/>
      <c r="H5" s="258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7" t="s">
        <v>21</v>
      </c>
      <c r="B7" s="208"/>
      <c r="C7" s="208"/>
      <c r="D7" s="208"/>
      <c r="E7" s="208"/>
      <c r="F7" s="208"/>
      <c r="G7" s="208"/>
      <c r="H7" s="225"/>
      <c r="I7" s="3">
        <v>111</v>
      </c>
      <c r="J7" s="135">
        <f>J8+J9</f>
        <v>6588804</v>
      </c>
      <c r="K7" s="135">
        <f>K8+K9</f>
        <v>2179559</v>
      </c>
      <c r="L7" s="135">
        <f>L8+L9</f>
        <v>6429562</v>
      </c>
      <c r="M7" s="135">
        <f>M8+M9</f>
        <v>2054112</v>
      </c>
    </row>
    <row r="8" spans="1:13" ht="12.75">
      <c r="A8" s="214" t="s">
        <v>127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6288046</v>
      </c>
      <c r="K8" s="7">
        <v>1949323</v>
      </c>
      <c r="L8" s="7">
        <v>6276813</v>
      </c>
      <c r="M8" s="7">
        <v>1967731</v>
      </c>
    </row>
    <row r="9" spans="1:13" ht="12.75">
      <c r="A9" s="214" t="s">
        <v>95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300758</v>
      </c>
      <c r="K9" s="7">
        <v>230236</v>
      </c>
      <c r="L9" s="7">
        <v>152749</v>
      </c>
      <c r="M9" s="7">
        <v>86381</v>
      </c>
    </row>
    <row r="10" spans="1:13" ht="12.75">
      <c r="A10" s="214" t="s">
        <v>8</v>
      </c>
      <c r="B10" s="215"/>
      <c r="C10" s="215"/>
      <c r="D10" s="215"/>
      <c r="E10" s="215"/>
      <c r="F10" s="215"/>
      <c r="G10" s="215"/>
      <c r="H10" s="216"/>
      <c r="I10" s="1">
        <v>114</v>
      </c>
      <c r="J10" s="134">
        <f>J12+J16+J20+J22+J26+J11</f>
        <v>11751275</v>
      </c>
      <c r="K10" s="134">
        <f>K12+K16+K20+K22+K26+K11</f>
        <v>3971944</v>
      </c>
      <c r="L10" s="134">
        <f>L12+L16+L20+L22+L26+L11</f>
        <v>10715103</v>
      </c>
      <c r="M10" s="134">
        <f>M12+M16+M20+M22+M26+M11</f>
        <v>3708081</v>
      </c>
    </row>
    <row r="11" spans="1:13" ht="12.75">
      <c r="A11" s="214" t="s">
        <v>96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>
        <v>-399523</v>
      </c>
      <c r="K11" s="7">
        <v>-42529</v>
      </c>
      <c r="L11" s="7">
        <v>180691</v>
      </c>
      <c r="M11" s="7">
        <v>132514</v>
      </c>
    </row>
    <row r="12" spans="1:13" ht="12.75">
      <c r="A12" s="214" t="s">
        <v>17</v>
      </c>
      <c r="B12" s="215"/>
      <c r="C12" s="215"/>
      <c r="D12" s="215"/>
      <c r="E12" s="215"/>
      <c r="F12" s="215"/>
      <c r="G12" s="215"/>
      <c r="H12" s="216"/>
      <c r="I12" s="1">
        <v>116</v>
      </c>
      <c r="J12" s="134">
        <f>J13+J14+J15</f>
        <v>4095459</v>
      </c>
      <c r="K12" s="134">
        <f>K13+K14+K15</f>
        <v>1139144</v>
      </c>
      <c r="L12" s="134">
        <f>L13+L14+L15</f>
        <v>3392260</v>
      </c>
      <c r="M12" s="134">
        <f>M13+M14+M15</f>
        <v>1007396</v>
      </c>
    </row>
    <row r="13" spans="1:13" ht="12.75">
      <c r="A13" s="211" t="s">
        <v>123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1314938</v>
      </c>
      <c r="K13" s="7">
        <v>385951</v>
      </c>
      <c r="L13" s="7">
        <v>823055</v>
      </c>
      <c r="M13" s="7">
        <v>290728</v>
      </c>
    </row>
    <row r="14" spans="1:13" ht="12.75">
      <c r="A14" s="211" t="s">
        <v>124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440617</v>
      </c>
      <c r="K14" s="7">
        <v>109004</v>
      </c>
      <c r="L14" s="7">
        <v>669811</v>
      </c>
      <c r="M14" s="7">
        <v>235409</v>
      </c>
    </row>
    <row r="15" spans="1:13" ht="12.75">
      <c r="A15" s="211" t="s">
        <v>53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2339904</v>
      </c>
      <c r="K15" s="7">
        <v>644189</v>
      </c>
      <c r="L15" s="7">
        <v>1899394</v>
      </c>
      <c r="M15" s="7">
        <v>481259</v>
      </c>
    </row>
    <row r="16" spans="1:13" ht="12.75">
      <c r="A16" s="214" t="s">
        <v>18</v>
      </c>
      <c r="B16" s="215"/>
      <c r="C16" s="215"/>
      <c r="D16" s="215"/>
      <c r="E16" s="215"/>
      <c r="F16" s="215"/>
      <c r="G16" s="215"/>
      <c r="H16" s="216"/>
      <c r="I16" s="1">
        <v>120</v>
      </c>
      <c r="J16" s="134">
        <f>J17+J18+J19</f>
        <v>6190273</v>
      </c>
      <c r="K16" s="134">
        <f>K17+K18+K19</f>
        <v>2040539</v>
      </c>
      <c r="L16" s="134">
        <f>L17+L18+L19</f>
        <v>5432619</v>
      </c>
      <c r="M16" s="134">
        <f>M17+M18+M19</f>
        <v>1729049</v>
      </c>
    </row>
    <row r="17" spans="1:13" ht="12.75">
      <c r="A17" s="211" t="s">
        <v>54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3797629</v>
      </c>
      <c r="K17" s="7">
        <v>1250047</v>
      </c>
      <c r="L17" s="7">
        <v>3278755</v>
      </c>
      <c r="M17" s="7">
        <v>1049618</v>
      </c>
    </row>
    <row r="18" spans="1:13" ht="12.75">
      <c r="A18" s="211" t="s">
        <v>55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1499505</v>
      </c>
      <c r="K18" s="7">
        <v>498110</v>
      </c>
      <c r="L18" s="7">
        <v>1385041</v>
      </c>
      <c r="M18" s="7">
        <v>433111</v>
      </c>
    </row>
    <row r="19" spans="1:13" ht="12.75">
      <c r="A19" s="211" t="s">
        <v>56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893139</v>
      </c>
      <c r="K19" s="7">
        <v>292382</v>
      </c>
      <c r="L19" s="7">
        <v>768823</v>
      </c>
      <c r="M19" s="7">
        <v>246320</v>
      </c>
    </row>
    <row r="20" spans="1:13" ht="12.75">
      <c r="A20" s="214" t="s">
        <v>97</v>
      </c>
      <c r="B20" s="215"/>
      <c r="C20" s="215"/>
      <c r="D20" s="215"/>
      <c r="E20" s="215"/>
      <c r="F20" s="215"/>
      <c r="G20" s="215"/>
      <c r="H20" s="216"/>
      <c r="I20" s="1">
        <v>124</v>
      </c>
      <c r="J20" s="136">
        <v>460257</v>
      </c>
      <c r="K20" s="136">
        <v>149583</v>
      </c>
      <c r="L20" s="136">
        <v>470283</v>
      </c>
      <c r="M20" s="136">
        <v>152340</v>
      </c>
    </row>
    <row r="21" spans="1:13" ht="12.75">
      <c r="A21" s="214" t="s">
        <v>98</v>
      </c>
      <c r="B21" s="215"/>
      <c r="C21" s="215"/>
      <c r="D21" s="215"/>
      <c r="E21" s="215"/>
      <c r="F21" s="215"/>
      <c r="G21" s="215"/>
      <c r="H21" s="216"/>
      <c r="I21" s="1">
        <v>125</v>
      </c>
      <c r="J21" s="136">
        <v>0</v>
      </c>
      <c r="K21" s="136">
        <v>0</v>
      </c>
      <c r="L21" s="136">
        <v>0</v>
      </c>
      <c r="M21" s="136">
        <v>0</v>
      </c>
    </row>
    <row r="22" spans="1:13" ht="12.75">
      <c r="A22" s="214" t="s">
        <v>19</v>
      </c>
      <c r="B22" s="215"/>
      <c r="C22" s="215"/>
      <c r="D22" s="215"/>
      <c r="E22" s="215"/>
      <c r="F22" s="215"/>
      <c r="G22" s="215"/>
      <c r="H22" s="216"/>
      <c r="I22" s="1">
        <v>126</v>
      </c>
      <c r="J22" s="134">
        <v>192670</v>
      </c>
      <c r="K22" s="136">
        <v>192670</v>
      </c>
      <c r="L22" s="134">
        <v>31376</v>
      </c>
      <c r="M22" s="134">
        <v>27000</v>
      </c>
    </row>
    <row r="23" spans="1:13" ht="12.75">
      <c r="A23" s="211" t="s">
        <v>114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1" t="s">
        <v>115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192670</v>
      </c>
      <c r="K24" s="7">
        <v>192670</v>
      </c>
      <c r="L24" s="7">
        <v>31376</v>
      </c>
      <c r="M24" s="7">
        <v>27000</v>
      </c>
    </row>
    <row r="25" spans="1:13" ht="12.75">
      <c r="A25" s="214" t="s">
        <v>99</v>
      </c>
      <c r="B25" s="215"/>
      <c r="C25" s="215"/>
      <c r="D25" s="215"/>
      <c r="E25" s="215"/>
      <c r="F25" s="215"/>
      <c r="G25" s="215"/>
      <c r="H25" s="216"/>
      <c r="I25" s="1">
        <v>129</v>
      </c>
      <c r="J25" s="136">
        <v>0</v>
      </c>
      <c r="K25" s="136">
        <v>0</v>
      </c>
      <c r="L25" s="136">
        <v>0</v>
      </c>
      <c r="M25" s="136">
        <v>0</v>
      </c>
    </row>
    <row r="26" spans="1:13" ht="12.75">
      <c r="A26" s="214" t="s">
        <v>42</v>
      </c>
      <c r="B26" s="215"/>
      <c r="C26" s="215"/>
      <c r="D26" s="215"/>
      <c r="E26" s="215"/>
      <c r="F26" s="215"/>
      <c r="G26" s="215"/>
      <c r="H26" s="216"/>
      <c r="I26" s="1">
        <v>130</v>
      </c>
      <c r="J26" s="136">
        <v>1212139</v>
      </c>
      <c r="K26" s="136">
        <v>492537</v>
      </c>
      <c r="L26" s="136">
        <v>1207874</v>
      </c>
      <c r="M26" s="136">
        <v>659782</v>
      </c>
    </row>
    <row r="27" spans="1:13" ht="12.75">
      <c r="A27" s="214" t="s">
        <v>180</v>
      </c>
      <c r="B27" s="215"/>
      <c r="C27" s="215"/>
      <c r="D27" s="215"/>
      <c r="E27" s="215"/>
      <c r="F27" s="215"/>
      <c r="G27" s="215"/>
      <c r="H27" s="216"/>
      <c r="I27" s="1">
        <v>131</v>
      </c>
      <c r="J27" s="134">
        <f>J28+J29</f>
        <v>246462</v>
      </c>
      <c r="K27" s="134">
        <f>K28+K29</f>
        <v>204626</v>
      </c>
      <c r="L27" s="134">
        <f>L28+L29</f>
        <v>98860</v>
      </c>
      <c r="M27" s="134">
        <f>M28+M29</f>
        <v>27217</v>
      </c>
    </row>
    <row r="28" spans="1:13" ht="24" customHeight="1">
      <c r="A28" s="214" t="s">
        <v>194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>
        <v>213137</v>
      </c>
      <c r="K28" s="7">
        <v>201183</v>
      </c>
      <c r="L28" s="7">
        <v>89921</v>
      </c>
      <c r="M28" s="7">
        <v>20602</v>
      </c>
    </row>
    <row r="29" spans="1:13" ht="22.5" customHeight="1">
      <c r="A29" s="214" t="s">
        <v>130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33325</v>
      </c>
      <c r="K29" s="7">
        <v>3443</v>
      </c>
      <c r="L29" s="7">
        <v>8939</v>
      </c>
      <c r="M29" s="7">
        <v>6615</v>
      </c>
    </row>
    <row r="30" spans="1:13" ht="12.75">
      <c r="A30" s="214" t="s">
        <v>116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/>
      <c r="K30" s="7"/>
      <c r="L30" s="7"/>
      <c r="M30" s="7"/>
    </row>
    <row r="31" spans="1:13" ht="12.75">
      <c r="A31" s="214" t="s">
        <v>190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/>
      <c r="L31" s="7"/>
      <c r="M31" s="7"/>
    </row>
    <row r="32" spans="1:13" ht="12.75">
      <c r="A32" s="214" t="s">
        <v>117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/>
      <c r="K32" s="7"/>
      <c r="L32" s="7"/>
      <c r="M32" s="7"/>
    </row>
    <row r="33" spans="1:13" ht="12.75">
      <c r="A33" s="214" t="s">
        <v>181</v>
      </c>
      <c r="B33" s="215"/>
      <c r="C33" s="215"/>
      <c r="D33" s="215"/>
      <c r="E33" s="215"/>
      <c r="F33" s="215"/>
      <c r="G33" s="215"/>
      <c r="H33" s="216"/>
      <c r="I33" s="1">
        <v>137</v>
      </c>
      <c r="J33" s="134">
        <f>J34+J35</f>
        <v>163807</v>
      </c>
      <c r="K33" s="134">
        <f>K34+K35</f>
        <v>40778</v>
      </c>
      <c r="L33" s="134">
        <v>202359</v>
      </c>
      <c r="M33" s="134">
        <f>M34+M35</f>
        <v>86393</v>
      </c>
    </row>
    <row r="34" spans="1:13" ht="14.25" customHeight="1">
      <c r="A34" s="214" t="s">
        <v>58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/>
      <c r="K34" s="7"/>
      <c r="L34" s="7"/>
      <c r="M34" s="7"/>
    </row>
    <row r="35" spans="1:13" ht="12.75">
      <c r="A35" s="214" t="s">
        <v>57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163807</v>
      </c>
      <c r="K35" s="7">
        <v>40778</v>
      </c>
      <c r="L35" s="7">
        <v>202359</v>
      </c>
      <c r="M35" s="7">
        <v>86393</v>
      </c>
    </row>
    <row r="36" spans="1:13" ht="12.75">
      <c r="A36" s="214" t="s">
        <v>191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/>
      <c r="K36" s="7"/>
      <c r="L36" s="7"/>
      <c r="M36" s="7"/>
    </row>
    <row r="37" spans="1:13" ht="12.75">
      <c r="A37" s="214" t="s">
        <v>59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/>
      <c r="K37" s="7"/>
      <c r="L37" s="7"/>
      <c r="M37" s="7"/>
    </row>
    <row r="38" spans="1:13" ht="12.75">
      <c r="A38" s="214" t="s">
        <v>165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 ht="12.75">
      <c r="A39" s="214" t="s">
        <v>166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</row>
    <row r="40" spans="1:13" ht="12.75">
      <c r="A40" s="214" t="s">
        <v>192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</row>
    <row r="41" spans="1:13" ht="12.75">
      <c r="A41" s="214" t="s">
        <v>193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</row>
    <row r="42" spans="1:13" ht="12.75">
      <c r="A42" s="214" t="s">
        <v>182</v>
      </c>
      <c r="B42" s="215"/>
      <c r="C42" s="215"/>
      <c r="D42" s="215"/>
      <c r="E42" s="215"/>
      <c r="F42" s="215"/>
      <c r="G42" s="215"/>
      <c r="H42" s="216"/>
      <c r="I42" s="1">
        <v>146</v>
      </c>
      <c r="J42" s="134">
        <f>J7+J27</f>
        <v>6835266</v>
      </c>
      <c r="K42" s="134">
        <f>K7+K27</f>
        <v>2384185</v>
      </c>
      <c r="L42" s="134">
        <f>L7+L27</f>
        <v>6528422</v>
      </c>
      <c r="M42" s="134">
        <f>M7+M27</f>
        <v>2081329</v>
      </c>
    </row>
    <row r="43" spans="1:13" ht="12.75">
      <c r="A43" s="214" t="s">
        <v>183</v>
      </c>
      <c r="B43" s="215"/>
      <c r="C43" s="215"/>
      <c r="D43" s="215"/>
      <c r="E43" s="215"/>
      <c r="F43" s="215"/>
      <c r="G43" s="215"/>
      <c r="H43" s="216"/>
      <c r="I43" s="1">
        <v>147</v>
      </c>
      <c r="J43" s="134">
        <f>J10+J33</f>
        <v>11915082</v>
      </c>
      <c r="K43" s="134">
        <f>K10+K33</f>
        <v>4012722</v>
      </c>
      <c r="L43" s="134">
        <f>L10+L33</f>
        <v>10917462</v>
      </c>
      <c r="M43" s="134">
        <f>M10+M33</f>
        <v>3794474</v>
      </c>
    </row>
    <row r="44" spans="1:13" ht="12.75">
      <c r="A44" s="214" t="s">
        <v>203</v>
      </c>
      <c r="B44" s="215"/>
      <c r="C44" s="215"/>
      <c r="D44" s="215"/>
      <c r="E44" s="215"/>
      <c r="F44" s="215"/>
      <c r="G44" s="215"/>
      <c r="H44" s="216"/>
      <c r="I44" s="1">
        <v>148</v>
      </c>
      <c r="J44" s="53"/>
      <c r="K44" s="53"/>
      <c r="L44" s="53"/>
      <c r="M44" s="53"/>
    </row>
    <row r="45" spans="1:13" ht="12.75">
      <c r="A45" s="222" t="s">
        <v>185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/>
      <c r="K45" s="53"/>
      <c r="L45" s="53"/>
      <c r="M45" s="53"/>
    </row>
    <row r="46" spans="1:13" ht="12.75">
      <c r="A46" s="222" t="s">
        <v>186</v>
      </c>
      <c r="B46" s="223"/>
      <c r="C46" s="223"/>
      <c r="D46" s="223"/>
      <c r="E46" s="223"/>
      <c r="F46" s="223"/>
      <c r="G46" s="223"/>
      <c r="H46" s="224"/>
      <c r="I46" s="1">
        <v>150</v>
      </c>
      <c r="J46" s="134">
        <v>5079816</v>
      </c>
      <c r="K46" s="134">
        <v>1628537</v>
      </c>
      <c r="L46" s="134">
        <v>4389040</v>
      </c>
      <c r="M46" s="134">
        <v>1713145</v>
      </c>
    </row>
    <row r="47" spans="1:13" ht="12.75">
      <c r="A47" s="214" t="s">
        <v>184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/>
      <c r="K47" s="7"/>
      <c r="L47" s="7"/>
      <c r="M47" s="7"/>
    </row>
    <row r="48" spans="1:13" ht="12.75">
      <c r="A48" s="214" t="s">
        <v>204</v>
      </c>
      <c r="B48" s="215"/>
      <c r="C48" s="215"/>
      <c r="D48" s="215"/>
      <c r="E48" s="215"/>
      <c r="F48" s="215"/>
      <c r="G48" s="215"/>
      <c r="H48" s="216"/>
      <c r="I48" s="1">
        <v>152</v>
      </c>
      <c r="J48" s="53"/>
      <c r="K48" s="53"/>
      <c r="L48" s="53"/>
      <c r="M48" s="53"/>
    </row>
    <row r="49" spans="1:13" ht="12.75">
      <c r="A49" s="222" t="s">
        <v>162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/>
      <c r="K49" s="53"/>
      <c r="L49" s="53"/>
      <c r="M49" s="53"/>
    </row>
    <row r="50" spans="1:13" ht="12.75">
      <c r="A50" s="254" t="s">
        <v>187</v>
      </c>
      <c r="B50" s="255"/>
      <c r="C50" s="255"/>
      <c r="D50" s="255"/>
      <c r="E50" s="255"/>
      <c r="F50" s="255"/>
      <c r="G50" s="255"/>
      <c r="H50" s="256"/>
      <c r="I50" s="2">
        <v>154</v>
      </c>
      <c r="J50" s="61"/>
      <c r="K50" s="61"/>
      <c r="L50" s="61"/>
      <c r="M50" s="61"/>
    </row>
    <row r="51" spans="1:13" ht="12.75" customHeight="1">
      <c r="A51" s="203" t="s">
        <v>278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157</v>
      </c>
      <c r="B52" s="208"/>
      <c r="C52" s="208"/>
      <c r="D52" s="208"/>
      <c r="E52" s="208"/>
      <c r="F52" s="208"/>
      <c r="G52" s="208"/>
      <c r="H52" s="208"/>
      <c r="I52" s="55"/>
      <c r="J52" s="55"/>
      <c r="K52" s="55"/>
      <c r="L52" s="55"/>
      <c r="M52" s="62"/>
    </row>
    <row r="53" spans="1:13" ht="12.75">
      <c r="A53" s="251" t="s">
        <v>201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2.75">
      <c r="A54" s="251" t="s">
        <v>202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03" t="s">
        <v>159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171</v>
      </c>
      <c r="B56" s="208"/>
      <c r="C56" s="208"/>
      <c r="D56" s="208"/>
      <c r="E56" s="208"/>
      <c r="F56" s="208"/>
      <c r="G56" s="208"/>
      <c r="H56" s="225"/>
      <c r="I56" s="9">
        <v>157</v>
      </c>
      <c r="J56" s="6"/>
      <c r="K56" s="6"/>
      <c r="L56" s="6"/>
      <c r="M56" s="6"/>
    </row>
    <row r="57" spans="1:13" ht="12.75">
      <c r="A57" s="214" t="s">
        <v>188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4" t="s">
        <v>195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/>
      <c r="K58" s="7"/>
      <c r="L58" s="7"/>
      <c r="M58" s="7"/>
    </row>
    <row r="59" spans="1:13" ht="12.75">
      <c r="A59" s="214" t="s">
        <v>196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 ht="12.75">
      <c r="A60" s="214" t="s">
        <v>40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/>
      <c r="K60" s="7"/>
      <c r="L60" s="7"/>
      <c r="M60" s="7"/>
    </row>
    <row r="61" spans="1:13" ht="12.75">
      <c r="A61" s="214" t="s">
        <v>197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 ht="12.75">
      <c r="A62" s="214" t="s">
        <v>198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2.75">
      <c r="A63" s="214" t="s">
        <v>199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200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189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 ht="12.75">
      <c r="A66" s="214" t="s">
        <v>163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4" t="s">
        <v>164</v>
      </c>
      <c r="B67" s="215"/>
      <c r="C67" s="215"/>
      <c r="D67" s="215"/>
      <c r="E67" s="215"/>
      <c r="F67" s="215"/>
      <c r="G67" s="215"/>
      <c r="H67" s="216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7" t="s">
        <v>279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158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201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ht="12.75">
      <c r="A71" s="244" t="s">
        <v>202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34:M35 J7:M10 J48:M50 K12:M33 K34:L41 J12:J41 J42:M46">
      <formula1>0</formula1>
    </dataValidation>
  </dataValidations>
  <printOptions/>
  <pageMargins left="0" right="0" top="0" bottom="0" header="0.5118110236220472" footer="0.5118110236220472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J53" sqref="J53"/>
    </sheetView>
  </sheetViews>
  <sheetFormatPr defaultColWidth="9.140625" defaultRowHeight="12.75"/>
  <cols>
    <col min="1" max="7" width="9.140625" style="52" customWidth="1"/>
    <col min="8" max="8" width="4.8515625" style="52" customWidth="1"/>
    <col min="9" max="16384" width="9.140625" style="52" customWidth="1"/>
  </cols>
  <sheetData>
    <row r="1" spans="1:11" ht="12.75" customHeight="1">
      <c r="A1" s="266" t="s">
        <v>137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310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33.75">
      <c r="A4" s="268" t="s">
        <v>51</v>
      </c>
      <c r="B4" s="268"/>
      <c r="C4" s="268"/>
      <c r="D4" s="268"/>
      <c r="E4" s="268"/>
      <c r="F4" s="268"/>
      <c r="G4" s="268"/>
      <c r="H4" s="268"/>
      <c r="I4" s="66" t="s">
        <v>246</v>
      </c>
      <c r="J4" s="67" t="s">
        <v>284</v>
      </c>
      <c r="K4" s="67" t="s">
        <v>285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8">
        <v>2</v>
      </c>
      <c r="J5" s="69" t="s">
        <v>249</v>
      </c>
      <c r="K5" s="69" t="s">
        <v>250</v>
      </c>
    </row>
    <row r="6" spans="1:11" ht="12.75">
      <c r="A6" s="203" t="s">
        <v>131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35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-5079816</v>
      </c>
      <c r="K7" s="7">
        <v>-4389040</v>
      </c>
    </row>
    <row r="8" spans="1:11" ht="12.75">
      <c r="A8" s="211" t="s">
        <v>36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460257</v>
      </c>
      <c r="K8" s="7">
        <v>470283</v>
      </c>
    </row>
    <row r="9" spans="1:11" ht="12.75">
      <c r="A9" s="211" t="s">
        <v>37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>
        <v>1732175</v>
      </c>
    </row>
    <row r="10" spans="1:11" ht="12.75">
      <c r="A10" s="211" t="s">
        <v>38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7804921</v>
      </c>
      <c r="K10" s="7">
        <v>3893870</v>
      </c>
    </row>
    <row r="11" spans="1:11" ht="12.75">
      <c r="A11" s="211" t="s">
        <v>39</v>
      </c>
      <c r="B11" s="212"/>
      <c r="C11" s="212"/>
      <c r="D11" s="212"/>
      <c r="E11" s="212"/>
      <c r="F11" s="212"/>
      <c r="G11" s="212"/>
      <c r="H11" s="212"/>
      <c r="I11" s="1">
        <v>5</v>
      </c>
      <c r="J11" s="5">
        <v>331177</v>
      </c>
      <c r="K11" s="7">
        <v>316086</v>
      </c>
    </row>
    <row r="12" spans="1:11" ht="12.75">
      <c r="A12" s="211" t="s">
        <v>43</v>
      </c>
      <c r="B12" s="212"/>
      <c r="C12" s="212"/>
      <c r="D12" s="212"/>
      <c r="E12" s="212"/>
      <c r="F12" s="212"/>
      <c r="G12" s="212"/>
      <c r="H12" s="212"/>
      <c r="I12" s="1">
        <v>6</v>
      </c>
      <c r="J12" s="5"/>
      <c r="K12" s="7"/>
    </row>
    <row r="13" spans="1:11" ht="12.75">
      <c r="A13" s="214" t="s">
        <v>132</v>
      </c>
      <c r="B13" s="215"/>
      <c r="C13" s="215"/>
      <c r="D13" s="215"/>
      <c r="E13" s="215"/>
      <c r="F13" s="215"/>
      <c r="G13" s="215"/>
      <c r="H13" s="215"/>
      <c r="I13" s="1">
        <v>7</v>
      </c>
      <c r="J13" s="53">
        <f>J7+J8+J9+J10+J11+J12</f>
        <v>3516539</v>
      </c>
      <c r="K13" s="53">
        <f>K7+K8+K9+K10+K11+K12</f>
        <v>2023374</v>
      </c>
    </row>
    <row r="14" spans="1:11" ht="12.75">
      <c r="A14" s="211" t="s">
        <v>44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170005</v>
      </c>
      <c r="K14" s="7"/>
    </row>
    <row r="15" spans="1:11" ht="12.75">
      <c r="A15" s="211" t="s">
        <v>45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46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47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257179</v>
      </c>
      <c r="K17" s="7">
        <v>154112</v>
      </c>
    </row>
    <row r="18" spans="1:11" ht="12.75">
      <c r="A18" s="214" t="s">
        <v>133</v>
      </c>
      <c r="B18" s="215"/>
      <c r="C18" s="215"/>
      <c r="D18" s="215"/>
      <c r="E18" s="215"/>
      <c r="F18" s="215"/>
      <c r="G18" s="215"/>
      <c r="H18" s="215"/>
      <c r="I18" s="1">
        <v>12</v>
      </c>
      <c r="J18" s="53">
        <f>J14+J15+J16+J17</f>
        <v>427184</v>
      </c>
      <c r="K18" s="53">
        <f>K14+K15+K16+K17</f>
        <v>154112</v>
      </c>
    </row>
    <row r="19" spans="1:11" ht="12.75">
      <c r="A19" s="214" t="s">
        <v>31</v>
      </c>
      <c r="B19" s="215"/>
      <c r="C19" s="215"/>
      <c r="D19" s="215"/>
      <c r="E19" s="215"/>
      <c r="F19" s="215"/>
      <c r="G19" s="215"/>
      <c r="H19" s="215"/>
      <c r="I19" s="1">
        <v>13</v>
      </c>
      <c r="J19" s="53">
        <f>J13-J18</f>
        <v>3089355</v>
      </c>
      <c r="K19" s="53">
        <f>K13-K18</f>
        <v>1869262</v>
      </c>
    </row>
    <row r="20" spans="1:11" ht="12.75">
      <c r="A20" s="214" t="s">
        <v>32</v>
      </c>
      <c r="B20" s="215"/>
      <c r="C20" s="215"/>
      <c r="D20" s="215"/>
      <c r="E20" s="215"/>
      <c r="F20" s="215"/>
      <c r="G20" s="215"/>
      <c r="H20" s="215"/>
      <c r="I20" s="1">
        <v>14</v>
      </c>
      <c r="J20" s="64"/>
      <c r="K20" s="53"/>
    </row>
    <row r="21" spans="1:11" ht="12.75">
      <c r="A21" s="203" t="s">
        <v>134</v>
      </c>
      <c r="B21" s="204"/>
      <c r="C21" s="204"/>
      <c r="D21" s="204"/>
      <c r="E21" s="204"/>
      <c r="F21" s="204"/>
      <c r="G21" s="204"/>
      <c r="H21" s="204"/>
      <c r="I21" s="260"/>
      <c r="J21" s="260"/>
      <c r="K21" s="261"/>
    </row>
    <row r="22" spans="1:11" ht="12.75">
      <c r="A22" s="211" t="s">
        <v>148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40280</v>
      </c>
      <c r="K22" s="7">
        <v>40280</v>
      </c>
    </row>
    <row r="23" spans="1:11" ht="12.75">
      <c r="A23" s="211" t="s">
        <v>149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150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151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152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>
        <v>6411</v>
      </c>
      <c r="K26" s="7">
        <v>5093</v>
      </c>
    </row>
    <row r="27" spans="1:11" ht="12.75">
      <c r="A27" s="214" t="s">
        <v>138</v>
      </c>
      <c r="B27" s="215"/>
      <c r="C27" s="215"/>
      <c r="D27" s="215"/>
      <c r="E27" s="215"/>
      <c r="F27" s="215"/>
      <c r="G27" s="215"/>
      <c r="H27" s="215"/>
      <c r="I27" s="1">
        <v>20</v>
      </c>
      <c r="J27" s="53">
        <f>J22+J26</f>
        <v>46691</v>
      </c>
      <c r="K27" s="53">
        <f>K22+K26</f>
        <v>45373</v>
      </c>
    </row>
    <row r="28" spans="1:11" ht="12.75">
      <c r="A28" s="211" t="s">
        <v>102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2561236</v>
      </c>
      <c r="K28" s="7">
        <v>2134485</v>
      </c>
    </row>
    <row r="29" spans="1:11" ht="12.75">
      <c r="A29" s="211" t="s">
        <v>103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11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4" t="s">
        <v>2</v>
      </c>
      <c r="B31" s="215"/>
      <c r="C31" s="215"/>
      <c r="D31" s="215"/>
      <c r="E31" s="215"/>
      <c r="F31" s="215"/>
      <c r="G31" s="215"/>
      <c r="H31" s="215"/>
      <c r="I31" s="1">
        <v>24</v>
      </c>
      <c r="J31" s="64">
        <v>2561236</v>
      </c>
      <c r="K31" s="53">
        <v>2134485</v>
      </c>
    </row>
    <row r="32" spans="1:11" ht="12.75">
      <c r="A32" s="214" t="s">
        <v>33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/>
      <c r="K32" s="53"/>
    </row>
    <row r="33" spans="1:11" ht="12.75">
      <c r="A33" s="214" t="s">
        <v>34</v>
      </c>
      <c r="B33" s="215"/>
      <c r="C33" s="215"/>
      <c r="D33" s="215"/>
      <c r="E33" s="215"/>
      <c r="F33" s="215"/>
      <c r="G33" s="215"/>
      <c r="H33" s="215"/>
      <c r="I33" s="1">
        <v>26</v>
      </c>
      <c r="J33" s="53">
        <f>J31-J27</f>
        <v>2514545</v>
      </c>
      <c r="K33" s="53">
        <f>K31-K27</f>
        <v>2089112</v>
      </c>
    </row>
    <row r="34" spans="1:11" ht="12.75">
      <c r="A34" s="203" t="s">
        <v>135</v>
      </c>
      <c r="B34" s="204"/>
      <c r="C34" s="204"/>
      <c r="D34" s="204"/>
      <c r="E34" s="204"/>
      <c r="F34" s="204"/>
      <c r="G34" s="204"/>
      <c r="H34" s="204"/>
      <c r="I34" s="260"/>
      <c r="J34" s="260"/>
      <c r="K34" s="261"/>
    </row>
    <row r="35" spans="1:11" ht="12.75">
      <c r="A35" s="211" t="s">
        <v>144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25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4" t="s">
        <v>60</v>
      </c>
      <c r="B38" s="215"/>
      <c r="C38" s="215"/>
      <c r="D38" s="215"/>
      <c r="E38" s="215"/>
      <c r="F38" s="215"/>
      <c r="G38" s="215"/>
      <c r="H38" s="215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1" t="s">
        <v>26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/>
      <c r="K39" s="7"/>
    </row>
    <row r="40" spans="1:11" ht="12.75">
      <c r="A40" s="211" t="s">
        <v>27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28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29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30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>
        <v>650121</v>
      </c>
      <c r="K43" s="7">
        <v>19064</v>
      </c>
    </row>
    <row r="44" spans="1:11" ht="12.75">
      <c r="A44" s="214" t="s">
        <v>61</v>
      </c>
      <c r="B44" s="215"/>
      <c r="C44" s="215"/>
      <c r="D44" s="215"/>
      <c r="E44" s="215"/>
      <c r="F44" s="215"/>
      <c r="G44" s="215"/>
      <c r="H44" s="215"/>
      <c r="I44" s="1">
        <v>36</v>
      </c>
      <c r="J44" s="64">
        <v>650121</v>
      </c>
      <c r="K44" s="53">
        <v>19064</v>
      </c>
    </row>
    <row r="45" spans="1:11" ht="12.75">
      <c r="A45" s="214" t="s">
        <v>12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/>
      <c r="K45" s="53"/>
    </row>
    <row r="46" spans="1:11" ht="12.75">
      <c r="A46" s="214" t="s">
        <v>13</v>
      </c>
      <c r="B46" s="215"/>
      <c r="C46" s="215"/>
      <c r="D46" s="215"/>
      <c r="E46" s="215"/>
      <c r="F46" s="215"/>
      <c r="G46" s="215"/>
      <c r="H46" s="215"/>
      <c r="I46" s="1">
        <v>38</v>
      </c>
      <c r="J46" s="53">
        <v>650121</v>
      </c>
      <c r="K46" s="53">
        <v>19064</v>
      </c>
    </row>
    <row r="47" spans="1:11" ht="12.75">
      <c r="A47" s="211" t="s">
        <v>62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/>
      <c r="K47" s="53"/>
    </row>
    <row r="48" spans="1:11" ht="12.75">
      <c r="A48" s="211" t="s">
        <v>63</v>
      </c>
      <c r="B48" s="212"/>
      <c r="C48" s="212"/>
      <c r="D48" s="212"/>
      <c r="E48" s="212"/>
      <c r="F48" s="212"/>
      <c r="G48" s="212"/>
      <c r="H48" s="212"/>
      <c r="I48" s="1">
        <v>40</v>
      </c>
      <c r="J48" s="53">
        <f>J20-J19+J33-J32+J46-J45</f>
        <v>75311</v>
      </c>
      <c r="K48" s="53">
        <f>K20-K19+K33-K32+K46-K45</f>
        <v>238914</v>
      </c>
    </row>
    <row r="49" spans="1:11" ht="12.75">
      <c r="A49" s="211" t="s">
        <v>136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418043</v>
      </c>
      <c r="K49" s="7">
        <v>352341</v>
      </c>
    </row>
    <row r="50" spans="1:11" ht="12.75">
      <c r="A50" s="211" t="s">
        <v>145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146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v>75311</v>
      </c>
      <c r="K51" s="7">
        <v>238314</v>
      </c>
    </row>
    <row r="52" spans="1:11" ht="12.75">
      <c r="A52" s="217" t="s">
        <v>147</v>
      </c>
      <c r="B52" s="218"/>
      <c r="C52" s="218"/>
      <c r="D52" s="218"/>
      <c r="E52" s="218"/>
      <c r="F52" s="218"/>
      <c r="G52" s="218"/>
      <c r="H52" s="218"/>
      <c r="I52" s="4">
        <v>44</v>
      </c>
      <c r="J52" s="65">
        <v>342732</v>
      </c>
      <c r="K52" s="61">
        <v>113427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J31:K33 J38:K38 J18:K20 J13:K13 J44:K48">
      <formula1>0</formula1>
    </dataValidation>
  </dataValidations>
  <printOptions/>
  <pageMargins left="0" right="0" top="0" bottom="0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G2" sqref="G2:H2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7" width="9.140625" style="72" customWidth="1"/>
    <col min="8" max="8" width="0.2890625" style="72" customWidth="1"/>
    <col min="9" max="16384" width="9.140625" style="72" customWidth="1"/>
  </cols>
  <sheetData>
    <row r="1" spans="1:12" ht="12.75">
      <c r="A1" s="284" t="s">
        <v>247</v>
      </c>
      <c r="B1" s="285"/>
      <c r="C1" s="285"/>
      <c r="D1" s="285"/>
      <c r="E1" s="285"/>
      <c r="F1" s="285"/>
      <c r="G1" s="285"/>
      <c r="H1" s="285"/>
      <c r="I1" s="285"/>
      <c r="J1" s="285"/>
      <c r="K1" s="286"/>
      <c r="L1" s="71"/>
    </row>
    <row r="2" spans="1:12" ht="15.75">
      <c r="A2" s="42"/>
      <c r="B2" s="70"/>
      <c r="C2" s="269" t="s">
        <v>248</v>
      </c>
      <c r="D2" s="269"/>
      <c r="E2" s="73">
        <v>40544</v>
      </c>
      <c r="F2" s="43" t="s">
        <v>217</v>
      </c>
      <c r="G2" s="270">
        <v>40816</v>
      </c>
      <c r="H2" s="271"/>
      <c r="I2" s="70"/>
      <c r="J2" s="70"/>
      <c r="K2" s="70"/>
      <c r="L2" s="74"/>
    </row>
    <row r="3" spans="1:11" ht="23.25">
      <c r="A3" s="272" t="s">
        <v>51</v>
      </c>
      <c r="B3" s="272"/>
      <c r="C3" s="272"/>
      <c r="D3" s="272"/>
      <c r="E3" s="272"/>
      <c r="F3" s="272"/>
      <c r="G3" s="272"/>
      <c r="H3" s="272"/>
      <c r="I3" s="77" t="s">
        <v>271</v>
      </c>
      <c r="J3" s="78" t="s">
        <v>125</v>
      </c>
      <c r="K3" s="78" t="s">
        <v>126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0">
        <v>2</v>
      </c>
      <c r="J4" s="79" t="s">
        <v>249</v>
      </c>
      <c r="K4" s="79" t="s">
        <v>250</v>
      </c>
    </row>
    <row r="5" spans="1:11" ht="12.75">
      <c r="A5" s="274" t="s">
        <v>251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39904500</v>
      </c>
      <c r="K5" s="45">
        <v>39904500</v>
      </c>
    </row>
    <row r="6" spans="1:11" ht="12.75">
      <c r="A6" s="274" t="s">
        <v>252</v>
      </c>
      <c r="B6" s="275"/>
      <c r="C6" s="275"/>
      <c r="D6" s="275"/>
      <c r="E6" s="275"/>
      <c r="F6" s="275"/>
      <c r="G6" s="275"/>
      <c r="H6" s="275"/>
      <c r="I6" s="44">
        <v>2</v>
      </c>
      <c r="J6" s="46"/>
      <c r="K6" s="46"/>
    </row>
    <row r="7" spans="1:11" ht="12.75">
      <c r="A7" s="274" t="s">
        <v>253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30271494</v>
      </c>
      <c r="K7" s="46">
        <v>2003202</v>
      </c>
    </row>
    <row r="8" spans="1:11" ht="12.75">
      <c r="A8" s="274" t="s">
        <v>254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-52527896</v>
      </c>
      <c r="K8" s="46">
        <v>-33130249</v>
      </c>
    </row>
    <row r="9" spans="1:11" ht="12.75">
      <c r="A9" s="274" t="s">
        <v>255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-8863720</v>
      </c>
      <c r="K9" s="46">
        <v>-4389040</v>
      </c>
    </row>
    <row r="10" spans="1:11" ht="12.75">
      <c r="A10" s="274" t="s">
        <v>256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257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258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259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260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5">
        <f>SUM(J5:J13)</f>
        <v>8784378</v>
      </c>
      <c r="K14" s="75">
        <f>SUM(K5:K13)</f>
        <v>4388413</v>
      </c>
    </row>
    <row r="15" spans="1:11" ht="12.75">
      <c r="A15" s="274" t="s">
        <v>261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262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263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264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265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266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267</v>
      </c>
      <c r="B21" s="277"/>
      <c r="C21" s="277"/>
      <c r="D21" s="277"/>
      <c r="E21" s="277"/>
      <c r="F21" s="277"/>
      <c r="G21" s="277"/>
      <c r="H21" s="277"/>
      <c r="I21" s="44">
        <v>17</v>
      </c>
      <c r="J21" s="76">
        <f>SUM(J15:J20)</f>
        <v>0</v>
      </c>
      <c r="K21" s="76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8" t="s">
        <v>268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269</v>
      </c>
      <c r="B24" s="281"/>
      <c r="C24" s="281"/>
      <c r="D24" s="281"/>
      <c r="E24" s="281"/>
      <c r="F24" s="281"/>
      <c r="G24" s="281"/>
      <c r="H24" s="281"/>
      <c r="I24" s="48">
        <v>19</v>
      </c>
      <c r="J24" s="76"/>
      <c r="K24" s="76"/>
    </row>
    <row r="25" spans="1:11" ht="30" customHeight="1">
      <c r="A25" s="282" t="s">
        <v>270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36"/>
  <sheetViews>
    <sheetView view="pageBreakPreview" zoomScale="110" zoomScaleSheetLayoutView="110" workbookViewId="0" topLeftCell="A7">
      <selection activeCell="D9" sqref="D9"/>
    </sheetView>
  </sheetViews>
  <sheetFormatPr defaultColWidth="9.140625" defaultRowHeight="12.75"/>
  <cols>
    <col min="1" max="1" width="109.00390625" style="40" customWidth="1"/>
    <col min="2" max="16384" width="9.140625" style="40" customWidth="1"/>
  </cols>
  <sheetData>
    <row r="1" spans="1:10" ht="12.75">
      <c r="A1" s="131"/>
      <c r="B1" s="131"/>
      <c r="C1" s="131"/>
      <c r="D1" s="131"/>
      <c r="E1" s="131"/>
      <c r="F1" s="131"/>
      <c r="G1" s="131"/>
      <c r="H1" s="131"/>
      <c r="I1" s="131"/>
      <c r="J1" s="131"/>
    </row>
    <row r="2" spans="1:10" ht="20.25">
      <c r="A2" s="127" t="s">
        <v>300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5.75">
      <c r="A3" s="128"/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2.75" customHeight="1">
      <c r="A4" s="128"/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19.25" customHeight="1">
      <c r="A5" s="129" t="s">
        <v>301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99.75" customHeight="1">
      <c r="A6" s="129" t="s">
        <v>302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ht="67.5" customHeight="1">
      <c r="A7" s="129" t="s">
        <v>303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0" ht="12.75" customHeight="1">
      <c r="A8" s="129" t="s">
        <v>304</v>
      </c>
      <c r="B8" s="132"/>
      <c r="C8" s="132"/>
      <c r="D8" s="132"/>
      <c r="E8" s="132"/>
      <c r="F8" s="132"/>
      <c r="G8" s="132"/>
      <c r="H8" s="132"/>
      <c r="I8" s="132"/>
      <c r="J8" s="132"/>
    </row>
    <row r="9" spans="1:10" ht="73.5" customHeight="1">
      <c r="A9" s="129" t="s">
        <v>305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10" ht="12.75" customHeight="1">
      <c r="A10" s="130"/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12.75" customHeight="1">
      <c r="A11" s="130"/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10" ht="27.75" customHeight="1">
      <c r="A12" s="129" t="s">
        <v>306</v>
      </c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10" ht="12.75" customHeight="1">
      <c r="A13" s="129"/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10" ht="32.25" customHeight="1">
      <c r="A14" s="129" t="s">
        <v>307</v>
      </c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0" ht="12.75" customHeight="1">
      <c r="A15" s="130"/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 ht="33" customHeight="1">
      <c r="A16" s="129" t="s">
        <v>308</v>
      </c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ht="12.75" customHeight="1">
      <c r="A17" s="130"/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ht="12.7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ht="12.75">
      <c r="A19" s="133"/>
      <c r="B19" s="133"/>
      <c r="C19" s="133"/>
      <c r="D19" s="133"/>
      <c r="E19" s="133"/>
      <c r="F19" s="133"/>
      <c r="G19" s="133"/>
      <c r="H19" s="133"/>
      <c r="I19" s="133"/>
      <c r="J19" s="133"/>
    </row>
    <row r="20" spans="1:10" ht="12.75">
      <c r="A20" s="133"/>
      <c r="B20" s="133"/>
      <c r="C20" s="133"/>
      <c r="D20" s="133"/>
      <c r="E20" s="133"/>
      <c r="F20" s="133"/>
      <c r="G20" s="133"/>
      <c r="H20" s="133"/>
      <c r="I20" s="133"/>
      <c r="J20" s="133"/>
    </row>
    <row r="21" spans="1:10" ht="12.75">
      <c r="A21" s="133"/>
      <c r="B21" s="133"/>
      <c r="C21" s="133"/>
      <c r="D21" s="133"/>
      <c r="E21" s="133"/>
      <c r="F21" s="133"/>
      <c r="G21" s="133"/>
      <c r="H21" s="133"/>
      <c r="I21" s="133"/>
      <c r="J21" s="133"/>
    </row>
    <row r="22" spans="1:10" ht="12.75">
      <c r="A22" s="133"/>
      <c r="B22" s="133"/>
      <c r="C22" s="133"/>
      <c r="D22" s="133"/>
      <c r="E22" s="133"/>
      <c r="F22" s="133"/>
      <c r="G22" s="133"/>
      <c r="H22" s="133"/>
      <c r="I22" s="133"/>
      <c r="J22" s="133"/>
    </row>
    <row r="23" spans="1:10" ht="12.75">
      <c r="A23" s="133"/>
      <c r="B23" s="133"/>
      <c r="C23" s="133"/>
      <c r="D23" s="133"/>
      <c r="E23" s="133"/>
      <c r="F23" s="133"/>
      <c r="G23" s="133"/>
      <c r="H23" s="133"/>
      <c r="I23" s="133"/>
      <c r="J23" s="133"/>
    </row>
    <row r="24" spans="1:10" ht="12.75">
      <c r="A24" s="133"/>
      <c r="B24" s="133"/>
      <c r="C24" s="133"/>
      <c r="D24" s="133"/>
      <c r="E24" s="133"/>
      <c r="F24" s="133"/>
      <c r="G24" s="133"/>
      <c r="H24" s="133"/>
      <c r="I24" s="133"/>
      <c r="J24" s="133"/>
    </row>
    <row r="25" spans="1:10" ht="12.75">
      <c r="A25" s="133"/>
      <c r="B25" s="133"/>
      <c r="C25" s="133"/>
      <c r="D25" s="133"/>
      <c r="E25" s="133"/>
      <c r="F25" s="133"/>
      <c r="G25" s="133"/>
      <c r="H25" s="133"/>
      <c r="I25" s="133"/>
      <c r="J25" s="133"/>
    </row>
    <row r="26" spans="1:10" ht="12.75">
      <c r="A26" s="133"/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ht="12.75">
      <c r="A27" s="133"/>
      <c r="B27" s="133"/>
      <c r="C27" s="133"/>
      <c r="D27" s="133"/>
      <c r="E27" s="133"/>
      <c r="F27" s="133"/>
      <c r="G27" s="133"/>
      <c r="H27" s="133"/>
      <c r="I27" s="133"/>
      <c r="J27" s="133"/>
    </row>
    <row r="28" spans="1:10" ht="12.75">
      <c r="A28" s="133"/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10" ht="12.75">
      <c r="A29" s="133"/>
      <c r="B29" s="133"/>
      <c r="C29" s="133"/>
      <c r="D29" s="133"/>
      <c r="E29" s="133"/>
      <c r="F29" s="133"/>
      <c r="G29" s="133"/>
      <c r="H29" s="133"/>
      <c r="I29" s="133"/>
      <c r="J29" s="133"/>
    </row>
    <row r="30" spans="1:10" ht="12.75">
      <c r="A30" s="133"/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ht="12.75">
      <c r="A31" s="133"/>
      <c r="B31" s="133"/>
      <c r="C31" s="133"/>
      <c r="D31" s="133"/>
      <c r="E31" s="133"/>
      <c r="F31" s="133"/>
      <c r="G31" s="133"/>
      <c r="H31" s="133"/>
      <c r="I31" s="133"/>
      <c r="J31" s="133"/>
    </row>
    <row r="32" spans="1:10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0" ht="15">
      <c r="A34" s="133"/>
      <c r="B34" s="133"/>
      <c r="C34" s="133"/>
      <c r="D34" s="133"/>
      <c r="E34" s="133"/>
      <c r="F34" s="133"/>
      <c r="G34" s="133"/>
      <c r="H34" s="133"/>
      <c r="I34" s="41"/>
      <c r="J34" s="133"/>
    </row>
    <row r="35" spans="1:10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</row>
    <row r="36" spans="1:10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</row>
  </sheetData>
  <printOptions/>
  <pageMargins left="0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lscipior</cp:lastModifiedBy>
  <cp:lastPrinted>2011-10-20T12:53:48Z</cp:lastPrinted>
  <dcterms:created xsi:type="dcterms:W3CDTF">2008-10-17T11:51:54Z</dcterms:created>
  <dcterms:modified xsi:type="dcterms:W3CDTF">2011-10-20T12:55:16Z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