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PODACI'!$A$1:$I$80</definedName>
  </definedNames>
  <calcPr fullCalcOnLoad="1"/>
</workbook>
</file>

<file path=xl/sharedStrings.xml><?xml version="1.0" encoding="utf-8"?>
<sst xmlns="http://schemas.openxmlformats.org/spreadsheetml/2006/main" count="435" uniqueCount="382">
  <si>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</si>
  <si>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</si>
  <si>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</si>
  <si>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</si>
  <si>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</si>
  <si>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</si>
  <si>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</si>
  <si>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</si>
  <si>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</si>
  <si>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</si>
  <si>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</si>
  <si>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</si>
  <si>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</si>
  <si>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</si>
  <si>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</si>
  <si>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</si>
  <si>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</si>
  <si>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</si>
  <si>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</si>
  <si>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</si>
  <si>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</si>
  <si>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</si>
  <si>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</si>
  <si>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</si>
  <si>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</si>
  <si>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</si>
  <si>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</si>
  <si>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</si>
  <si>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</si>
  <si>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</si>
  <si>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</si>
  <si>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</si>
  <si>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</si>
  <si>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</si>
  <si>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</si>
  <si>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</si>
  <si>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</si>
  <si>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</si>
  <si>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</si>
  <si>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</si>
  <si>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</si>
  <si>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</si>
  <si>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</si>
  <si>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</si>
  <si>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</si>
  <si>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</si>
  <si>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</si>
  <si>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</si>
  <si>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</si>
  <si>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</si>
  <si>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</si>
  <si>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</si>
  <si>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</si>
  <si>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</si>
  <si>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</si>
  <si>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</si>
  <si>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</si>
  <si>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</si>
  <si>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</si>
  <si>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</si>
  <si>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</si>
  <si>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</si>
  <si>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</si>
  <si>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</si>
  <si>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</si>
  <si>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</si>
  <si>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</si>
  <si>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</si>
  <si>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</si>
  <si>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</si>
  <si>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</si>
  <si>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</si>
  <si>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</si>
  <si>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</si>
  <si>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</si>
  <si>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</si>
  <si>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</si>
  <si>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</si>
  <si>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</si>
  <si>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</si>
  <si>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</si>
  <si>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</si>
  <si>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</si>
  <si>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</si>
  <si>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</si>
  <si>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</si>
  <si>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</si>
  <si>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</si>
  <si>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</si>
  <si>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</si>
  <si>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</si>
  <si>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</si>
  <si>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</si>
  <si>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</si>
  <si>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</si>
  <si>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</si>
  <si>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</si>
  <si>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</si>
  <si>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</si>
  <si>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</si>
  <si>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</si>
  <si>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</si>
  <si>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</si>
  <si>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</si>
  <si>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</si>
  <si>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</si>
  <si>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</si>
  <si>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</si>
  <si>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</si>
  <si>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</si>
  <si>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</si>
  <si>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</si>
  <si>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</si>
  <si>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</si>
  <si>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</si>
  <si>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</si>
  <si>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</si>
  <si>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</si>
  <si>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</si>
  <si>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</si>
  <si>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</si>
  <si>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</si>
  <si>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</si>
  <si>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</si>
  <si>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</si>
  <si>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</si>
  <si>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</si>
  <si>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</si>
  <si>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</si>
  <si>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</si>
  <si>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</si>
  <si>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</si>
  <si>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</si>
  <si>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</si>
  <si>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</si>
  <si>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</si>
  <si>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</si>
  <si>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</si>
  <si>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</si>
  <si>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</si>
  <si>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</si>
  <si>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</si>
  <si>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</si>
  <si>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</si>
  <si>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</si>
  <si>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</si>
  <si>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</si>
  <si>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</si>
  <si>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</si>
  <si>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</si>
  <si>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</si>
  <si>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</si>
  <si>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</si>
  <si>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</si>
  <si>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</si>
  <si>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</si>
  <si>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</si>
  <si>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</si>
  <si>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</si>
  <si>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</si>
  <si>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</si>
  <si>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</si>
  <si>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</si>
  <si>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</si>
  <si>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</si>
  <si>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</si>
  <si>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</si>
  <si>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</si>
  <si>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</si>
  <si>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</si>
  <si>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</si>
  <si>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</si>
  <si>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</si>
  <si>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</si>
  <si>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</si>
  <si>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</si>
  <si>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</si>
  <si>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</si>
  <si>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</si>
  <si>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</si>
  <si>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</si>
  <si>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</si>
  <si>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</si>
  <si>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</si>
  <si>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</si>
  <si>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</si>
  <si>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</si>
  <si>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</si>
  <si>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</si>
  <si>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</si>
  <si>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</si>
  <si>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</si>
  <si>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</si>
  <si>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</si>
  <si>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</si>
  <si>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</si>
  <si>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</si>
  <si>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</si>
  <si>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</si>
  <si>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</si>
  <si>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</si>
  <si>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</si>
  <si>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</si>
  <si>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</si>
  <si>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</si>
  <si>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</si>
  <si>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</si>
  <si>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</si>
  <si>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</si>
  <si>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</si>
  <si>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</si>
  <si>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</si>
  <si>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</si>
  <si>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</si>
  <si>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</si>
  <si>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</si>
  <si>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</si>
  <si>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</si>
  <si>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</si>
  <si>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</si>
  <si>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</si>
  <si>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</si>
  <si>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</si>
  <si>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</si>
  <si>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</si>
  <si>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</si>
  <si>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</si>
  <si>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</si>
  <si>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</si>
  <si>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</si>
  <si>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</si>
  <si>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</si>
  <si>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</si>
  <si>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</si>
  <si>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</si>
  <si>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</si>
  <si>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</si>
  <si>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</si>
  <si>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</si>
  <si>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</si>
  <si>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</si>
  <si>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</si>
  <si>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</si>
  <si>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</si>
  <si>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</si>
  <si>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</si>
  <si>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</si>
  <si>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</si>
  <si>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</si>
  <si>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</si>
  <si>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</si>
  <si>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</si>
  <si>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</si>
  <si>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</si>
  <si>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</si>
  <si>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</si>
  <si>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</si>
  <si>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</si>
  <si>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</si>
  <si>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</si>
  <si>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</si>
  <si>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</si>
  <si>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</si>
  <si>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</si>
  <si>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</si>
  <si>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</si>
  <si>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</si>
  <si>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</si>
  <si>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</si>
  <si>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</si>
  <si>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</si>
  <si>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</si>
  <si>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</si>
  <si>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</si>
  <si>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</si>
  <si>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</si>
  <si>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</si>
  <si>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</si>
  <si>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</si>
  <si>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</si>
  <si>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</si>
  <si>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</si>
  <si>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</si>
  <si>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</si>
  <si>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</si>
  <si>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</si>
  <si>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</si>
  <si>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</si>
  <si>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</si>
  <si>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</si>
  <si>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</si>
  <si>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</si>
  <si>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</si>
  <si>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</si>
  <si>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</si>
  <si>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</si>
  <si>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</si>
  <si>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</si>
  <si>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</si>
  <si>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</si>
  <si>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</si>
  <si>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</si>
  <si>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</si>
  <si>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</si>
  <si>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</si>
  <si>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</si>
  <si>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</si>
  <si>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</si>
  <si>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</si>
  <si>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</si>
  <si>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</si>
  <si>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</si>
  <si>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</si>
  <si>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</si>
  <si>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</si>
  <si>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</si>
  <si>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</si>
  <si>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</si>
  <si>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</si>
  <si>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</si>
  <si>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</si>
  <si>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</si>
  <si>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</si>
  <si>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</si>
  <si>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</si>
  <si>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</si>
  <si>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</si>
  <si>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</si>
  <si>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</si>
  <si>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</si>
  <si>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</si>
  <si>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</si>
  <si>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</si>
  <si>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</si>
  <si>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4222</t>
  </si>
  <si>
    <t>Horvatinović Viktor</t>
  </si>
  <si>
    <t>01/2411-888</t>
  </si>
  <si>
    <t>01/6177-310</t>
  </si>
  <si>
    <t>viktor.horvatinovic@dalekovod.hr</t>
  </si>
  <si>
    <t>Miličić Luka</t>
  </si>
  <si>
    <t>stanje na dan 31.12.2010.</t>
  </si>
  <si>
    <t>Obveznik: _Dalekovod d.d.__________________________________</t>
  </si>
  <si>
    <t>u razdoblju 1.1.2010. do 31.12.2010.</t>
  </si>
  <si>
    <t>Obveznik: Dalekovod d.d._____________________________________________</t>
  </si>
  <si>
    <t>Obveznik: Dalekovod d.d._________________________________________</t>
  </si>
  <si>
    <t>u razdoblju 01.01.2010. do 31.12.2010.</t>
  </si>
  <si>
    <t>DA</t>
  </si>
  <si>
    <t>DALEKOVOD CINČAONICA d.o.o.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</si>
  <si>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</si>
  <si>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</si>
  <si>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</si>
  <si>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</si>
  <si>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</si>
  <si>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</si>
  <si>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</si>
  <si>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</si>
  <si>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</si>
  <si>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</si>
  <si>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</si>
  <si>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</si>
  <si>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</si>
  <si>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</si>
  <si>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</si>
  <si>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</si>
  <si>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</si>
  <si>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</si>
  <si>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</si>
  <si>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</si>
  <si>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</si>
  <si>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</si>
  <si>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</si>
  <si>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</si>
  <si>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POLSKA S.A.</t>
  </si>
  <si>
    <t>VARŠAVA, POLJSKA</t>
  </si>
  <si>
    <t>DALEKOVOD CINDAL D.O.O.</t>
  </si>
  <si>
    <t>DALEKOVOD PROFESSIO D.O.O.</t>
  </si>
  <si>
    <t xml:space="preserve">1967703 </t>
  </si>
  <si>
    <t>DALEKOVOD ADRIA D.O.O.</t>
  </si>
  <si>
    <t>2542960</t>
  </si>
  <si>
    <t>DALCOM GMBH</t>
  </si>
  <si>
    <t>FREILASSING, REPUBLIKA NJEMAČKA</t>
  </si>
  <si>
    <t>4402864540002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</si>
</sst>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3" fontId="2" fillId="24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4" borderId="16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3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horizontal="left" vertical="center" wrapText="1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 horizontal="left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4" fillId="0" borderId="0" xfId="57" applyFont="1" applyAlignment="1" applyProtection="1">
      <alignment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15" fillId="0" borderId="0" xfId="57" applyFont="1" applyAlignment="1" applyProtection="1">
      <alignment horizontal="right"/>
      <protection hidden="1"/>
    </xf>
    <xf numFmtId="0" fontId="1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Alignment="1" applyProtection="1">
      <alignment horizontal="right" vertical="center"/>
      <protection hidden="1"/>
    </xf>
    <xf numFmtId="0" fontId="4" fillId="0" borderId="0" xfId="57" applyFont="1" applyAlignment="1" applyProtection="1">
      <alignment wrapText="1"/>
      <protection hidden="1"/>
    </xf>
    <xf numFmtId="0" fontId="4" fillId="0" borderId="0" xfId="57" applyFont="1" applyAlignment="1" applyProtection="1">
      <alignment horizontal="right"/>
      <protection hidden="1"/>
    </xf>
    <xf numFmtId="0" fontId="4" fillId="0" borderId="0" xfId="57" applyFont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1" fontId="3" fillId="24" borderId="1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3" fontId="3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24" borderId="19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Alignment="1" applyProtection="1">
      <alignment/>
      <protection hidden="1"/>
    </xf>
    <xf numFmtId="49" fontId="3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Alignment="1" applyProtection="1">
      <alignment horizontal="left" vertical="top" indent="2"/>
      <protection hidden="1"/>
    </xf>
    <xf numFmtId="0" fontId="4" fillId="0" borderId="0" xfId="57" applyFont="1" applyAlignment="1" applyProtection="1">
      <alignment horizontal="left" vertical="top" wrapText="1" indent="2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24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>
      <alignment/>
      <protection/>
    </xf>
    <xf numFmtId="49" fontId="3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7" applyNumberFormat="1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20" xfId="57" applyFont="1" applyBorder="1" applyAlignment="1" applyProtection="1">
      <alignment/>
      <protection hidden="1"/>
    </xf>
    <xf numFmtId="0" fontId="4" fillId="0" borderId="0" xfId="57" applyFont="1" applyAlignment="1" applyProtection="1">
      <alignment vertical="top"/>
      <protection hidden="1"/>
    </xf>
    <xf numFmtId="0" fontId="4" fillId="0" borderId="0" xfId="57" applyFont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4" fillId="0" borderId="21" xfId="57" applyFont="1" applyBorder="1" applyAlignment="1" applyProtection="1">
      <alignment/>
      <protection hidden="1"/>
    </xf>
    <xf numFmtId="0" fontId="4" fillId="0" borderId="21" xfId="57" applyFont="1" applyBorder="1" applyAlignment="1">
      <alignment/>
      <protection/>
    </xf>
    <xf numFmtId="0" fontId="4" fillId="0" borderId="0" xfId="57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3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3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3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/>
      <protection hidden="1"/>
    </xf>
    <xf numFmtId="0" fontId="12" fillId="0" borderId="0" xfId="57" applyAlignment="1">
      <alignment/>
      <protection/>
    </xf>
    <xf numFmtId="0" fontId="16" fillId="0" borderId="0" xfId="57" applyFont="1" applyAlignment="1" applyProtection="1">
      <alignment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3" fillId="0" borderId="27" xfId="57" applyFont="1" applyBorder="1" applyAlignment="1" applyProtection="1">
      <alignment/>
      <protection hidden="1" locked="0"/>
    </xf>
    <xf numFmtId="0" fontId="4" fillId="0" borderId="18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25" xfId="57" applyFont="1" applyBorder="1" applyAlignment="1">
      <alignment horizontal="left" vertical="center"/>
      <protection/>
    </xf>
    <xf numFmtId="0" fontId="4" fillId="0" borderId="0" xfId="57" applyFont="1" applyAlignment="1">
      <alignment horizontal="center"/>
      <protection/>
    </xf>
    <xf numFmtId="0" fontId="5" fillId="24" borderId="28" xfId="52" applyFill="1" applyBorder="1" applyAlignment="1" applyProtection="1">
      <alignment/>
      <protection hidden="1" locked="0"/>
    </xf>
    <xf numFmtId="0" fontId="3" fillId="0" borderId="25" xfId="57" applyFont="1" applyBorder="1" applyAlignment="1" applyProtection="1">
      <alignment/>
      <protection hidden="1" locked="0"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 applyProtection="1">
      <alignment horizontal="center" vertical="center"/>
      <protection hidden="1"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27" xfId="57" applyFont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left" vertical="center"/>
      <protection hidden="1" locked="0"/>
    </xf>
    <xf numFmtId="0" fontId="4" fillId="0" borderId="25" xfId="57" applyFont="1" applyBorder="1" applyAlignment="1">
      <alignment horizontal="left"/>
      <protection/>
    </xf>
    <xf numFmtId="0" fontId="4" fillId="0" borderId="27" xfId="57" applyFont="1" applyBorder="1" applyAlignment="1">
      <alignment horizontal="left"/>
      <protection/>
    </xf>
    <xf numFmtId="0" fontId="3" fillId="24" borderId="28" xfId="62" applyFont="1" applyFill="1" applyBorder="1" applyAlignment="1" applyProtection="1">
      <alignment horizontal="right" vertical="center"/>
      <protection hidden="1" locked="0"/>
    </xf>
    <xf numFmtId="0" fontId="4" fillId="0" borderId="25" xfId="62" applyFont="1" applyBorder="1" applyAlignment="1">
      <alignment/>
      <protection/>
    </xf>
    <xf numFmtId="0" fontId="4" fillId="0" borderId="27" xfId="62" applyFont="1" applyBorder="1" applyAlignment="1">
      <alignment/>
      <protection/>
    </xf>
    <xf numFmtId="49" fontId="3" fillId="24" borderId="28" xfId="62" applyNumberFormat="1" applyFont="1" applyFill="1" applyBorder="1" applyAlignment="1" applyProtection="1">
      <alignment horizontal="left" vertical="center"/>
      <protection hidden="1" locked="0"/>
    </xf>
    <xf numFmtId="49" fontId="3" fillId="0" borderId="27" xfId="62" applyNumberFormat="1" applyFont="1" applyBorder="1" applyAlignment="1" applyProtection="1">
      <alignment horizontal="left" vertical="center"/>
      <protection hidden="1" locked="0"/>
    </xf>
    <xf numFmtId="49" fontId="3" fillId="24" borderId="28" xfId="62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62" applyNumberFormat="1" applyFont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Border="1" applyAlignment="1" applyProtection="1">
      <alignment horizontal="center"/>
      <protection hidden="1"/>
    </xf>
    <xf numFmtId="0" fontId="4" fillId="0" borderId="0" xfId="57" applyFont="1" applyAlignment="1" applyProtection="1">
      <alignment horizontal="right" vertical="center" wrapText="1"/>
      <protection hidden="1"/>
    </xf>
    <xf numFmtId="0" fontId="4" fillId="0" borderId="29" xfId="57" applyFont="1" applyBorder="1" applyAlignment="1" applyProtection="1">
      <alignment horizontal="right" wrapText="1"/>
      <protection hidden="1"/>
    </xf>
    <xf numFmtId="49" fontId="5" fillId="24" borderId="28" xfId="52" applyNumberFormat="1" applyFill="1" applyBorder="1" applyAlignment="1" applyProtection="1">
      <alignment horizontal="left" vertical="center"/>
      <protection hidden="1" locked="0"/>
    </xf>
    <xf numFmtId="49" fontId="3" fillId="0" borderId="25" xfId="57" applyNumberFormat="1" applyFont="1" applyBorder="1" applyAlignment="1" applyProtection="1">
      <alignment horizontal="left" vertical="center"/>
      <protection hidden="1" locked="0"/>
    </xf>
    <xf numFmtId="49" fontId="3" fillId="0" borderId="27" xfId="57" applyNumberFormat="1" applyFont="1" applyBorder="1" applyAlignment="1" applyProtection="1">
      <alignment horizontal="left" vertical="center"/>
      <protection hidden="1" locked="0"/>
    </xf>
    <xf numFmtId="0" fontId="4" fillId="0" borderId="0" xfId="57" applyFont="1" applyAlignment="1" applyProtection="1">
      <alignment horizontal="right" vertical="center"/>
      <protection hidden="1"/>
    </xf>
    <xf numFmtId="0" fontId="4" fillId="0" borderId="29" xfId="57" applyFont="1" applyBorder="1" applyAlignment="1" applyProtection="1">
      <alignment horizontal="right"/>
      <protection hidden="1"/>
    </xf>
    <xf numFmtId="49" fontId="3" fillId="24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27" xfId="57" applyFont="1" applyBorder="1" applyAlignment="1">
      <alignment horizontal="left" vertical="center"/>
      <protection/>
    </xf>
    <xf numFmtId="0" fontId="20" fillId="0" borderId="0" xfId="57" applyFont="1" applyAlignment="1" applyProtection="1">
      <alignment horizontal="left"/>
      <protection hidden="1"/>
    </xf>
    <xf numFmtId="0" fontId="9" fillId="0" borderId="0" xfId="57" applyFont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0" xfId="57" applyFont="1" applyBorder="1" applyAlignment="1">
      <alignment/>
      <protection/>
    </xf>
    <xf numFmtId="0" fontId="16" fillId="0" borderId="0" xfId="56" applyFont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13" fillId="0" borderId="0" xfId="57" applyFont="1" applyAlignment="1">
      <alignment/>
      <protection/>
    </xf>
    <xf numFmtId="49" fontId="3" fillId="24" borderId="28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7" applyNumberFormat="1" applyFont="1" applyBorder="1" applyAlignment="1" applyProtection="1">
      <alignment horizontal="center" vertical="center"/>
      <protection hidden="1" locked="0"/>
    </xf>
    <xf numFmtId="0" fontId="3" fillId="24" borderId="28" xfId="57" applyFont="1" applyFill="1" applyBorder="1" applyAlignment="1" applyProtection="1">
      <alignment horizontal="left" vertical="center"/>
      <protection hidden="1" locked="0"/>
    </xf>
    <xf numFmtId="0" fontId="4" fillId="0" borderId="25" xfId="57" applyFont="1" applyBorder="1" applyAlignment="1">
      <alignment/>
      <protection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Alignment="1" applyProtection="1">
      <alignment horizontal="right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9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Border="1" applyAlignment="1" applyProtection="1">
      <alignment horizontal="center" vertical="center" wrapText="1"/>
      <protection hidden="1"/>
    </xf>
    <xf numFmtId="0" fontId="4" fillId="0" borderId="0" xfId="57" applyFont="1" applyAlignment="1" applyProtection="1">
      <alignment wrapText="1"/>
      <protection hidden="1"/>
    </xf>
    <xf numFmtId="0" fontId="2" fillId="0" borderId="0" xfId="57" applyFont="1" applyBorder="1" applyAlignment="1" applyProtection="1">
      <alignment horizontal="right" vertical="center" wrapText="1"/>
      <protection hidden="1"/>
    </xf>
    <xf numFmtId="0" fontId="2" fillId="0" borderId="29" xfId="57" applyFont="1" applyBorder="1" applyAlignment="1" applyProtection="1">
      <alignment horizontal="right" wrapText="1"/>
      <protection hidden="1"/>
    </xf>
    <xf numFmtId="1" fontId="3" fillId="24" borderId="28" xfId="57" applyNumberFormat="1" applyFont="1" applyFill="1" applyBorder="1" applyAlignment="1" applyProtection="1">
      <alignment horizontal="center" vertical="center"/>
      <protection hidden="1" locked="0"/>
    </xf>
    <xf numFmtId="1" fontId="3" fillId="24" borderId="27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3" fillId="21" borderId="23" xfId="0" applyFont="1" applyFill="1" applyBorder="1" applyAlignment="1" applyProtection="1">
      <alignment horizontal="center" vertical="center" wrapText="1"/>
      <protection hidden="1"/>
    </xf>
    <xf numFmtId="0" fontId="3" fillId="21" borderId="39" xfId="0" applyFont="1" applyFill="1" applyBorder="1" applyAlignment="1" applyProtection="1">
      <alignment horizontal="center" vertical="center" wrapText="1"/>
      <protection hidden="1"/>
    </xf>
    <xf numFmtId="0" fontId="3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3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3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3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left" vertical="center" wrapText="1"/>
    </xf>
    <xf numFmtId="0" fontId="3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3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viktor.horvatin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="110" zoomScaleSheetLayoutView="110" zoomScalePageLayoutView="0" workbookViewId="0" topLeftCell="A1">
      <selection activeCell="I6" sqref="A6:I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5" t="s">
        <v>256</v>
      </c>
      <c r="B1" s="165"/>
      <c r="C1" s="16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2" t="s">
        <v>257</v>
      </c>
      <c r="B2" s="172"/>
      <c r="C2" s="172"/>
      <c r="D2" s="173"/>
      <c r="E2" s="24">
        <v>40179</v>
      </c>
      <c r="F2" s="25"/>
      <c r="G2" s="26" t="s">
        <v>258</v>
      </c>
      <c r="H2" s="24">
        <v>40543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4" t="s">
        <v>259</v>
      </c>
      <c r="B4" s="174"/>
      <c r="C4" s="174"/>
      <c r="D4" s="174"/>
      <c r="E4" s="174"/>
      <c r="F4" s="174"/>
      <c r="G4" s="174"/>
      <c r="H4" s="174"/>
      <c r="I4" s="17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52" t="s">
        <v>260</v>
      </c>
      <c r="B6" s="153"/>
      <c r="C6" s="166" t="s">
        <v>324</v>
      </c>
      <c r="D6" s="167"/>
      <c r="E6" s="175"/>
      <c r="F6" s="175"/>
      <c r="G6" s="175"/>
      <c r="H6" s="175"/>
      <c r="I6" s="39"/>
      <c r="J6" s="22"/>
      <c r="K6" s="22"/>
      <c r="L6" s="22"/>
    </row>
    <row r="7" spans="1:12" ht="12.75">
      <c r="A7" s="40"/>
      <c r="B7" s="40"/>
      <c r="C7" s="31"/>
      <c r="D7" s="31"/>
      <c r="E7" s="175"/>
      <c r="F7" s="175"/>
      <c r="G7" s="175"/>
      <c r="H7" s="175"/>
      <c r="I7" s="39"/>
      <c r="J7" s="22"/>
      <c r="K7" s="22"/>
      <c r="L7" s="22"/>
    </row>
    <row r="8" spans="1:12" ht="12.75">
      <c r="A8" s="176" t="s">
        <v>261</v>
      </c>
      <c r="B8" s="177"/>
      <c r="C8" s="166" t="s">
        <v>325</v>
      </c>
      <c r="D8" s="167"/>
      <c r="E8" s="175"/>
      <c r="F8" s="175"/>
      <c r="G8" s="175"/>
      <c r="H8" s="17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70"/>
      <c r="C10" s="166" t="s">
        <v>326</v>
      </c>
      <c r="D10" s="167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1"/>
      <c r="B11" s="17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52" t="s">
        <v>263</v>
      </c>
      <c r="B12" s="153"/>
      <c r="C12" s="168" t="s">
        <v>327</v>
      </c>
      <c r="D12" s="122"/>
      <c r="E12" s="122"/>
      <c r="F12" s="122"/>
      <c r="G12" s="122"/>
      <c r="H12" s="122"/>
      <c r="I12" s="155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52" t="s">
        <v>264</v>
      </c>
      <c r="B14" s="153"/>
      <c r="C14" s="178" t="s">
        <v>328</v>
      </c>
      <c r="D14" s="179"/>
      <c r="E14" s="31"/>
      <c r="F14" s="168" t="s">
        <v>329</v>
      </c>
      <c r="G14" s="122"/>
      <c r="H14" s="122"/>
      <c r="I14" s="155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52" t="s">
        <v>265</v>
      </c>
      <c r="B16" s="153"/>
      <c r="C16" s="168" t="s">
        <v>330</v>
      </c>
      <c r="D16" s="122"/>
      <c r="E16" s="122"/>
      <c r="F16" s="122"/>
      <c r="G16" s="122"/>
      <c r="H16" s="122"/>
      <c r="I16" s="155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52" t="s">
        <v>266</v>
      </c>
      <c r="B18" s="153"/>
      <c r="C18" s="124" t="s">
        <v>331</v>
      </c>
      <c r="D18" s="125"/>
      <c r="E18" s="125"/>
      <c r="F18" s="125"/>
      <c r="G18" s="125"/>
      <c r="H18" s="125"/>
      <c r="I18" s="11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52" t="s">
        <v>267</v>
      </c>
      <c r="B20" s="153"/>
      <c r="C20" s="124" t="s">
        <v>332</v>
      </c>
      <c r="D20" s="125"/>
      <c r="E20" s="125"/>
      <c r="F20" s="125"/>
      <c r="G20" s="125"/>
      <c r="H20" s="125"/>
      <c r="I20" s="11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52" t="s">
        <v>268</v>
      </c>
      <c r="B22" s="153"/>
      <c r="C22" s="44">
        <v>133</v>
      </c>
      <c r="D22" s="168" t="s">
        <v>329</v>
      </c>
      <c r="E22" s="136"/>
      <c r="F22" s="137"/>
      <c r="G22" s="120"/>
      <c r="H22" s="12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52" t="s">
        <v>269</v>
      </c>
      <c r="B24" s="153"/>
      <c r="C24" s="44">
        <v>21</v>
      </c>
      <c r="D24" s="168" t="s">
        <v>333</v>
      </c>
      <c r="E24" s="136"/>
      <c r="F24" s="136"/>
      <c r="G24" s="137"/>
      <c r="H24" s="38" t="s">
        <v>270</v>
      </c>
      <c r="I24" s="48">
        <v>1998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52" t="s">
        <v>272</v>
      </c>
      <c r="B26" s="153"/>
      <c r="C26" s="49" t="s">
        <v>346</v>
      </c>
      <c r="D26" s="50"/>
      <c r="E26" s="22"/>
      <c r="F26" s="51"/>
      <c r="G26" s="152" t="s">
        <v>273</v>
      </c>
      <c r="H26" s="153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28" t="s">
        <v>274</v>
      </c>
      <c r="B28" s="129"/>
      <c r="C28" s="130"/>
      <c r="D28" s="130"/>
      <c r="E28" s="126" t="s">
        <v>275</v>
      </c>
      <c r="F28" s="127"/>
      <c r="G28" s="127"/>
      <c r="H28" s="123" t="s">
        <v>276</v>
      </c>
      <c r="I28" s="12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38" t="s">
        <v>347</v>
      </c>
      <c r="B30" s="139"/>
      <c r="C30" s="139"/>
      <c r="D30" s="140"/>
      <c r="E30" s="138" t="s">
        <v>348</v>
      </c>
      <c r="F30" s="139"/>
      <c r="G30" s="139"/>
      <c r="H30" s="141" t="s">
        <v>349</v>
      </c>
      <c r="I30" s="142"/>
      <c r="J30" s="22"/>
      <c r="K30" s="22"/>
      <c r="L30" s="22"/>
    </row>
    <row r="31" spans="1:12" ht="12.75">
      <c r="A31" s="45"/>
      <c r="B31" s="45"/>
      <c r="C31" s="43"/>
      <c r="D31" s="163"/>
      <c r="E31" s="163"/>
      <c r="F31" s="163"/>
      <c r="G31" s="164"/>
      <c r="H31" s="31"/>
      <c r="I31" s="57"/>
      <c r="J31" s="22"/>
      <c r="K31" s="22"/>
      <c r="L31" s="22"/>
    </row>
    <row r="32" spans="1:12" ht="12.75">
      <c r="A32" s="138" t="s">
        <v>350</v>
      </c>
      <c r="B32" s="139"/>
      <c r="C32" s="139"/>
      <c r="D32" s="140"/>
      <c r="E32" s="138" t="s">
        <v>351</v>
      </c>
      <c r="F32" s="139"/>
      <c r="G32" s="139"/>
      <c r="H32" s="141" t="s">
        <v>352</v>
      </c>
      <c r="I32" s="14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38" t="s">
        <v>353</v>
      </c>
      <c r="B34" s="139"/>
      <c r="C34" s="139"/>
      <c r="D34" s="140"/>
      <c r="E34" s="138" t="s">
        <v>354</v>
      </c>
      <c r="F34" s="139"/>
      <c r="G34" s="139"/>
      <c r="H34" s="141" t="s">
        <v>355</v>
      </c>
      <c r="I34" s="14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38" t="s">
        <v>356</v>
      </c>
      <c r="B36" s="139"/>
      <c r="C36" s="139"/>
      <c r="D36" s="140"/>
      <c r="E36" s="138" t="s">
        <v>357</v>
      </c>
      <c r="F36" s="139"/>
      <c r="G36" s="139"/>
      <c r="H36" s="141" t="s">
        <v>358</v>
      </c>
      <c r="I36" s="142"/>
      <c r="J36" s="22"/>
      <c r="K36" s="22"/>
      <c r="L36" s="22"/>
    </row>
    <row r="37" spans="1:12" ht="12.75">
      <c r="A37" s="59"/>
      <c r="B37" s="59"/>
      <c r="C37" s="132"/>
      <c r="D37" s="133"/>
      <c r="E37" s="31"/>
      <c r="F37" s="132"/>
      <c r="G37" s="133"/>
      <c r="H37" s="31"/>
      <c r="I37" s="31"/>
      <c r="J37" s="22"/>
      <c r="K37" s="22"/>
      <c r="L37" s="22"/>
    </row>
    <row r="38" spans="1:12" ht="12.75">
      <c r="A38" s="138" t="s">
        <v>359</v>
      </c>
      <c r="B38" s="139"/>
      <c r="C38" s="139"/>
      <c r="D38" s="140"/>
      <c r="E38" s="138" t="s">
        <v>354</v>
      </c>
      <c r="F38" s="139"/>
      <c r="G38" s="139"/>
      <c r="H38" s="141" t="s">
        <v>360</v>
      </c>
      <c r="I38" s="14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38" t="s">
        <v>375</v>
      </c>
      <c r="B40" s="139"/>
      <c r="C40" s="139"/>
      <c r="D40" s="140"/>
      <c r="E40" s="138" t="s">
        <v>354</v>
      </c>
      <c r="F40" s="139"/>
      <c r="G40" s="139"/>
      <c r="H40" s="141" t="s">
        <v>376</v>
      </c>
      <c r="I40" s="142"/>
      <c r="J40" s="22"/>
      <c r="K40" s="22"/>
      <c r="L40" s="22"/>
    </row>
    <row r="41" spans="1:12" ht="12.75">
      <c r="A41" s="59"/>
      <c r="B41" s="59"/>
      <c r="C41" s="60"/>
      <c r="D41" s="61"/>
      <c r="E41" s="31"/>
      <c r="F41" s="60"/>
      <c r="G41" s="61"/>
      <c r="H41" s="31"/>
      <c r="I41" s="31"/>
      <c r="J41" s="22"/>
      <c r="K41" s="22"/>
      <c r="L41" s="22"/>
    </row>
    <row r="42" spans="1:12" ht="12.75">
      <c r="A42" s="138" t="s">
        <v>361</v>
      </c>
      <c r="B42" s="139"/>
      <c r="C42" s="139"/>
      <c r="D42" s="140"/>
      <c r="E42" s="138" t="s">
        <v>362</v>
      </c>
      <c r="F42" s="139"/>
      <c r="G42" s="139"/>
      <c r="H42" s="141" t="s">
        <v>363</v>
      </c>
      <c r="I42" s="142"/>
      <c r="J42" s="22"/>
      <c r="K42" s="22"/>
      <c r="L42" s="22"/>
    </row>
    <row r="43" spans="1:12" ht="12.75">
      <c r="A43" s="59"/>
      <c r="B43" s="59"/>
      <c r="C43" s="60"/>
      <c r="D43" s="61"/>
      <c r="E43" s="31"/>
      <c r="F43" s="60"/>
      <c r="G43" s="61"/>
      <c r="H43" s="31"/>
      <c r="I43" s="31"/>
      <c r="J43" s="22"/>
      <c r="K43" s="22"/>
      <c r="L43" s="22"/>
    </row>
    <row r="44" spans="1:12" ht="12.75">
      <c r="A44" s="138" t="s">
        <v>364</v>
      </c>
      <c r="B44" s="139"/>
      <c r="C44" s="139"/>
      <c r="D44" s="140"/>
      <c r="E44" s="138" t="s">
        <v>365</v>
      </c>
      <c r="F44" s="139"/>
      <c r="G44" s="139"/>
      <c r="H44" s="141" t="s">
        <v>366</v>
      </c>
      <c r="I44" s="142"/>
      <c r="J44" s="22"/>
      <c r="K44" s="22"/>
      <c r="L44" s="22"/>
    </row>
    <row r="45" spans="1:12" ht="12.75">
      <c r="A45" s="59"/>
      <c r="B45" s="59"/>
      <c r="C45" s="60"/>
      <c r="D45" s="61"/>
      <c r="E45" s="31"/>
      <c r="F45" s="60"/>
      <c r="G45" s="61"/>
      <c r="H45" s="31"/>
      <c r="I45" s="31"/>
      <c r="J45" s="22"/>
      <c r="K45" s="22"/>
      <c r="L45" s="22"/>
    </row>
    <row r="46" spans="1:12" ht="12.75">
      <c r="A46" s="138" t="s">
        <v>367</v>
      </c>
      <c r="B46" s="139"/>
      <c r="C46" s="139"/>
      <c r="D46" s="140"/>
      <c r="E46" s="138" t="s">
        <v>362</v>
      </c>
      <c r="F46" s="139"/>
      <c r="G46" s="139"/>
      <c r="H46" s="141" t="s">
        <v>368</v>
      </c>
      <c r="I46" s="142"/>
      <c r="J46" s="22"/>
      <c r="K46" s="22"/>
      <c r="L46" s="22"/>
    </row>
    <row r="47" spans="1:12" ht="12.75">
      <c r="A47" s="59"/>
      <c r="B47" s="59"/>
      <c r="C47" s="60"/>
      <c r="D47" s="61"/>
      <c r="E47" s="31"/>
      <c r="F47" s="60"/>
      <c r="G47" s="61"/>
      <c r="H47" s="31"/>
      <c r="I47" s="31"/>
      <c r="J47" s="22"/>
      <c r="K47" s="22"/>
      <c r="L47" s="22"/>
    </row>
    <row r="48" spans="1:12" ht="12.75">
      <c r="A48" s="138" t="s">
        <v>369</v>
      </c>
      <c r="B48" s="139"/>
      <c r="C48" s="139"/>
      <c r="D48" s="140"/>
      <c r="E48" s="138" t="s">
        <v>370</v>
      </c>
      <c r="F48" s="139"/>
      <c r="G48" s="139"/>
      <c r="H48" s="141" t="s">
        <v>371</v>
      </c>
      <c r="I48" s="142"/>
      <c r="J48" s="22"/>
      <c r="K48" s="22"/>
      <c r="L48" s="22"/>
    </row>
    <row r="49" spans="1:12" ht="12.75">
      <c r="A49" s="59"/>
      <c r="B49" s="59"/>
      <c r="C49" s="60"/>
      <c r="D49" s="61"/>
      <c r="E49" s="31"/>
      <c r="F49" s="60"/>
      <c r="G49" s="61"/>
      <c r="H49" s="31"/>
      <c r="I49" s="31"/>
      <c r="J49" s="22"/>
      <c r="K49" s="22"/>
      <c r="L49" s="22"/>
    </row>
    <row r="50" spans="1:12" ht="12.75">
      <c r="A50" s="138" t="s">
        <v>377</v>
      </c>
      <c r="B50" s="139"/>
      <c r="C50" s="139"/>
      <c r="D50" s="140"/>
      <c r="E50" s="138" t="s">
        <v>354</v>
      </c>
      <c r="F50" s="139"/>
      <c r="G50" s="139"/>
      <c r="H50" s="141" t="s">
        <v>378</v>
      </c>
      <c r="I50" s="142"/>
      <c r="J50" s="22"/>
      <c r="K50" s="22"/>
      <c r="L50" s="22"/>
    </row>
    <row r="51" spans="1:12" ht="12.75">
      <c r="A51" s="45"/>
      <c r="B51" s="45"/>
      <c r="C51" s="43"/>
      <c r="D51" s="163"/>
      <c r="E51" s="163"/>
      <c r="F51" s="163"/>
      <c r="G51" s="164"/>
      <c r="H51" s="31"/>
      <c r="I51" s="57"/>
      <c r="J51" s="22"/>
      <c r="K51" s="22"/>
      <c r="L51" s="22"/>
    </row>
    <row r="52" spans="1:12" ht="12.75">
      <c r="A52" s="138" t="s">
        <v>372</v>
      </c>
      <c r="B52" s="139"/>
      <c r="C52" s="139"/>
      <c r="D52" s="140"/>
      <c r="E52" s="138" t="s">
        <v>373</v>
      </c>
      <c r="F52" s="139"/>
      <c r="G52" s="139"/>
      <c r="H52" s="143"/>
      <c r="I52" s="144"/>
      <c r="J52" s="22"/>
      <c r="K52" s="22"/>
      <c r="L52" s="22"/>
    </row>
    <row r="53" spans="1:12" ht="12.75">
      <c r="A53" s="59"/>
      <c r="B53" s="59"/>
      <c r="C53" s="60"/>
      <c r="D53" s="61"/>
      <c r="E53" s="31"/>
      <c r="F53" s="60"/>
      <c r="G53" s="61"/>
      <c r="H53" s="31"/>
      <c r="I53" s="31"/>
      <c r="J53" s="22"/>
      <c r="K53" s="22"/>
      <c r="L53" s="22"/>
    </row>
    <row r="54" spans="1:12" ht="12.75">
      <c r="A54" s="138" t="s">
        <v>374</v>
      </c>
      <c r="B54" s="139"/>
      <c r="C54" s="139"/>
      <c r="D54" s="140"/>
      <c r="E54" s="138" t="s">
        <v>357</v>
      </c>
      <c r="F54" s="139"/>
      <c r="G54" s="139"/>
      <c r="H54" s="141" t="s">
        <v>381</v>
      </c>
      <c r="I54" s="142"/>
      <c r="J54" s="22"/>
      <c r="K54" s="22"/>
      <c r="L54" s="22"/>
    </row>
    <row r="55" spans="1:12" ht="12.75">
      <c r="A55" s="59"/>
      <c r="B55" s="59"/>
      <c r="C55" s="60"/>
      <c r="D55" s="61"/>
      <c r="E55" s="31"/>
      <c r="F55" s="60"/>
      <c r="G55" s="61"/>
      <c r="H55" s="31"/>
      <c r="I55" s="31"/>
      <c r="J55" s="22"/>
      <c r="K55" s="22"/>
      <c r="L55" s="22"/>
    </row>
    <row r="56" spans="1:12" ht="12.75">
      <c r="A56" s="138" t="s">
        <v>379</v>
      </c>
      <c r="B56" s="139"/>
      <c r="C56" s="139"/>
      <c r="D56" s="140"/>
      <c r="E56" s="138" t="s">
        <v>380</v>
      </c>
      <c r="F56" s="139"/>
      <c r="G56" s="139"/>
      <c r="H56" s="141"/>
      <c r="I56" s="142"/>
      <c r="J56" s="22"/>
      <c r="K56" s="22"/>
      <c r="L56" s="22"/>
    </row>
    <row r="57" spans="1:12" ht="12.75">
      <c r="A57" s="62"/>
      <c r="B57" s="63"/>
      <c r="C57" s="63"/>
      <c r="D57" s="63"/>
      <c r="E57" s="62"/>
      <c r="F57" s="63"/>
      <c r="G57" s="63"/>
      <c r="H57" s="64"/>
      <c r="I57" s="65"/>
      <c r="J57" s="22"/>
      <c r="K57" s="22"/>
      <c r="L57" s="22"/>
    </row>
    <row r="58" spans="1:12" ht="12.75">
      <c r="A58" s="59"/>
      <c r="B58" s="59"/>
      <c r="C58" s="60"/>
      <c r="D58" s="61"/>
      <c r="E58" s="31"/>
      <c r="F58" s="60"/>
      <c r="G58" s="61"/>
      <c r="H58" s="31"/>
      <c r="I58" s="31"/>
      <c r="J58" s="22"/>
      <c r="K58" s="22"/>
      <c r="L58" s="22"/>
    </row>
    <row r="59" spans="1:12" ht="12.75">
      <c r="A59" s="66"/>
      <c r="B59" s="66"/>
      <c r="C59" s="66"/>
      <c r="D59" s="42"/>
      <c r="E59" s="42"/>
      <c r="F59" s="66"/>
      <c r="G59" s="42"/>
      <c r="H59" s="42"/>
      <c r="I59" s="42"/>
      <c r="J59" s="22"/>
      <c r="K59" s="22"/>
      <c r="L59" s="22"/>
    </row>
    <row r="60" spans="1:12" ht="12.75">
      <c r="A60" s="147" t="s">
        <v>277</v>
      </c>
      <c r="B60" s="148"/>
      <c r="C60" s="166"/>
      <c r="D60" s="167"/>
      <c r="E60" s="32"/>
      <c r="F60" s="168"/>
      <c r="G60" s="169"/>
      <c r="H60" s="169"/>
      <c r="I60" s="131"/>
      <c r="J60" s="22"/>
      <c r="K60" s="22"/>
      <c r="L60" s="22"/>
    </row>
    <row r="61" spans="1:12" ht="12.75">
      <c r="A61" s="59"/>
      <c r="B61" s="59"/>
      <c r="C61" s="132"/>
      <c r="D61" s="133"/>
      <c r="E61" s="31"/>
      <c r="F61" s="132"/>
      <c r="G61" s="134"/>
      <c r="H61" s="67"/>
      <c r="I61" s="67"/>
      <c r="J61" s="22"/>
      <c r="K61" s="22"/>
      <c r="L61" s="22"/>
    </row>
    <row r="62" spans="1:12" ht="12.75">
      <c r="A62" s="147" t="s">
        <v>278</v>
      </c>
      <c r="B62" s="148"/>
      <c r="C62" s="168" t="s">
        <v>335</v>
      </c>
      <c r="D62" s="135"/>
      <c r="E62" s="135"/>
      <c r="F62" s="135"/>
      <c r="G62" s="135"/>
      <c r="H62" s="135"/>
      <c r="I62" s="135"/>
      <c r="J62" s="22"/>
      <c r="K62" s="22"/>
      <c r="L62" s="22"/>
    </row>
    <row r="63" spans="1:12" ht="12.75">
      <c r="A63" s="40"/>
      <c r="B63" s="40"/>
      <c r="C63" s="68" t="s">
        <v>279</v>
      </c>
      <c r="D63" s="32"/>
      <c r="E63" s="32"/>
      <c r="F63" s="32"/>
      <c r="G63" s="32"/>
      <c r="H63" s="32"/>
      <c r="I63" s="32"/>
      <c r="J63" s="22"/>
      <c r="K63" s="22"/>
      <c r="L63" s="22"/>
    </row>
    <row r="64" spans="1:12" ht="12.75">
      <c r="A64" s="147" t="s">
        <v>280</v>
      </c>
      <c r="B64" s="148"/>
      <c r="C64" s="154" t="s">
        <v>336</v>
      </c>
      <c r="D64" s="150"/>
      <c r="E64" s="151"/>
      <c r="F64" s="32"/>
      <c r="G64" s="38" t="s">
        <v>281</v>
      </c>
      <c r="H64" s="154" t="s">
        <v>337</v>
      </c>
      <c r="I64" s="151"/>
      <c r="J64" s="22"/>
      <c r="K64" s="22"/>
      <c r="L64" s="22"/>
    </row>
    <row r="65" spans="1:12" ht="12.75">
      <c r="A65" s="40"/>
      <c r="B65" s="40"/>
      <c r="C65" s="68"/>
      <c r="D65" s="32"/>
      <c r="E65" s="32"/>
      <c r="F65" s="32"/>
      <c r="G65" s="32"/>
      <c r="H65" s="32"/>
      <c r="I65" s="32"/>
      <c r="J65" s="22"/>
      <c r="K65" s="22"/>
      <c r="L65" s="22"/>
    </row>
    <row r="66" spans="1:12" ht="12.75">
      <c r="A66" s="147" t="s">
        <v>266</v>
      </c>
      <c r="B66" s="148"/>
      <c r="C66" s="149" t="s">
        <v>338</v>
      </c>
      <c r="D66" s="150"/>
      <c r="E66" s="150"/>
      <c r="F66" s="150"/>
      <c r="G66" s="150"/>
      <c r="H66" s="150"/>
      <c r="I66" s="151"/>
      <c r="J66" s="22"/>
      <c r="K66" s="22"/>
      <c r="L66" s="22"/>
    </row>
    <row r="67" spans="1:12" ht="12.75">
      <c r="A67" s="40"/>
      <c r="B67" s="40"/>
      <c r="C67" s="32"/>
      <c r="D67" s="32"/>
      <c r="E67" s="32"/>
      <c r="F67" s="32"/>
      <c r="G67" s="32"/>
      <c r="H67" s="32"/>
      <c r="I67" s="32"/>
      <c r="J67" s="22"/>
      <c r="K67" s="22"/>
      <c r="L67" s="22"/>
    </row>
    <row r="68" spans="1:12" ht="12.75">
      <c r="A68" s="152" t="s">
        <v>282</v>
      </c>
      <c r="B68" s="153"/>
      <c r="C68" s="154" t="s">
        <v>339</v>
      </c>
      <c r="D68" s="150"/>
      <c r="E68" s="150"/>
      <c r="F68" s="150"/>
      <c r="G68" s="150"/>
      <c r="H68" s="150"/>
      <c r="I68" s="155"/>
      <c r="J68" s="22"/>
      <c r="K68" s="22"/>
      <c r="L68" s="22"/>
    </row>
    <row r="69" spans="1:12" ht="12.75">
      <c r="A69" s="69"/>
      <c r="B69" s="69"/>
      <c r="C69" s="158" t="s">
        <v>283</v>
      </c>
      <c r="D69" s="158"/>
      <c r="E69" s="158"/>
      <c r="F69" s="158"/>
      <c r="G69" s="158"/>
      <c r="H69" s="158"/>
      <c r="I69" s="71"/>
      <c r="J69" s="22"/>
      <c r="K69" s="22"/>
      <c r="L69" s="22"/>
    </row>
    <row r="70" spans="1:12" ht="12.75">
      <c r="A70" s="69"/>
      <c r="B70" s="69"/>
      <c r="C70" s="70"/>
      <c r="D70" s="70"/>
      <c r="E70" s="70"/>
      <c r="F70" s="70"/>
      <c r="G70" s="70"/>
      <c r="H70" s="70"/>
      <c r="I70" s="71"/>
      <c r="J70" s="22"/>
      <c r="K70" s="22"/>
      <c r="L70" s="22"/>
    </row>
    <row r="71" spans="1:12" ht="12.75">
      <c r="A71" s="69"/>
      <c r="B71" s="156" t="s">
        <v>284</v>
      </c>
      <c r="C71" s="157"/>
      <c r="D71" s="157"/>
      <c r="E71" s="157"/>
      <c r="F71" s="113"/>
      <c r="G71" s="113"/>
      <c r="H71" s="114"/>
      <c r="I71" s="114"/>
      <c r="J71" s="22"/>
      <c r="K71" s="22"/>
      <c r="L71" s="22"/>
    </row>
    <row r="72" spans="1:12" ht="12.75">
      <c r="A72" s="69"/>
      <c r="B72" s="115" t="s">
        <v>323</v>
      </c>
      <c r="C72" s="116"/>
      <c r="D72" s="116"/>
      <c r="E72" s="116"/>
      <c r="F72" s="116"/>
      <c r="G72" s="116"/>
      <c r="H72" s="162" t="s">
        <v>317</v>
      </c>
      <c r="I72" s="162"/>
      <c r="J72" s="22"/>
      <c r="K72" s="22"/>
      <c r="L72" s="22"/>
    </row>
    <row r="73" spans="1:12" ht="12.75">
      <c r="A73" s="69"/>
      <c r="B73" s="115" t="s">
        <v>318</v>
      </c>
      <c r="C73" s="116"/>
      <c r="D73" s="116"/>
      <c r="E73" s="116"/>
      <c r="F73" s="116"/>
      <c r="G73" s="116"/>
      <c r="H73" s="162"/>
      <c r="I73" s="162"/>
      <c r="J73" s="22"/>
      <c r="K73" s="22"/>
      <c r="L73" s="22"/>
    </row>
    <row r="74" spans="1:12" ht="12.75">
      <c r="A74" s="69"/>
      <c r="B74" s="115" t="s">
        <v>319</v>
      </c>
      <c r="C74" s="116"/>
      <c r="D74" s="116"/>
      <c r="E74" s="116"/>
      <c r="F74" s="116"/>
      <c r="G74" s="116"/>
      <c r="H74" s="162"/>
      <c r="I74" s="162"/>
      <c r="J74" s="22"/>
      <c r="K74" s="22"/>
      <c r="L74" s="22"/>
    </row>
    <row r="75" spans="1:12" ht="12.75">
      <c r="A75" s="69"/>
      <c r="B75" s="115" t="s">
        <v>320</v>
      </c>
      <c r="C75" s="117"/>
      <c r="D75" s="117"/>
      <c r="E75" s="117"/>
      <c r="F75" s="117"/>
      <c r="G75" s="117"/>
      <c r="H75" s="162"/>
      <c r="I75" s="162"/>
      <c r="J75" s="22"/>
      <c r="K75" s="22"/>
      <c r="L75" s="22"/>
    </row>
    <row r="76" spans="1:12" ht="12.75">
      <c r="A76" s="69"/>
      <c r="B76" s="115" t="s">
        <v>321</v>
      </c>
      <c r="C76" s="117"/>
      <c r="D76" s="117"/>
      <c r="E76" s="117"/>
      <c r="F76" s="117"/>
      <c r="G76" s="117"/>
      <c r="H76" s="162"/>
      <c r="I76" s="162"/>
      <c r="J76" s="22"/>
      <c r="K76" s="22"/>
      <c r="L76" s="22"/>
    </row>
    <row r="77" spans="1:12" ht="12.75">
      <c r="A77" s="69"/>
      <c r="B77" s="69"/>
      <c r="C77" s="70"/>
      <c r="D77" s="70"/>
      <c r="E77" s="70"/>
      <c r="F77" s="70"/>
      <c r="G77" s="70"/>
      <c r="H77" s="70"/>
      <c r="I77" s="71"/>
      <c r="J77" s="22"/>
      <c r="K77" s="22"/>
      <c r="L77" s="22"/>
    </row>
    <row r="78" spans="1:12" ht="13.5" thickBot="1">
      <c r="A78" s="72" t="s">
        <v>285</v>
      </c>
      <c r="B78" s="32"/>
      <c r="C78" s="32"/>
      <c r="D78" s="32"/>
      <c r="E78" s="32"/>
      <c r="F78" s="32"/>
      <c r="G78" s="73"/>
      <c r="H78" s="74"/>
      <c r="I78" s="73"/>
      <c r="J78" s="22"/>
      <c r="K78" s="22"/>
      <c r="L78" s="22"/>
    </row>
    <row r="79" spans="1:12" ht="12.75">
      <c r="A79" s="32"/>
      <c r="B79" s="32"/>
      <c r="C79" s="32"/>
      <c r="D79" s="32"/>
      <c r="E79" s="69" t="s">
        <v>286</v>
      </c>
      <c r="F79" s="22"/>
      <c r="G79" s="159" t="s">
        <v>287</v>
      </c>
      <c r="H79" s="160"/>
      <c r="I79" s="161"/>
      <c r="J79" s="22"/>
      <c r="K79" s="22"/>
      <c r="L79" s="22"/>
    </row>
    <row r="80" spans="1:12" ht="12.75">
      <c r="A80" s="75"/>
      <c r="B80" s="75"/>
      <c r="C80" s="37"/>
      <c r="D80" s="37"/>
      <c r="E80" s="37"/>
      <c r="F80" s="37"/>
      <c r="G80" s="145"/>
      <c r="H80" s="146"/>
      <c r="I80" s="37"/>
      <c r="J80" s="22"/>
      <c r="K80" s="22"/>
      <c r="L80" s="22"/>
    </row>
  </sheetData>
  <sheetProtection/>
  <protectedRanges>
    <protectedRange sqref="E2 H2 C6:D6 C8:D8 C10:D10 C12:I12 C14:D14 F14:I14 C16:I16 C18:I18 C20:I20 C24:G24 C22:F22 C26 I26 I24" name="Range1"/>
    <protectedRange sqref="A30:I30" name="Range1_4_1"/>
    <protectedRange sqref="A32:D32" name="Range1_4_3"/>
  </protectedRanges>
  <mergeCells count="96"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6:B16"/>
    <mergeCell ref="C16:I16"/>
    <mergeCell ref="A18:B18"/>
    <mergeCell ref="C18:I18"/>
    <mergeCell ref="A20:B20"/>
    <mergeCell ref="C20:I20"/>
    <mergeCell ref="G26:H26"/>
    <mergeCell ref="A28:D28"/>
    <mergeCell ref="E28:G28"/>
    <mergeCell ref="H28:I28"/>
    <mergeCell ref="E30:G30"/>
    <mergeCell ref="H30:I30"/>
    <mergeCell ref="D31:G31"/>
    <mergeCell ref="A32:D32"/>
    <mergeCell ref="E32:G32"/>
    <mergeCell ref="H32:I32"/>
    <mergeCell ref="E50:G50"/>
    <mergeCell ref="H50:I50"/>
    <mergeCell ref="A34:D34"/>
    <mergeCell ref="E34:G34"/>
    <mergeCell ref="H34:I34"/>
    <mergeCell ref="A36:D36"/>
    <mergeCell ref="E36:G36"/>
    <mergeCell ref="H36:I36"/>
    <mergeCell ref="F37:G37"/>
    <mergeCell ref="A38:D38"/>
    <mergeCell ref="E38:G38"/>
    <mergeCell ref="H38:I38"/>
    <mergeCell ref="F60:I60"/>
    <mergeCell ref="C61:D61"/>
    <mergeCell ref="F61:G61"/>
    <mergeCell ref="C62:I62"/>
    <mergeCell ref="A1:C1"/>
    <mergeCell ref="A62:B62"/>
    <mergeCell ref="A60:B60"/>
    <mergeCell ref="C60:D60"/>
    <mergeCell ref="C37:D37"/>
    <mergeCell ref="A50:D50"/>
    <mergeCell ref="A30:D30"/>
    <mergeCell ref="A24:B24"/>
    <mergeCell ref="D24:G24"/>
    <mergeCell ref="A26:B26"/>
    <mergeCell ref="G79:I79"/>
    <mergeCell ref="H72:I76"/>
    <mergeCell ref="A64:B64"/>
    <mergeCell ref="C64:E64"/>
    <mergeCell ref="H64:I64"/>
    <mergeCell ref="A44:D44"/>
    <mergeCell ref="E44:G44"/>
    <mergeCell ref="H44:I44"/>
    <mergeCell ref="G80:H80"/>
    <mergeCell ref="A66:B66"/>
    <mergeCell ref="C66:I66"/>
    <mergeCell ref="A68:B68"/>
    <mergeCell ref="C68:I68"/>
    <mergeCell ref="B71:E71"/>
    <mergeCell ref="C69:H69"/>
    <mergeCell ref="E40:G40"/>
    <mergeCell ref="H40:I40"/>
    <mergeCell ref="A42:D42"/>
    <mergeCell ref="E42:G42"/>
    <mergeCell ref="H42:I42"/>
    <mergeCell ref="A40:D40"/>
    <mergeCell ref="A52:D52"/>
    <mergeCell ref="E52:G52"/>
    <mergeCell ref="H52:I52"/>
    <mergeCell ref="A46:D46"/>
    <mergeCell ref="E46:G46"/>
    <mergeCell ref="H46:I46"/>
    <mergeCell ref="A48:D48"/>
    <mergeCell ref="E48:G48"/>
    <mergeCell ref="H48:I48"/>
    <mergeCell ref="D51:G51"/>
    <mergeCell ref="A54:D54"/>
    <mergeCell ref="E54:G54"/>
    <mergeCell ref="H54:I54"/>
    <mergeCell ref="A56:D56"/>
    <mergeCell ref="E56:G56"/>
    <mergeCell ref="H56:I5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66" r:id="rId3" display="viktor.horvatinovic@dalekovod.hr"/>
  </hyperlinks>
  <printOptions/>
  <pageMargins left="0.75" right="0.75" top="1" bottom="1" header="0.5" footer="0.5"/>
  <pageSetup horizontalDpi="600" verticalDpi="600"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5">
      <selection activeCell="K102" sqref="K102:K113"/>
    </sheetView>
  </sheetViews>
  <sheetFormatPr defaultColWidth="9.140625" defaultRowHeight="12.75"/>
  <cols>
    <col min="10" max="10" width="11.28125" style="0" customWidth="1"/>
    <col min="11" max="11" width="11.00390625" style="0" customWidth="1"/>
  </cols>
  <sheetData>
    <row r="1" spans="1:11" ht="12.75">
      <c r="A1" s="180" t="s">
        <v>159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340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2.75">
      <c r="A4" s="196" t="s">
        <v>341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34.5" thickBot="1">
      <c r="A5" s="199" t="s">
        <v>61</v>
      </c>
      <c r="B5" s="200"/>
      <c r="C5" s="200"/>
      <c r="D5" s="200"/>
      <c r="E5" s="200"/>
      <c r="F5" s="200"/>
      <c r="G5" s="200"/>
      <c r="H5" s="201"/>
      <c r="I5" s="77" t="s">
        <v>288</v>
      </c>
      <c r="J5" s="78" t="s">
        <v>115</v>
      </c>
      <c r="K5" s="79" t="s">
        <v>116</v>
      </c>
    </row>
    <row r="6" spans="1:11" ht="12.75">
      <c r="A6" s="202">
        <v>1</v>
      </c>
      <c r="B6" s="202"/>
      <c r="C6" s="202"/>
      <c r="D6" s="202"/>
      <c r="E6" s="202"/>
      <c r="F6" s="202"/>
      <c r="G6" s="202"/>
      <c r="H6" s="202"/>
      <c r="I6" s="81">
        <v>2</v>
      </c>
      <c r="J6" s="80">
        <v>3</v>
      </c>
      <c r="K6" s="80">
        <v>4</v>
      </c>
    </row>
    <row r="7" spans="1:11" ht="12.7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189"/>
      <c r="I8" s="6">
        <v>1</v>
      </c>
      <c r="J8" s="11">
        <v>0</v>
      </c>
      <c r="K8" s="11">
        <v>0</v>
      </c>
    </row>
    <row r="9" spans="1:11" ht="12.75">
      <c r="A9" s="190" t="s">
        <v>13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808471436</v>
      </c>
      <c r="K9" s="12">
        <f>K10+K17+K27+K36+K40</f>
        <v>910723132.482614</v>
      </c>
    </row>
    <row r="10" spans="1:11" ht="12.75">
      <c r="A10" s="193" t="s">
        <v>213</v>
      </c>
      <c r="B10" s="194"/>
      <c r="C10" s="194"/>
      <c r="D10" s="194"/>
      <c r="E10" s="194"/>
      <c r="F10" s="194"/>
      <c r="G10" s="194"/>
      <c r="H10" s="195"/>
      <c r="I10" s="4">
        <v>3</v>
      </c>
      <c r="J10" s="12">
        <f>SUM(J11:J16)</f>
        <v>22709667</v>
      </c>
      <c r="K10" s="12">
        <f>SUM(K11:K16)</f>
        <v>26308485.82785284</v>
      </c>
    </row>
    <row r="11" spans="1:11" ht="12.75">
      <c r="A11" s="193" t="s">
        <v>117</v>
      </c>
      <c r="B11" s="194"/>
      <c r="C11" s="194"/>
      <c r="D11" s="194"/>
      <c r="E11" s="194"/>
      <c r="F11" s="194"/>
      <c r="G11" s="194"/>
      <c r="H11" s="195"/>
      <c r="I11" s="4">
        <v>4</v>
      </c>
      <c r="J11" s="13">
        <v>0</v>
      </c>
      <c r="K11" s="13">
        <v>0</v>
      </c>
    </row>
    <row r="12" spans="1:11" ht="12.75">
      <c r="A12" s="193" t="s">
        <v>14</v>
      </c>
      <c r="B12" s="194"/>
      <c r="C12" s="194"/>
      <c r="D12" s="194"/>
      <c r="E12" s="194"/>
      <c r="F12" s="194"/>
      <c r="G12" s="194"/>
      <c r="H12" s="195"/>
      <c r="I12" s="4">
        <v>5</v>
      </c>
      <c r="J12" s="13">
        <v>16197620</v>
      </c>
      <c r="K12" s="13">
        <v>20077540.76</v>
      </c>
    </row>
    <row r="13" spans="1:11" ht="12.75">
      <c r="A13" s="193" t="s">
        <v>118</v>
      </c>
      <c r="B13" s="194"/>
      <c r="C13" s="194"/>
      <c r="D13" s="194"/>
      <c r="E13" s="194"/>
      <c r="F13" s="194"/>
      <c r="G13" s="194"/>
      <c r="H13" s="195"/>
      <c r="I13" s="4">
        <v>6</v>
      </c>
      <c r="J13" s="13">
        <v>4559000</v>
      </c>
      <c r="K13" s="13">
        <v>4558999.617039997</v>
      </c>
    </row>
    <row r="14" spans="1:11" ht="12.75">
      <c r="A14" s="193" t="s">
        <v>216</v>
      </c>
      <c r="B14" s="194"/>
      <c r="C14" s="194"/>
      <c r="D14" s="194"/>
      <c r="E14" s="194"/>
      <c r="F14" s="194"/>
      <c r="G14" s="194"/>
      <c r="H14" s="195"/>
      <c r="I14" s="4">
        <v>7</v>
      </c>
      <c r="J14" s="13">
        <v>0</v>
      </c>
      <c r="K14" s="13">
        <v>118509.87113099999</v>
      </c>
    </row>
    <row r="15" spans="1:11" ht="12.75">
      <c r="A15" s="193" t="s">
        <v>217</v>
      </c>
      <c r="B15" s="194"/>
      <c r="C15" s="194"/>
      <c r="D15" s="194"/>
      <c r="E15" s="194"/>
      <c r="F15" s="194"/>
      <c r="G15" s="194"/>
      <c r="H15" s="195"/>
      <c r="I15" s="4">
        <v>8</v>
      </c>
      <c r="J15" s="13">
        <v>1953047</v>
      </c>
      <c r="K15" s="13">
        <v>1483399.2076</v>
      </c>
    </row>
    <row r="16" spans="1:11" ht="12.75">
      <c r="A16" s="193" t="s">
        <v>218</v>
      </c>
      <c r="B16" s="194"/>
      <c r="C16" s="194"/>
      <c r="D16" s="194"/>
      <c r="E16" s="194"/>
      <c r="F16" s="194"/>
      <c r="G16" s="194"/>
      <c r="H16" s="195"/>
      <c r="I16" s="4">
        <v>9</v>
      </c>
      <c r="J16" s="13">
        <v>0</v>
      </c>
      <c r="K16" s="13">
        <v>70036.37208184143</v>
      </c>
    </row>
    <row r="17" spans="1:11" ht="12.75">
      <c r="A17" s="193" t="s">
        <v>214</v>
      </c>
      <c r="B17" s="194"/>
      <c r="C17" s="194"/>
      <c r="D17" s="194"/>
      <c r="E17" s="194"/>
      <c r="F17" s="194"/>
      <c r="G17" s="194"/>
      <c r="H17" s="195"/>
      <c r="I17" s="4">
        <v>10</v>
      </c>
      <c r="J17" s="12">
        <f>SUM(J18:J26)</f>
        <v>708864076</v>
      </c>
      <c r="K17" s="12">
        <f>SUM(K18:K26)</f>
        <v>716357193.0039877</v>
      </c>
    </row>
    <row r="18" spans="1:11" ht="12.75">
      <c r="A18" s="193" t="s">
        <v>219</v>
      </c>
      <c r="B18" s="194"/>
      <c r="C18" s="194"/>
      <c r="D18" s="194"/>
      <c r="E18" s="194"/>
      <c r="F18" s="194"/>
      <c r="G18" s="194"/>
      <c r="H18" s="195"/>
      <c r="I18" s="4">
        <v>11</v>
      </c>
      <c r="J18" s="13">
        <v>25843365</v>
      </c>
      <c r="K18" s="13">
        <v>59984791.3508408</v>
      </c>
    </row>
    <row r="19" spans="1:11" ht="12.75">
      <c r="A19" s="193" t="s">
        <v>255</v>
      </c>
      <c r="B19" s="194"/>
      <c r="C19" s="194"/>
      <c r="D19" s="194"/>
      <c r="E19" s="194"/>
      <c r="F19" s="194"/>
      <c r="G19" s="194"/>
      <c r="H19" s="195"/>
      <c r="I19" s="4">
        <v>12</v>
      </c>
      <c r="J19" s="13">
        <v>173445871</v>
      </c>
      <c r="K19" s="13">
        <v>151586297.67457867</v>
      </c>
    </row>
    <row r="20" spans="1:11" ht="12.75">
      <c r="A20" s="193" t="s">
        <v>220</v>
      </c>
      <c r="B20" s="194"/>
      <c r="C20" s="194"/>
      <c r="D20" s="194"/>
      <c r="E20" s="194"/>
      <c r="F20" s="194"/>
      <c r="G20" s="194"/>
      <c r="H20" s="195"/>
      <c r="I20" s="4">
        <v>13</v>
      </c>
      <c r="J20" s="13">
        <v>211542820</v>
      </c>
      <c r="K20" s="13">
        <v>204527445.61249372</v>
      </c>
    </row>
    <row r="21" spans="1:11" ht="12.75">
      <c r="A21" s="193" t="s">
        <v>27</v>
      </c>
      <c r="B21" s="194"/>
      <c r="C21" s="194"/>
      <c r="D21" s="194"/>
      <c r="E21" s="194"/>
      <c r="F21" s="194"/>
      <c r="G21" s="194"/>
      <c r="H21" s="195"/>
      <c r="I21" s="4">
        <v>14</v>
      </c>
      <c r="J21" s="13">
        <v>32969874</v>
      </c>
      <c r="K21" s="13">
        <v>2034293.9689109975</v>
      </c>
    </row>
    <row r="22" spans="1:11" ht="12.75">
      <c r="A22" s="193" t="s">
        <v>28</v>
      </c>
      <c r="B22" s="194"/>
      <c r="C22" s="194"/>
      <c r="D22" s="194"/>
      <c r="E22" s="194"/>
      <c r="F22" s="194"/>
      <c r="G22" s="194"/>
      <c r="H22" s="195"/>
      <c r="I22" s="4">
        <v>15</v>
      </c>
      <c r="J22" s="13">
        <v>0</v>
      </c>
      <c r="K22" s="13">
        <v>0</v>
      </c>
    </row>
    <row r="23" spans="1:11" ht="12.75">
      <c r="A23" s="193" t="s">
        <v>74</v>
      </c>
      <c r="B23" s="194"/>
      <c r="C23" s="194"/>
      <c r="D23" s="194"/>
      <c r="E23" s="194"/>
      <c r="F23" s="194"/>
      <c r="G23" s="194"/>
      <c r="H23" s="195"/>
      <c r="I23" s="4">
        <v>16</v>
      </c>
      <c r="J23" s="13">
        <v>126683</v>
      </c>
      <c r="K23" s="13">
        <v>98531.56157271354</v>
      </c>
    </row>
    <row r="24" spans="1:11" ht="12.75">
      <c r="A24" s="193" t="s">
        <v>75</v>
      </c>
      <c r="B24" s="194"/>
      <c r="C24" s="194"/>
      <c r="D24" s="194"/>
      <c r="E24" s="194"/>
      <c r="F24" s="194"/>
      <c r="G24" s="194"/>
      <c r="H24" s="195"/>
      <c r="I24" s="4">
        <v>17</v>
      </c>
      <c r="J24" s="13">
        <v>158094757</v>
      </c>
      <c r="K24" s="13">
        <v>191924840.53559077</v>
      </c>
    </row>
    <row r="25" spans="1:11" ht="12.75">
      <c r="A25" s="193" t="s">
        <v>76</v>
      </c>
      <c r="B25" s="194"/>
      <c r="C25" s="194"/>
      <c r="D25" s="194"/>
      <c r="E25" s="194"/>
      <c r="F25" s="194"/>
      <c r="G25" s="194"/>
      <c r="H25" s="195"/>
      <c r="I25" s="4">
        <v>18</v>
      </c>
      <c r="J25" s="13">
        <v>0</v>
      </c>
      <c r="K25" s="13">
        <v>0</v>
      </c>
    </row>
    <row r="26" spans="1:11" ht="12.75">
      <c r="A26" s="193" t="s">
        <v>77</v>
      </c>
      <c r="B26" s="194"/>
      <c r="C26" s="194"/>
      <c r="D26" s="194"/>
      <c r="E26" s="194"/>
      <c r="F26" s="194"/>
      <c r="G26" s="194"/>
      <c r="H26" s="195"/>
      <c r="I26" s="4">
        <v>19</v>
      </c>
      <c r="J26" s="13">
        <v>106840706</v>
      </c>
      <c r="K26" s="13">
        <v>106200992.3</v>
      </c>
    </row>
    <row r="27" spans="1:11" ht="12.75">
      <c r="A27" s="193" t="s">
        <v>198</v>
      </c>
      <c r="B27" s="194"/>
      <c r="C27" s="194"/>
      <c r="D27" s="194"/>
      <c r="E27" s="194"/>
      <c r="F27" s="194"/>
      <c r="G27" s="194"/>
      <c r="H27" s="195"/>
      <c r="I27" s="4">
        <v>20</v>
      </c>
      <c r="J27" s="12">
        <f>SUM(J28:J35)</f>
        <v>76897693</v>
      </c>
      <c r="K27" s="12">
        <f>SUM(K28:K35)</f>
        <v>168057453.65077356</v>
      </c>
    </row>
    <row r="28" spans="1:11" ht="12.75">
      <c r="A28" s="193" t="s">
        <v>78</v>
      </c>
      <c r="B28" s="194"/>
      <c r="C28" s="194"/>
      <c r="D28" s="194"/>
      <c r="E28" s="194"/>
      <c r="F28" s="194"/>
      <c r="G28" s="194"/>
      <c r="H28" s="195"/>
      <c r="I28" s="4">
        <v>21</v>
      </c>
      <c r="J28" s="13">
        <v>5439653</v>
      </c>
      <c r="K28" s="13">
        <v>23458799.038086444</v>
      </c>
    </row>
    <row r="29" spans="1:11" ht="12.75">
      <c r="A29" s="193" t="s">
        <v>79</v>
      </c>
      <c r="B29" s="194"/>
      <c r="C29" s="194"/>
      <c r="D29" s="194"/>
      <c r="E29" s="194"/>
      <c r="F29" s="194"/>
      <c r="G29" s="194"/>
      <c r="H29" s="195"/>
      <c r="I29" s="4">
        <v>22</v>
      </c>
      <c r="J29" s="13">
        <v>0</v>
      </c>
      <c r="K29" s="13">
        <v>0</v>
      </c>
    </row>
    <row r="30" spans="1:11" ht="12.75">
      <c r="A30" s="193" t="s">
        <v>80</v>
      </c>
      <c r="B30" s="194"/>
      <c r="C30" s="194"/>
      <c r="D30" s="194"/>
      <c r="E30" s="194"/>
      <c r="F30" s="194"/>
      <c r="G30" s="194"/>
      <c r="H30" s="195"/>
      <c r="I30" s="4">
        <v>23</v>
      </c>
      <c r="J30" s="13">
        <v>33665538</v>
      </c>
      <c r="K30" s="13">
        <v>49822016</v>
      </c>
    </row>
    <row r="31" spans="1:11" ht="12.75">
      <c r="A31" s="193" t="s">
        <v>85</v>
      </c>
      <c r="B31" s="194"/>
      <c r="C31" s="194"/>
      <c r="D31" s="194"/>
      <c r="E31" s="194"/>
      <c r="F31" s="194"/>
      <c r="G31" s="194"/>
      <c r="H31" s="195"/>
      <c r="I31" s="4">
        <v>24</v>
      </c>
      <c r="J31" s="13">
        <v>0</v>
      </c>
      <c r="K31" s="13">
        <v>0</v>
      </c>
    </row>
    <row r="32" spans="1:11" ht="12.75">
      <c r="A32" s="193" t="s">
        <v>86</v>
      </c>
      <c r="B32" s="194"/>
      <c r="C32" s="194"/>
      <c r="D32" s="194"/>
      <c r="E32" s="194"/>
      <c r="F32" s="194"/>
      <c r="G32" s="194"/>
      <c r="H32" s="195"/>
      <c r="I32" s="4">
        <v>25</v>
      </c>
      <c r="J32" s="13">
        <v>23109846</v>
      </c>
      <c r="K32" s="13">
        <v>38498443.83</v>
      </c>
    </row>
    <row r="33" spans="1:11" ht="12.75">
      <c r="A33" s="193" t="s">
        <v>87</v>
      </c>
      <c r="B33" s="194"/>
      <c r="C33" s="194"/>
      <c r="D33" s="194"/>
      <c r="E33" s="194"/>
      <c r="F33" s="194"/>
      <c r="G33" s="194"/>
      <c r="H33" s="195"/>
      <c r="I33" s="4">
        <v>26</v>
      </c>
      <c r="J33" s="13">
        <v>14682656</v>
      </c>
      <c r="K33" s="13">
        <v>44938194.782687105</v>
      </c>
    </row>
    <row r="34" spans="1:11" ht="12.75">
      <c r="A34" s="193" t="s">
        <v>81</v>
      </c>
      <c r="B34" s="194"/>
      <c r="C34" s="194"/>
      <c r="D34" s="194"/>
      <c r="E34" s="194"/>
      <c r="F34" s="194"/>
      <c r="G34" s="194"/>
      <c r="H34" s="195"/>
      <c r="I34" s="4">
        <v>27</v>
      </c>
      <c r="J34" s="13">
        <v>0</v>
      </c>
      <c r="K34" s="13">
        <v>11340000</v>
      </c>
    </row>
    <row r="35" spans="1:11" ht="12.75">
      <c r="A35" s="193" t="s">
        <v>190</v>
      </c>
      <c r="B35" s="194"/>
      <c r="C35" s="194"/>
      <c r="D35" s="194"/>
      <c r="E35" s="194"/>
      <c r="F35" s="194"/>
      <c r="G35" s="194"/>
      <c r="H35" s="195"/>
      <c r="I35" s="4">
        <v>28</v>
      </c>
      <c r="J35" s="13">
        <v>0</v>
      </c>
      <c r="K35" s="13">
        <v>0</v>
      </c>
    </row>
    <row r="36" spans="1:11" ht="12.75">
      <c r="A36" s="193" t="s">
        <v>191</v>
      </c>
      <c r="B36" s="194"/>
      <c r="C36" s="194"/>
      <c r="D36" s="194"/>
      <c r="E36" s="194"/>
      <c r="F36" s="194"/>
      <c r="G36" s="194"/>
      <c r="H36" s="19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3" t="s">
        <v>82</v>
      </c>
      <c r="B37" s="194"/>
      <c r="C37" s="194"/>
      <c r="D37" s="194"/>
      <c r="E37" s="194"/>
      <c r="F37" s="194"/>
      <c r="G37" s="194"/>
      <c r="H37" s="195"/>
      <c r="I37" s="4">
        <v>30</v>
      </c>
      <c r="J37" s="13">
        <v>0</v>
      </c>
      <c r="K37" s="13">
        <v>0</v>
      </c>
    </row>
    <row r="38" spans="1:11" ht="12.75">
      <c r="A38" s="193" t="s">
        <v>83</v>
      </c>
      <c r="B38" s="194"/>
      <c r="C38" s="194"/>
      <c r="D38" s="194"/>
      <c r="E38" s="194"/>
      <c r="F38" s="194"/>
      <c r="G38" s="194"/>
      <c r="H38" s="195"/>
      <c r="I38" s="4">
        <v>31</v>
      </c>
      <c r="J38" s="13">
        <v>0</v>
      </c>
      <c r="K38" s="13">
        <v>0</v>
      </c>
    </row>
    <row r="39" spans="1:11" ht="12.75">
      <c r="A39" s="193" t="s">
        <v>84</v>
      </c>
      <c r="B39" s="194"/>
      <c r="C39" s="194"/>
      <c r="D39" s="194"/>
      <c r="E39" s="194"/>
      <c r="F39" s="194"/>
      <c r="G39" s="194"/>
      <c r="H39" s="195"/>
      <c r="I39" s="4">
        <v>32</v>
      </c>
      <c r="J39" s="13">
        <v>0</v>
      </c>
      <c r="K39" s="13">
        <v>0</v>
      </c>
    </row>
    <row r="40" spans="1:11" ht="12.75">
      <c r="A40" s="193" t="s">
        <v>192</v>
      </c>
      <c r="B40" s="194"/>
      <c r="C40" s="194"/>
      <c r="D40" s="194"/>
      <c r="E40" s="194"/>
      <c r="F40" s="194"/>
      <c r="G40" s="194"/>
      <c r="H40" s="195"/>
      <c r="I40" s="4">
        <v>33</v>
      </c>
      <c r="J40" s="13">
        <v>0</v>
      </c>
      <c r="K40" s="13">
        <v>0</v>
      </c>
    </row>
    <row r="41" spans="1:11" ht="12.75">
      <c r="A41" s="190" t="s">
        <v>248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1510276109</v>
      </c>
      <c r="K41" s="12">
        <f>K42+K50+K57+K65</f>
        <v>1494715216.697961</v>
      </c>
    </row>
    <row r="42" spans="1:11" ht="12.75">
      <c r="A42" s="193" t="s">
        <v>103</v>
      </c>
      <c r="B42" s="194"/>
      <c r="C42" s="194"/>
      <c r="D42" s="194"/>
      <c r="E42" s="194"/>
      <c r="F42" s="194"/>
      <c r="G42" s="194"/>
      <c r="H42" s="195"/>
      <c r="I42" s="4">
        <v>35</v>
      </c>
      <c r="J42" s="12">
        <f>SUM(J43:J49)</f>
        <v>482712214</v>
      </c>
      <c r="K42" s="12">
        <f>SUM(K43:K49)</f>
        <v>354294803.6437413</v>
      </c>
    </row>
    <row r="43" spans="1:11" ht="12.75">
      <c r="A43" s="193" t="s">
        <v>123</v>
      </c>
      <c r="B43" s="194"/>
      <c r="C43" s="194"/>
      <c r="D43" s="194"/>
      <c r="E43" s="194"/>
      <c r="F43" s="194"/>
      <c r="G43" s="194"/>
      <c r="H43" s="195"/>
      <c r="I43" s="4">
        <v>36</v>
      </c>
      <c r="J43" s="13">
        <v>126182683</v>
      </c>
      <c r="K43" s="13">
        <v>106457314.68589924</v>
      </c>
    </row>
    <row r="44" spans="1:11" ht="12.75">
      <c r="A44" s="193" t="s">
        <v>124</v>
      </c>
      <c r="B44" s="194"/>
      <c r="C44" s="194"/>
      <c r="D44" s="194"/>
      <c r="E44" s="194"/>
      <c r="F44" s="194"/>
      <c r="G44" s="194"/>
      <c r="H44" s="195"/>
      <c r="I44" s="4">
        <v>37</v>
      </c>
      <c r="J44" s="13">
        <v>21810976</v>
      </c>
      <c r="K44" s="13">
        <v>240758847.708122</v>
      </c>
    </row>
    <row r="45" spans="1:11" ht="12.75">
      <c r="A45" s="193" t="s">
        <v>88</v>
      </c>
      <c r="B45" s="194"/>
      <c r="C45" s="194"/>
      <c r="D45" s="194"/>
      <c r="E45" s="194"/>
      <c r="F45" s="194"/>
      <c r="G45" s="194"/>
      <c r="H45" s="195"/>
      <c r="I45" s="4">
        <v>38</v>
      </c>
      <c r="J45" s="13">
        <v>331924941</v>
      </c>
      <c r="K45" s="13">
        <v>4809956.790473657</v>
      </c>
    </row>
    <row r="46" spans="1:11" ht="12.75">
      <c r="A46" s="193" t="s">
        <v>89</v>
      </c>
      <c r="B46" s="194"/>
      <c r="C46" s="194"/>
      <c r="D46" s="194"/>
      <c r="E46" s="194"/>
      <c r="F46" s="194"/>
      <c r="G46" s="194"/>
      <c r="H46" s="195"/>
      <c r="I46" s="4">
        <v>39</v>
      </c>
      <c r="J46" s="13">
        <v>1790407</v>
      </c>
      <c r="K46" s="13">
        <v>1990658.876803</v>
      </c>
    </row>
    <row r="47" spans="1:11" ht="12.75">
      <c r="A47" s="193" t="s">
        <v>90</v>
      </c>
      <c r="B47" s="194"/>
      <c r="C47" s="194"/>
      <c r="D47" s="194"/>
      <c r="E47" s="194"/>
      <c r="F47" s="194"/>
      <c r="G47" s="194"/>
      <c r="H47" s="195"/>
      <c r="I47" s="4">
        <v>40</v>
      </c>
      <c r="J47" s="13">
        <v>1003207</v>
      </c>
      <c r="K47" s="13">
        <v>160354.58244347826</v>
      </c>
    </row>
    <row r="48" spans="1:11" ht="12.75">
      <c r="A48" s="193" t="s">
        <v>91</v>
      </c>
      <c r="B48" s="194"/>
      <c r="C48" s="194"/>
      <c r="D48" s="194"/>
      <c r="E48" s="194"/>
      <c r="F48" s="194"/>
      <c r="G48" s="194"/>
      <c r="H48" s="195"/>
      <c r="I48" s="4">
        <v>41</v>
      </c>
      <c r="J48" s="13">
        <v>0</v>
      </c>
      <c r="K48" s="13">
        <v>117671</v>
      </c>
    </row>
    <row r="49" spans="1:11" ht="12.75">
      <c r="A49" s="193" t="s">
        <v>92</v>
      </c>
      <c r="B49" s="194"/>
      <c r="C49" s="194"/>
      <c r="D49" s="194"/>
      <c r="E49" s="194"/>
      <c r="F49" s="194"/>
      <c r="G49" s="194"/>
      <c r="H49" s="195"/>
      <c r="I49" s="4">
        <v>42</v>
      </c>
      <c r="J49" s="13">
        <v>0</v>
      </c>
      <c r="K49" s="13">
        <v>0</v>
      </c>
    </row>
    <row r="50" spans="1:11" ht="12.75">
      <c r="A50" s="193" t="s">
        <v>104</v>
      </c>
      <c r="B50" s="194"/>
      <c r="C50" s="194"/>
      <c r="D50" s="194"/>
      <c r="E50" s="194"/>
      <c r="F50" s="194"/>
      <c r="G50" s="194"/>
      <c r="H50" s="195"/>
      <c r="I50" s="4">
        <v>43</v>
      </c>
      <c r="J50" s="12">
        <f>SUM(J51:J56)</f>
        <v>918742794</v>
      </c>
      <c r="K50" s="12">
        <f>SUM(K51:K56)</f>
        <v>954444600.0614547</v>
      </c>
    </row>
    <row r="51" spans="1:11" ht="12.75">
      <c r="A51" s="193" t="s">
        <v>208</v>
      </c>
      <c r="B51" s="194"/>
      <c r="C51" s="194"/>
      <c r="D51" s="194"/>
      <c r="E51" s="194"/>
      <c r="F51" s="194"/>
      <c r="G51" s="194"/>
      <c r="H51" s="195"/>
      <c r="I51" s="4">
        <v>44</v>
      </c>
      <c r="J51" s="13">
        <v>0</v>
      </c>
      <c r="K51" s="13">
        <v>0</v>
      </c>
    </row>
    <row r="52" spans="1:11" ht="12.75">
      <c r="A52" s="193" t="s">
        <v>209</v>
      </c>
      <c r="B52" s="194"/>
      <c r="C52" s="194"/>
      <c r="D52" s="194"/>
      <c r="E52" s="194"/>
      <c r="F52" s="194"/>
      <c r="G52" s="194"/>
      <c r="H52" s="195"/>
      <c r="I52" s="4">
        <v>45</v>
      </c>
      <c r="J52" s="13">
        <v>879971690</v>
      </c>
      <c r="K52" s="13">
        <v>631099026.9607034</v>
      </c>
    </row>
    <row r="53" spans="1:11" ht="12.75">
      <c r="A53" s="193" t="s">
        <v>210</v>
      </c>
      <c r="B53" s="194"/>
      <c r="C53" s="194"/>
      <c r="D53" s="194"/>
      <c r="E53" s="194"/>
      <c r="F53" s="194"/>
      <c r="G53" s="194"/>
      <c r="H53" s="195"/>
      <c r="I53" s="4">
        <v>46</v>
      </c>
      <c r="J53" s="13">
        <v>0</v>
      </c>
      <c r="K53" s="13">
        <v>0</v>
      </c>
    </row>
    <row r="54" spans="1:11" ht="12.75">
      <c r="A54" s="193" t="s">
        <v>211</v>
      </c>
      <c r="B54" s="194"/>
      <c r="C54" s="194"/>
      <c r="D54" s="194"/>
      <c r="E54" s="194"/>
      <c r="F54" s="194"/>
      <c r="G54" s="194"/>
      <c r="H54" s="195"/>
      <c r="I54" s="4">
        <v>47</v>
      </c>
      <c r="J54" s="13">
        <v>2471127</v>
      </c>
      <c r="K54" s="13">
        <v>2607271.95193162</v>
      </c>
    </row>
    <row r="55" spans="1:11" ht="12.75">
      <c r="A55" s="193" t="s">
        <v>10</v>
      </c>
      <c r="B55" s="194"/>
      <c r="C55" s="194"/>
      <c r="D55" s="194"/>
      <c r="E55" s="194"/>
      <c r="F55" s="194"/>
      <c r="G55" s="194"/>
      <c r="H55" s="195"/>
      <c r="I55" s="4">
        <v>48</v>
      </c>
      <c r="J55" s="13">
        <v>1316481</v>
      </c>
      <c r="K55" s="13">
        <v>35224716.86999998</v>
      </c>
    </row>
    <row r="56" spans="1:11" ht="12.75">
      <c r="A56" s="193" t="s">
        <v>11</v>
      </c>
      <c r="B56" s="194"/>
      <c r="C56" s="194"/>
      <c r="D56" s="194"/>
      <c r="E56" s="194"/>
      <c r="F56" s="194"/>
      <c r="G56" s="194"/>
      <c r="H56" s="195"/>
      <c r="I56" s="4">
        <v>49</v>
      </c>
      <c r="J56" s="13">
        <v>34983496</v>
      </c>
      <c r="K56" s="13">
        <v>285513584.2788197</v>
      </c>
    </row>
    <row r="57" spans="1:11" ht="12.75">
      <c r="A57" s="193" t="s">
        <v>105</v>
      </c>
      <c r="B57" s="194"/>
      <c r="C57" s="194"/>
      <c r="D57" s="194"/>
      <c r="E57" s="194"/>
      <c r="F57" s="194"/>
      <c r="G57" s="194"/>
      <c r="H57" s="195"/>
      <c r="I57" s="4">
        <v>50</v>
      </c>
      <c r="J57" s="12">
        <f>SUM(J58:J64)</f>
        <v>60383596</v>
      </c>
      <c r="K57" s="12">
        <f>SUM(K58:K64)</f>
        <v>86562668.12643836</v>
      </c>
    </row>
    <row r="58" spans="1:11" ht="12.75">
      <c r="A58" s="193" t="s">
        <v>78</v>
      </c>
      <c r="B58" s="194"/>
      <c r="C58" s="194"/>
      <c r="D58" s="194"/>
      <c r="E58" s="194"/>
      <c r="F58" s="194"/>
      <c r="G58" s="194"/>
      <c r="H58" s="195"/>
      <c r="I58" s="4">
        <v>51</v>
      </c>
      <c r="J58" s="13">
        <v>0</v>
      </c>
      <c r="K58" s="13">
        <v>0</v>
      </c>
    </row>
    <row r="59" spans="1:11" ht="12.75">
      <c r="A59" s="193" t="s">
        <v>79</v>
      </c>
      <c r="B59" s="194"/>
      <c r="C59" s="194"/>
      <c r="D59" s="194"/>
      <c r="E59" s="194"/>
      <c r="F59" s="194"/>
      <c r="G59" s="194"/>
      <c r="H59" s="195"/>
      <c r="I59" s="4">
        <v>52</v>
      </c>
      <c r="J59" s="13">
        <v>0</v>
      </c>
      <c r="K59" s="13">
        <v>0</v>
      </c>
    </row>
    <row r="60" spans="1:11" ht="12.75">
      <c r="A60" s="193" t="s">
        <v>250</v>
      </c>
      <c r="B60" s="194"/>
      <c r="C60" s="194"/>
      <c r="D60" s="194"/>
      <c r="E60" s="194"/>
      <c r="F60" s="194"/>
      <c r="G60" s="194"/>
      <c r="H60" s="195"/>
      <c r="I60" s="4">
        <v>53</v>
      </c>
      <c r="J60" s="13">
        <v>276992</v>
      </c>
      <c r="K60" s="13">
        <v>0</v>
      </c>
    </row>
    <row r="61" spans="1:11" ht="12.75">
      <c r="A61" s="193" t="s">
        <v>85</v>
      </c>
      <c r="B61" s="194"/>
      <c r="C61" s="194"/>
      <c r="D61" s="194"/>
      <c r="E61" s="194"/>
      <c r="F61" s="194"/>
      <c r="G61" s="194"/>
      <c r="H61" s="195"/>
      <c r="I61" s="4">
        <v>54</v>
      </c>
      <c r="J61" s="13">
        <v>0</v>
      </c>
      <c r="K61" s="13">
        <v>0</v>
      </c>
    </row>
    <row r="62" spans="1:11" ht="12.75">
      <c r="A62" s="193" t="s">
        <v>86</v>
      </c>
      <c r="B62" s="194"/>
      <c r="C62" s="194"/>
      <c r="D62" s="194"/>
      <c r="E62" s="194"/>
      <c r="F62" s="194"/>
      <c r="G62" s="194"/>
      <c r="H62" s="195"/>
      <c r="I62" s="4">
        <v>55</v>
      </c>
      <c r="J62" s="13">
        <v>26023</v>
      </c>
      <c r="K62" s="13">
        <v>1000</v>
      </c>
    </row>
    <row r="63" spans="1:11" ht="12.75">
      <c r="A63" s="193" t="s">
        <v>87</v>
      </c>
      <c r="B63" s="194"/>
      <c r="C63" s="194"/>
      <c r="D63" s="194"/>
      <c r="E63" s="194"/>
      <c r="F63" s="194"/>
      <c r="G63" s="194"/>
      <c r="H63" s="195"/>
      <c r="I63" s="4">
        <v>56</v>
      </c>
      <c r="J63" s="13">
        <v>59850036</v>
      </c>
      <c r="K63" s="13">
        <v>86534400.73643836</v>
      </c>
    </row>
    <row r="64" spans="1:11" ht="12.75">
      <c r="A64" s="193" t="s">
        <v>46</v>
      </c>
      <c r="B64" s="194"/>
      <c r="C64" s="194"/>
      <c r="D64" s="194"/>
      <c r="E64" s="194"/>
      <c r="F64" s="194"/>
      <c r="G64" s="194"/>
      <c r="H64" s="195"/>
      <c r="I64" s="4">
        <v>57</v>
      </c>
      <c r="J64" s="13">
        <v>230545</v>
      </c>
      <c r="K64" s="13">
        <v>27267.39</v>
      </c>
    </row>
    <row r="65" spans="1:11" ht="12.75">
      <c r="A65" s="193" t="s">
        <v>215</v>
      </c>
      <c r="B65" s="194"/>
      <c r="C65" s="194"/>
      <c r="D65" s="194"/>
      <c r="E65" s="194"/>
      <c r="F65" s="194"/>
      <c r="G65" s="194"/>
      <c r="H65" s="195"/>
      <c r="I65" s="4">
        <v>58</v>
      </c>
      <c r="J65" s="13">
        <v>48437505</v>
      </c>
      <c r="K65" s="13">
        <v>99413144.86632682</v>
      </c>
    </row>
    <row r="66" spans="1:11" ht="12.75">
      <c r="A66" s="190" t="s">
        <v>58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>
        <v>13861910</v>
      </c>
      <c r="K66" s="13">
        <v>10306542.214568641</v>
      </c>
    </row>
    <row r="67" spans="1:11" ht="12.75">
      <c r="A67" s="190" t="s">
        <v>249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2332609455</v>
      </c>
      <c r="K67" s="12">
        <f>K8+K9+K41+K66</f>
        <v>2415744891.395144</v>
      </c>
    </row>
    <row r="68" spans="1:11" ht="12.75">
      <c r="A68" s="206" t="s">
        <v>93</v>
      </c>
      <c r="B68" s="207"/>
      <c r="C68" s="207"/>
      <c r="D68" s="207"/>
      <c r="E68" s="207"/>
      <c r="F68" s="207"/>
      <c r="G68" s="207"/>
      <c r="H68" s="208"/>
      <c r="I68" s="5">
        <v>61</v>
      </c>
      <c r="J68" s="14">
        <v>406320335</v>
      </c>
      <c r="K68" s="14">
        <v>613050040.6700001</v>
      </c>
    </row>
    <row r="69" spans="1:11" ht="12.75">
      <c r="A69" s="209" t="s">
        <v>60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1:11" ht="12.75">
      <c r="A70" s="187" t="s">
        <v>199</v>
      </c>
      <c r="B70" s="188"/>
      <c r="C70" s="188"/>
      <c r="D70" s="188"/>
      <c r="E70" s="188"/>
      <c r="F70" s="188"/>
      <c r="G70" s="188"/>
      <c r="H70" s="189"/>
      <c r="I70" s="6">
        <v>62</v>
      </c>
      <c r="J70" s="20">
        <f>J71+J72+J73+J79+J80+J83+J86</f>
        <v>686999363</v>
      </c>
      <c r="K70" s="20">
        <f>K71+K72+K73+K79+K80+K83+K86</f>
        <v>704096337.2645388</v>
      </c>
    </row>
    <row r="71" spans="1:11" ht="12.75">
      <c r="A71" s="193" t="s">
        <v>147</v>
      </c>
      <c r="B71" s="194"/>
      <c r="C71" s="194"/>
      <c r="D71" s="194"/>
      <c r="E71" s="194"/>
      <c r="F71" s="194"/>
      <c r="G71" s="194"/>
      <c r="H71" s="195"/>
      <c r="I71" s="4">
        <v>63</v>
      </c>
      <c r="J71" s="13">
        <v>229381200</v>
      </c>
      <c r="K71" s="13">
        <v>229381200.00000003</v>
      </c>
    </row>
    <row r="72" spans="1:11" ht="12.75">
      <c r="A72" s="193" t="s">
        <v>148</v>
      </c>
      <c r="B72" s="194"/>
      <c r="C72" s="194"/>
      <c r="D72" s="194"/>
      <c r="E72" s="194"/>
      <c r="F72" s="194"/>
      <c r="G72" s="194"/>
      <c r="H72" s="195"/>
      <c r="I72" s="4">
        <v>64</v>
      </c>
      <c r="J72" s="13">
        <v>0</v>
      </c>
      <c r="K72" s="13">
        <v>37767.774721994996</v>
      </c>
    </row>
    <row r="73" spans="1:11" ht="12.75">
      <c r="A73" s="193" t="s">
        <v>149</v>
      </c>
      <c r="B73" s="194"/>
      <c r="C73" s="194"/>
      <c r="D73" s="194"/>
      <c r="E73" s="194"/>
      <c r="F73" s="194"/>
      <c r="G73" s="194"/>
      <c r="H73" s="195"/>
      <c r="I73" s="4">
        <v>65</v>
      </c>
      <c r="J73" s="12">
        <f>J74+J75-J76+J77+J78</f>
        <v>345632495</v>
      </c>
      <c r="K73" s="12">
        <f>K74+K75-K76+K77+K78</f>
        <v>436803555.8406509</v>
      </c>
    </row>
    <row r="74" spans="1:11" ht="12.75">
      <c r="A74" s="193" t="s">
        <v>150</v>
      </c>
      <c r="B74" s="194"/>
      <c r="C74" s="194"/>
      <c r="D74" s="194"/>
      <c r="E74" s="194"/>
      <c r="F74" s="194"/>
      <c r="G74" s="194"/>
      <c r="H74" s="195"/>
      <c r="I74" s="4">
        <v>66</v>
      </c>
      <c r="J74" s="13">
        <v>12522134</v>
      </c>
      <c r="K74" s="13">
        <v>12846059.473012246</v>
      </c>
    </row>
    <row r="75" spans="1:11" ht="12.75">
      <c r="A75" s="193" t="s">
        <v>151</v>
      </c>
      <c r="B75" s="194"/>
      <c r="C75" s="194"/>
      <c r="D75" s="194"/>
      <c r="E75" s="194"/>
      <c r="F75" s="194"/>
      <c r="G75" s="194"/>
      <c r="H75" s="195"/>
      <c r="I75" s="4">
        <v>67</v>
      </c>
      <c r="J75" s="13">
        <v>0</v>
      </c>
      <c r="K75" s="13">
        <v>0</v>
      </c>
    </row>
    <row r="76" spans="1:11" ht="12.75">
      <c r="A76" s="193" t="s">
        <v>139</v>
      </c>
      <c r="B76" s="194"/>
      <c r="C76" s="194"/>
      <c r="D76" s="194"/>
      <c r="E76" s="194"/>
      <c r="F76" s="194"/>
      <c r="G76" s="194"/>
      <c r="H76" s="195"/>
      <c r="I76" s="4">
        <v>68</v>
      </c>
      <c r="J76" s="13">
        <v>0</v>
      </c>
      <c r="K76" s="13">
        <v>0</v>
      </c>
    </row>
    <row r="77" spans="1:11" ht="12.75">
      <c r="A77" s="193" t="s">
        <v>140</v>
      </c>
      <c r="B77" s="194"/>
      <c r="C77" s="194"/>
      <c r="D77" s="194"/>
      <c r="E77" s="194"/>
      <c r="F77" s="194"/>
      <c r="G77" s="194"/>
      <c r="H77" s="195"/>
      <c r="I77" s="4">
        <v>69</v>
      </c>
      <c r="J77" s="13">
        <v>218400504</v>
      </c>
      <c r="K77" s="13">
        <v>307335345.22</v>
      </c>
    </row>
    <row r="78" spans="1:11" ht="12.75">
      <c r="A78" s="193" t="s">
        <v>141</v>
      </c>
      <c r="B78" s="194"/>
      <c r="C78" s="194"/>
      <c r="D78" s="194"/>
      <c r="E78" s="194"/>
      <c r="F78" s="194"/>
      <c r="G78" s="194"/>
      <c r="H78" s="195"/>
      <c r="I78" s="4">
        <v>70</v>
      </c>
      <c r="J78" s="13">
        <v>114709857</v>
      </c>
      <c r="K78" s="13">
        <v>116622151.14763865</v>
      </c>
    </row>
    <row r="79" spans="1:11" ht="12.75">
      <c r="A79" s="193" t="s">
        <v>142</v>
      </c>
      <c r="B79" s="194"/>
      <c r="C79" s="194"/>
      <c r="D79" s="194"/>
      <c r="E79" s="194"/>
      <c r="F79" s="194"/>
      <c r="G79" s="194"/>
      <c r="H79" s="195"/>
      <c r="I79" s="4">
        <v>71</v>
      </c>
      <c r="J79" s="13">
        <v>7224760</v>
      </c>
      <c r="K79" s="13">
        <v>15037771.649999999</v>
      </c>
    </row>
    <row r="80" spans="1:11" ht="12.75">
      <c r="A80" s="193" t="s">
        <v>246</v>
      </c>
      <c r="B80" s="194"/>
      <c r="C80" s="194"/>
      <c r="D80" s="194"/>
      <c r="E80" s="194"/>
      <c r="F80" s="194"/>
      <c r="G80" s="194"/>
      <c r="H80" s="195"/>
      <c r="I80" s="4">
        <v>72</v>
      </c>
      <c r="J80" s="12">
        <f>J81-J82</f>
        <v>2324459</v>
      </c>
      <c r="K80" s="12">
        <f>K81-K82</f>
        <v>18947384.770960912</v>
      </c>
    </row>
    <row r="81" spans="1:11" ht="12.75">
      <c r="A81" s="212" t="s">
        <v>175</v>
      </c>
      <c r="B81" s="213"/>
      <c r="C81" s="213"/>
      <c r="D81" s="213"/>
      <c r="E81" s="213"/>
      <c r="F81" s="213"/>
      <c r="G81" s="213"/>
      <c r="H81" s="214"/>
      <c r="I81" s="4">
        <v>73</v>
      </c>
      <c r="J81" s="13">
        <v>2324459</v>
      </c>
      <c r="K81" s="13">
        <v>18947384.770960912</v>
      </c>
    </row>
    <row r="82" spans="1:11" ht="12.75">
      <c r="A82" s="212" t="s">
        <v>176</v>
      </c>
      <c r="B82" s="213"/>
      <c r="C82" s="213"/>
      <c r="D82" s="213"/>
      <c r="E82" s="213"/>
      <c r="F82" s="213"/>
      <c r="G82" s="213"/>
      <c r="H82" s="214"/>
      <c r="I82" s="4">
        <v>74</v>
      </c>
      <c r="J82" s="13"/>
      <c r="K82" s="13"/>
    </row>
    <row r="83" spans="1:11" ht="12.75">
      <c r="A83" s="193" t="s">
        <v>247</v>
      </c>
      <c r="B83" s="194"/>
      <c r="C83" s="194"/>
      <c r="D83" s="194"/>
      <c r="E83" s="194"/>
      <c r="F83" s="194"/>
      <c r="G83" s="194"/>
      <c r="H83" s="195"/>
      <c r="I83" s="4">
        <v>75</v>
      </c>
      <c r="J83" s="12">
        <f>J84-J85</f>
        <v>91573397</v>
      </c>
      <c r="K83" s="12">
        <f>K84-K85</f>
        <v>1190868.5072096698</v>
      </c>
    </row>
    <row r="84" spans="1:11" ht="12.75">
      <c r="A84" s="212" t="s">
        <v>177</v>
      </c>
      <c r="B84" s="213"/>
      <c r="C84" s="213"/>
      <c r="D84" s="213"/>
      <c r="E84" s="213"/>
      <c r="F84" s="213"/>
      <c r="G84" s="213"/>
      <c r="H84" s="214"/>
      <c r="I84" s="4">
        <v>76</v>
      </c>
      <c r="J84" s="13">
        <v>91573397</v>
      </c>
      <c r="K84" s="13">
        <v>1190868.5072096698</v>
      </c>
    </row>
    <row r="85" spans="1:11" ht="12.75">
      <c r="A85" s="212" t="s">
        <v>178</v>
      </c>
      <c r="B85" s="213"/>
      <c r="C85" s="213"/>
      <c r="D85" s="213"/>
      <c r="E85" s="213"/>
      <c r="F85" s="213"/>
      <c r="G85" s="213"/>
      <c r="H85" s="214"/>
      <c r="I85" s="4">
        <v>77</v>
      </c>
      <c r="J85" s="13">
        <v>0</v>
      </c>
      <c r="K85" s="13"/>
    </row>
    <row r="86" spans="1:11" ht="12.75">
      <c r="A86" s="193" t="s">
        <v>179</v>
      </c>
      <c r="B86" s="194"/>
      <c r="C86" s="194"/>
      <c r="D86" s="194"/>
      <c r="E86" s="194"/>
      <c r="F86" s="194"/>
      <c r="G86" s="194"/>
      <c r="H86" s="195"/>
      <c r="I86" s="4">
        <v>78</v>
      </c>
      <c r="J86" s="13">
        <v>10863052</v>
      </c>
      <c r="K86" s="13">
        <v>2697788.7209953205</v>
      </c>
    </row>
    <row r="87" spans="1:11" ht="12.75">
      <c r="A87" s="190" t="s">
        <v>19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8475988</v>
      </c>
      <c r="K87" s="12">
        <f>SUM(K88:K90)</f>
        <v>8280917.503853001</v>
      </c>
    </row>
    <row r="88" spans="1:11" ht="12.75">
      <c r="A88" s="193" t="s">
        <v>135</v>
      </c>
      <c r="B88" s="194"/>
      <c r="C88" s="194"/>
      <c r="D88" s="194"/>
      <c r="E88" s="194"/>
      <c r="F88" s="194"/>
      <c r="G88" s="194"/>
      <c r="H88" s="195"/>
      <c r="I88" s="4">
        <v>80</v>
      </c>
      <c r="J88" s="13">
        <v>8475988</v>
      </c>
      <c r="K88" s="13">
        <v>7672388.273853</v>
      </c>
    </row>
    <row r="89" spans="1:11" ht="12.75">
      <c r="A89" s="193" t="s">
        <v>136</v>
      </c>
      <c r="B89" s="194"/>
      <c r="C89" s="194"/>
      <c r="D89" s="194"/>
      <c r="E89" s="194"/>
      <c r="F89" s="194"/>
      <c r="G89" s="194"/>
      <c r="H89" s="195"/>
      <c r="I89" s="4">
        <v>81</v>
      </c>
      <c r="J89" s="13">
        <v>0</v>
      </c>
      <c r="K89" s="13">
        <v>0</v>
      </c>
    </row>
    <row r="90" spans="1:11" ht="12.75">
      <c r="A90" s="193" t="s">
        <v>137</v>
      </c>
      <c r="B90" s="194"/>
      <c r="C90" s="194"/>
      <c r="D90" s="194"/>
      <c r="E90" s="194"/>
      <c r="F90" s="194"/>
      <c r="G90" s="194"/>
      <c r="H90" s="195"/>
      <c r="I90" s="4">
        <v>82</v>
      </c>
      <c r="J90" s="13">
        <v>0</v>
      </c>
      <c r="K90" s="13">
        <v>608529.23</v>
      </c>
    </row>
    <row r="91" spans="1:11" ht="12.75">
      <c r="A91" s="190" t="s">
        <v>20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279185838</v>
      </c>
      <c r="K91" s="12">
        <f>SUM(K92:K100)</f>
        <v>426852297.9564235</v>
      </c>
    </row>
    <row r="92" spans="1:11" ht="12.75">
      <c r="A92" s="193" t="s">
        <v>138</v>
      </c>
      <c r="B92" s="194"/>
      <c r="C92" s="194"/>
      <c r="D92" s="194"/>
      <c r="E92" s="194"/>
      <c r="F92" s="194"/>
      <c r="G92" s="194"/>
      <c r="H92" s="195"/>
      <c r="I92" s="4">
        <v>84</v>
      </c>
      <c r="J92" s="13">
        <v>0</v>
      </c>
      <c r="K92" s="13">
        <v>1477777.79</v>
      </c>
    </row>
    <row r="93" spans="1:11" ht="12.75">
      <c r="A93" s="193" t="s">
        <v>251</v>
      </c>
      <c r="B93" s="194"/>
      <c r="C93" s="194"/>
      <c r="D93" s="194"/>
      <c r="E93" s="194"/>
      <c r="F93" s="194"/>
      <c r="G93" s="194"/>
      <c r="H93" s="195"/>
      <c r="I93" s="4">
        <v>85</v>
      </c>
      <c r="J93" s="13">
        <v>0</v>
      </c>
      <c r="K93" s="13">
        <v>85229967</v>
      </c>
    </row>
    <row r="94" spans="1:11" ht="12.75">
      <c r="A94" s="193" t="s">
        <v>0</v>
      </c>
      <c r="B94" s="194"/>
      <c r="C94" s="194"/>
      <c r="D94" s="194"/>
      <c r="E94" s="194"/>
      <c r="F94" s="194"/>
      <c r="G94" s="194"/>
      <c r="H94" s="195"/>
      <c r="I94" s="4">
        <v>86</v>
      </c>
      <c r="J94" s="13">
        <v>125806744</v>
      </c>
      <c r="K94" s="13">
        <v>246079362.76642352</v>
      </c>
    </row>
    <row r="95" spans="1:11" ht="12.75">
      <c r="A95" s="193" t="s">
        <v>252</v>
      </c>
      <c r="B95" s="194"/>
      <c r="C95" s="194"/>
      <c r="D95" s="194"/>
      <c r="E95" s="194"/>
      <c r="F95" s="194"/>
      <c r="G95" s="194"/>
      <c r="H95" s="195"/>
      <c r="I95" s="4">
        <v>87</v>
      </c>
      <c r="J95" s="13">
        <v>0</v>
      </c>
      <c r="K95" s="13">
        <v>0</v>
      </c>
    </row>
    <row r="96" spans="1:11" ht="12.75">
      <c r="A96" s="193" t="s">
        <v>253</v>
      </c>
      <c r="B96" s="194"/>
      <c r="C96" s="194"/>
      <c r="D96" s="194"/>
      <c r="E96" s="194"/>
      <c r="F96" s="194"/>
      <c r="G96" s="194"/>
      <c r="H96" s="195"/>
      <c r="I96" s="4">
        <v>88</v>
      </c>
      <c r="J96" s="13">
        <v>153379094</v>
      </c>
      <c r="K96" s="13">
        <v>94065190.4</v>
      </c>
    </row>
    <row r="97" spans="1:11" ht="12.75">
      <c r="A97" s="193" t="s">
        <v>254</v>
      </c>
      <c r="B97" s="194"/>
      <c r="C97" s="194"/>
      <c r="D97" s="194"/>
      <c r="E97" s="194"/>
      <c r="F97" s="194"/>
      <c r="G97" s="194"/>
      <c r="H97" s="195"/>
      <c r="I97" s="4">
        <v>89</v>
      </c>
      <c r="J97" s="13">
        <v>0</v>
      </c>
      <c r="K97" s="13">
        <v>0</v>
      </c>
    </row>
    <row r="98" spans="1:11" ht="12.75">
      <c r="A98" s="193" t="s">
        <v>96</v>
      </c>
      <c r="B98" s="194"/>
      <c r="C98" s="194"/>
      <c r="D98" s="194"/>
      <c r="E98" s="194"/>
      <c r="F98" s="194"/>
      <c r="G98" s="194"/>
      <c r="H98" s="195"/>
      <c r="I98" s="4">
        <v>90</v>
      </c>
      <c r="J98" s="13">
        <v>0</v>
      </c>
      <c r="K98" s="13">
        <v>0</v>
      </c>
    </row>
    <row r="99" spans="1:11" ht="12.75">
      <c r="A99" s="193" t="s">
        <v>94</v>
      </c>
      <c r="B99" s="194"/>
      <c r="C99" s="194"/>
      <c r="D99" s="194"/>
      <c r="E99" s="194"/>
      <c r="F99" s="194"/>
      <c r="G99" s="194"/>
      <c r="H99" s="195"/>
      <c r="I99" s="4">
        <v>91</v>
      </c>
      <c r="J99" s="13">
        <v>0</v>
      </c>
      <c r="K99" s="13">
        <v>0</v>
      </c>
    </row>
    <row r="100" spans="1:11" ht="12.75">
      <c r="A100" s="193" t="s">
        <v>95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3">
        <v>0</v>
      </c>
      <c r="K100" s="13">
        <v>0</v>
      </c>
    </row>
    <row r="101" spans="1:11" ht="12.75">
      <c r="A101" s="190" t="s">
        <v>21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1280098888</v>
      </c>
      <c r="K101" s="12">
        <f>SUM(K102:K113)</f>
        <v>1276477297.9768393</v>
      </c>
    </row>
    <row r="102" spans="1:11" ht="12.75">
      <c r="A102" s="193" t="s">
        <v>138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3">
        <v>7325986</v>
      </c>
      <c r="K102" s="13">
        <v>0</v>
      </c>
    </row>
    <row r="103" spans="1:11" ht="12.75">
      <c r="A103" s="193" t="s">
        <v>251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3">
        <v>8907329</v>
      </c>
      <c r="K103" s="13">
        <v>1729041.7278489806</v>
      </c>
    </row>
    <row r="104" spans="1:11" ht="12.75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3">
        <v>343896704</v>
      </c>
      <c r="K104" s="13">
        <v>470642917.567748</v>
      </c>
    </row>
    <row r="105" spans="1:11" ht="12.75">
      <c r="A105" s="193" t="s">
        <v>252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3">
        <v>27894232</v>
      </c>
      <c r="K105" s="13">
        <v>116574784.52252227</v>
      </c>
    </row>
    <row r="106" spans="1:11" ht="12.75">
      <c r="A106" s="193" t="s">
        <v>253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3">
        <v>595998921</v>
      </c>
      <c r="K106" s="13">
        <v>436023492.44424033</v>
      </c>
    </row>
    <row r="107" spans="1:11" ht="12.75">
      <c r="A107" s="193" t="s">
        <v>254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3">
        <v>232836403</v>
      </c>
      <c r="K107" s="13">
        <v>210105782.94</v>
      </c>
    </row>
    <row r="108" spans="1:11" ht="12.75">
      <c r="A108" s="193" t="s">
        <v>96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3">
        <v>0</v>
      </c>
      <c r="K108" s="13">
        <v>0</v>
      </c>
    </row>
    <row r="109" spans="1:11" ht="12.75">
      <c r="A109" s="193" t="s">
        <v>97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3">
        <v>14636826</v>
      </c>
      <c r="K109" s="13">
        <v>9148492.64188036</v>
      </c>
    </row>
    <row r="110" spans="1:11" ht="12.75">
      <c r="A110" s="193" t="s">
        <v>98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3">
        <v>19059407</v>
      </c>
      <c r="K110" s="13">
        <v>13834949.67099512</v>
      </c>
    </row>
    <row r="111" spans="1:11" ht="12.75">
      <c r="A111" s="193" t="s">
        <v>101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3">
        <v>1899762</v>
      </c>
      <c r="K111" s="13">
        <v>2900422.4</v>
      </c>
    </row>
    <row r="112" spans="1:11" ht="12.75">
      <c r="A112" s="193" t="s">
        <v>99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3">
        <v>0</v>
      </c>
      <c r="K112" s="13">
        <v>0</v>
      </c>
    </row>
    <row r="113" spans="1:11" ht="12.75">
      <c r="A113" s="193" t="s">
        <v>100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3">
        <v>27643318</v>
      </c>
      <c r="K113" s="13">
        <v>15517414.06160398</v>
      </c>
    </row>
    <row r="114" spans="1:11" ht="12.75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77849378</v>
      </c>
      <c r="K114" s="13">
        <v>38040.69</v>
      </c>
    </row>
    <row r="115" spans="1:11" ht="12.75">
      <c r="A115" s="190" t="s">
        <v>25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2332609455</v>
      </c>
      <c r="K115" s="12">
        <f>K70+K87+K91+K101+K114</f>
        <v>2415744891.3916545</v>
      </c>
    </row>
    <row r="116" spans="1:11" ht="12.75">
      <c r="A116" s="220" t="s">
        <v>59</v>
      </c>
      <c r="B116" s="221"/>
      <c r="C116" s="221"/>
      <c r="D116" s="221"/>
      <c r="E116" s="221"/>
      <c r="F116" s="221"/>
      <c r="G116" s="221"/>
      <c r="H116" s="222"/>
      <c r="I116" s="5">
        <v>108</v>
      </c>
      <c r="J116" s="14">
        <v>406320335</v>
      </c>
      <c r="K116" s="14">
        <v>613050040.6700001</v>
      </c>
    </row>
    <row r="117" spans="1:11" ht="12.75">
      <c r="A117" s="209" t="s">
        <v>289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226"/>
      <c r="J118" s="226"/>
      <c r="K118" s="227"/>
    </row>
    <row r="119" spans="1:11" ht="12.75">
      <c r="A119" s="193" t="s">
        <v>8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3">
        <v>676136312</v>
      </c>
      <c r="K119" s="13">
        <v>701398548.5435435</v>
      </c>
    </row>
    <row r="120" spans="1:11" ht="12.75">
      <c r="A120" s="215" t="s">
        <v>9</v>
      </c>
      <c r="B120" s="216"/>
      <c r="C120" s="216"/>
      <c r="D120" s="216"/>
      <c r="E120" s="216"/>
      <c r="F120" s="216"/>
      <c r="G120" s="216"/>
      <c r="H120" s="217"/>
      <c r="I120" s="7">
        <v>110</v>
      </c>
      <c r="J120" s="14">
        <v>10863052</v>
      </c>
      <c r="K120" s="14">
        <v>2697788.7209953205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8" t="s">
        <v>102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1" ht="12.75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J53" sqref="J53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80" t="s">
        <v>160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342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8" t="s">
        <v>343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31" t="s">
        <v>61</v>
      </c>
      <c r="B5" s="231"/>
      <c r="C5" s="231"/>
      <c r="D5" s="231"/>
      <c r="E5" s="231"/>
      <c r="F5" s="231"/>
      <c r="G5" s="231"/>
      <c r="H5" s="231"/>
      <c r="I5" s="77" t="s">
        <v>290</v>
      </c>
      <c r="J5" s="79" t="s">
        <v>156</v>
      </c>
      <c r="K5" s="79" t="s">
        <v>157</v>
      </c>
    </row>
    <row r="6" spans="1:11" ht="12.75">
      <c r="A6" s="202">
        <v>1</v>
      </c>
      <c r="B6" s="202"/>
      <c r="C6" s="202"/>
      <c r="D6" s="202"/>
      <c r="E6" s="202"/>
      <c r="F6" s="202"/>
      <c r="G6" s="202"/>
      <c r="H6" s="202"/>
      <c r="I6" s="81">
        <v>2</v>
      </c>
      <c r="J6" s="80">
        <v>3</v>
      </c>
      <c r="K6" s="80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189"/>
      <c r="I7" s="6">
        <v>111</v>
      </c>
      <c r="J7" s="20">
        <f>SUM(J8:J9)</f>
        <v>2451423294</v>
      </c>
      <c r="K7" s="20">
        <f>SUM(K8:K9)</f>
        <v>1657494941.5502856</v>
      </c>
    </row>
    <row r="8" spans="1:11" ht="12.75">
      <c r="A8" s="190" t="s">
        <v>158</v>
      </c>
      <c r="B8" s="191"/>
      <c r="C8" s="191"/>
      <c r="D8" s="191"/>
      <c r="E8" s="191"/>
      <c r="F8" s="191"/>
      <c r="G8" s="191"/>
      <c r="H8" s="192"/>
      <c r="I8" s="4">
        <v>112</v>
      </c>
      <c r="J8" s="13">
        <v>2394605008</v>
      </c>
      <c r="K8" s="13">
        <v>1553940595.1469333</v>
      </c>
    </row>
    <row r="9" spans="1:11" ht="12.75">
      <c r="A9" s="190" t="s">
        <v>106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56818286</v>
      </c>
      <c r="K9" s="13">
        <v>103554346.40335228</v>
      </c>
    </row>
    <row r="10" spans="1:11" ht="12.75">
      <c r="A10" s="190" t="s">
        <v>12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2268309019</v>
      </c>
      <c r="K10" s="12">
        <f>K11+K12+K16+K20+K21+K22+K25+K26</f>
        <v>1592917897.3020267</v>
      </c>
    </row>
    <row r="11" spans="1:11" ht="12.75">
      <c r="A11" s="190" t="s">
        <v>107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>
        <v>127017905</v>
      </c>
      <c r="K11" s="13">
        <v>105787321.99756816</v>
      </c>
    </row>
    <row r="12" spans="1:11" ht="12.75">
      <c r="A12" s="190" t="s">
        <v>22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1509563316</v>
      </c>
      <c r="K12" s="12">
        <f>SUM(K13:K15)</f>
        <v>980056328.6266834</v>
      </c>
    </row>
    <row r="13" spans="1:11" ht="12.75">
      <c r="A13" s="193" t="s">
        <v>152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3">
        <v>323474299</v>
      </c>
      <c r="K13" s="13">
        <v>171842384.1701123</v>
      </c>
    </row>
    <row r="14" spans="1:11" ht="12.75">
      <c r="A14" s="193" t="s">
        <v>153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3">
        <v>122068551</v>
      </c>
      <c r="K14" s="13">
        <v>155924766.04816002</v>
      </c>
    </row>
    <row r="15" spans="1:11" ht="12.75">
      <c r="A15" s="193" t="s">
        <v>63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3">
        <v>1064020466</v>
      </c>
      <c r="K15" s="13">
        <v>652289178.408411</v>
      </c>
    </row>
    <row r="16" spans="1:11" ht="12.75">
      <c r="A16" s="190" t="s">
        <v>23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367236862</v>
      </c>
      <c r="K16" s="12">
        <f>SUM(K17:K19)</f>
        <v>285414229.97659075</v>
      </c>
    </row>
    <row r="17" spans="1:11" ht="12.75">
      <c r="A17" s="193" t="s">
        <v>64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3">
        <v>220854198</v>
      </c>
      <c r="K17" s="13">
        <v>179164247.2662463</v>
      </c>
    </row>
    <row r="18" spans="1:11" ht="12.75">
      <c r="A18" s="193" t="s">
        <v>65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3">
        <v>95516314</v>
      </c>
      <c r="K18" s="13">
        <v>72796492.03101565</v>
      </c>
    </row>
    <row r="19" spans="1:11" ht="12.75">
      <c r="A19" s="193" t="s">
        <v>66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3">
        <v>50866350</v>
      </c>
      <c r="K19" s="13">
        <v>33453490.67932882</v>
      </c>
    </row>
    <row r="20" spans="1:11" ht="12.75">
      <c r="A20" s="190" t="s">
        <v>108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59272335</v>
      </c>
      <c r="K20" s="13">
        <v>56017581.971124</v>
      </c>
    </row>
    <row r="21" spans="1:11" ht="12.75">
      <c r="A21" s="190" t="s">
        <v>109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197212753</v>
      </c>
      <c r="K21" s="13">
        <v>141739652.4332354</v>
      </c>
    </row>
    <row r="22" spans="1:11" ht="12.75">
      <c r="A22" s="190" t="s">
        <v>24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2809141</v>
      </c>
      <c r="K22" s="12">
        <f>SUM(K23:K24)</f>
        <v>5243134</v>
      </c>
    </row>
    <row r="23" spans="1:11" ht="12.75">
      <c r="A23" s="193" t="s">
        <v>143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3">
        <v>208128</v>
      </c>
      <c r="K23" s="13">
        <v>0</v>
      </c>
    </row>
    <row r="24" spans="1:11" ht="12.75">
      <c r="A24" s="193" t="s">
        <v>144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3">
        <v>2601013</v>
      </c>
      <c r="K24" s="13">
        <v>5243134</v>
      </c>
    </row>
    <row r="25" spans="1:11" ht="12.75">
      <c r="A25" s="190" t="s">
        <v>110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>
        <v>3725919</v>
      </c>
      <c r="K25" s="13">
        <v>238327</v>
      </c>
    </row>
    <row r="26" spans="1:11" ht="12.75">
      <c r="A26" s="190" t="s">
        <v>52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1470788</v>
      </c>
      <c r="K26" s="13">
        <v>18421321.29682492</v>
      </c>
    </row>
    <row r="27" spans="1:11" ht="12.75">
      <c r="A27" s="190" t="s">
        <v>221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2009932</v>
      </c>
      <c r="K27" s="12">
        <f>SUM(K28:K32)</f>
        <v>1833942.5529437</v>
      </c>
    </row>
    <row r="28" spans="1:11" ht="12.75">
      <c r="A28" s="190" t="s">
        <v>235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>
        <v>0</v>
      </c>
      <c r="K28" s="13">
        <v>0</v>
      </c>
    </row>
    <row r="29" spans="1:11" ht="12.75">
      <c r="A29" s="190" t="s">
        <v>161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503293</v>
      </c>
      <c r="K29" s="13">
        <v>1672833.2886622</v>
      </c>
    </row>
    <row r="30" spans="1:11" ht="12.75">
      <c r="A30" s="190" t="s">
        <v>145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>
        <v>0</v>
      </c>
      <c r="K30" s="13">
        <v>94045</v>
      </c>
    </row>
    <row r="31" spans="1:11" ht="12.75">
      <c r="A31" s="190" t="s">
        <v>231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>
        <v>0</v>
      </c>
      <c r="K31" s="13">
        <v>0</v>
      </c>
    </row>
    <row r="32" spans="1:11" ht="12.75">
      <c r="A32" s="190" t="s">
        <v>146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>
        <v>1506639</v>
      </c>
      <c r="K32" s="13">
        <v>67064.2642815</v>
      </c>
    </row>
    <row r="33" spans="1:11" ht="12.75">
      <c r="A33" s="190" t="s">
        <v>222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74270337</v>
      </c>
      <c r="K33" s="12">
        <f>SUM(K34:K37)</f>
        <v>61733354.15885828</v>
      </c>
    </row>
    <row r="34" spans="1:11" ht="12.75">
      <c r="A34" s="190" t="s">
        <v>68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>
        <v>0</v>
      </c>
      <c r="K34" s="13">
        <v>0</v>
      </c>
    </row>
    <row r="35" spans="1:11" ht="12.75">
      <c r="A35" s="190" t="s">
        <v>67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74270337</v>
      </c>
      <c r="K35" s="13">
        <v>61504598.46621374</v>
      </c>
    </row>
    <row r="36" spans="1:11" ht="12.75">
      <c r="A36" s="190" t="s">
        <v>232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>
        <v>0</v>
      </c>
      <c r="K36" s="13">
        <v>23815</v>
      </c>
    </row>
    <row r="37" spans="1:11" ht="12.75">
      <c r="A37" s="190" t="s">
        <v>69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>
        <v>0</v>
      </c>
      <c r="K37" s="13">
        <v>204940.69264454</v>
      </c>
    </row>
    <row r="38" spans="1:11" ht="12.75">
      <c r="A38" s="190" t="s">
        <v>203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>
        <v>0</v>
      </c>
      <c r="K38" s="13">
        <v>0</v>
      </c>
    </row>
    <row r="39" spans="1:11" ht="12.75">
      <c r="A39" s="190" t="s">
        <v>204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>
        <v>0</v>
      </c>
      <c r="K39" s="13">
        <v>0</v>
      </c>
    </row>
    <row r="40" spans="1:11" ht="12.75">
      <c r="A40" s="190" t="s">
        <v>233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>
        <v>0</v>
      </c>
      <c r="K40" s="13">
        <v>0</v>
      </c>
    </row>
    <row r="41" spans="1:11" ht="12.75">
      <c r="A41" s="190" t="s">
        <v>234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>
        <v>0</v>
      </c>
      <c r="K41" s="13">
        <v>0</v>
      </c>
    </row>
    <row r="42" spans="1:11" ht="12.75">
      <c r="A42" s="190" t="s">
        <v>223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2453433226</v>
      </c>
      <c r="K42" s="12">
        <f>K7+K27+K38+K40</f>
        <v>1659328884.1032293</v>
      </c>
    </row>
    <row r="43" spans="1:11" ht="12.75">
      <c r="A43" s="190" t="s">
        <v>224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2342579356</v>
      </c>
      <c r="K43" s="12">
        <f>K10+K33+K39+K41</f>
        <v>1654651251.460885</v>
      </c>
    </row>
    <row r="44" spans="1:11" ht="12.75">
      <c r="A44" s="190" t="s">
        <v>244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110853870</v>
      </c>
      <c r="K44" s="12">
        <f>K42-K43</f>
        <v>4677632.642344236</v>
      </c>
    </row>
    <row r="45" spans="1:11" ht="12.75">
      <c r="A45" s="212" t="s">
        <v>226</v>
      </c>
      <c r="B45" s="213"/>
      <c r="C45" s="213"/>
      <c r="D45" s="213"/>
      <c r="E45" s="213"/>
      <c r="F45" s="213"/>
      <c r="G45" s="213"/>
      <c r="H45" s="214"/>
      <c r="I45" s="4">
        <v>149</v>
      </c>
      <c r="J45" s="12">
        <f>IF(J42&gt;J43,J42-J43,0)</f>
        <v>110853870</v>
      </c>
      <c r="K45" s="12">
        <f>IF(K42&gt;K43,K42-K43,0)</f>
        <v>4677632.642344236</v>
      </c>
    </row>
    <row r="46" spans="1:11" ht="12.75">
      <c r="A46" s="212" t="s">
        <v>227</v>
      </c>
      <c r="B46" s="213"/>
      <c r="C46" s="213"/>
      <c r="D46" s="213"/>
      <c r="E46" s="213"/>
      <c r="F46" s="213"/>
      <c r="G46" s="213"/>
      <c r="H46" s="21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0" t="s">
        <v>225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>
        <v>23455636</v>
      </c>
      <c r="K47" s="13">
        <v>3760159.5600199997</v>
      </c>
    </row>
    <row r="48" spans="1:11" ht="12.75">
      <c r="A48" s="190" t="s">
        <v>245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87398234</v>
      </c>
      <c r="K48" s="12">
        <f>K44-K47</f>
        <v>917473.0823242366</v>
      </c>
    </row>
    <row r="49" spans="1:11" ht="12.75">
      <c r="A49" s="212" t="s">
        <v>200</v>
      </c>
      <c r="B49" s="213"/>
      <c r="C49" s="213"/>
      <c r="D49" s="213"/>
      <c r="E49" s="213"/>
      <c r="F49" s="213"/>
      <c r="G49" s="213"/>
      <c r="H49" s="214"/>
      <c r="I49" s="4">
        <v>153</v>
      </c>
      <c r="J49" s="12">
        <f>IF(J48&gt;0,J48,0)</f>
        <v>87398234</v>
      </c>
      <c r="K49" s="12">
        <f>IF(K48&gt;0,K48,0)</f>
        <v>917473.0823242366</v>
      </c>
    </row>
    <row r="50" spans="1:11" ht="12.75">
      <c r="A50" s="237" t="s">
        <v>228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9" t="s">
        <v>120</v>
      </c>
      <c r="B51" s="223"/>
      <c r="C51" s="223"/>
      <c r="D51" s="223"/>
      <c r="E51" s="223"/>
      <c r="F51" s="223"/>
      <c r="G51" s="223"/>
      <c r="H51" s="223"/>
      <c r="I51" s="235"/>
      <c r="J51" s="235"/>
      <c r="K51" s="236"/>
    </row>
    <row r="52" spans="1:11" ht="12.75">
      <c r="A52" s="187" t="s">
        <v>194</v>
      </c>
      <c r="B52" s="188"/>
      <c r="C52" s="188"/>
      <c r="D52" s="188"/>
      <c r="E52" s="188"/>
      <c r="F52" s="188"/>
      <c r="G52" s="188"/>
      <c r="H52" s="188"/>
      <c r="I52" s="226"/>
      <c r="J52" s="226"/>
      <c r="K52" s="227"/>
    </row>
    <row r="53" spans="1:11" ht="12.75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>
        <v>91573400</v>
      </c>
      <c r="K53" s="13">
        <v>1190884</v>
      </c>
    </row>
    <row r="54" spans="1:11" ht="12.75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>
        <v>-4175166</v>
      </c>
      <c r="K54" s="14">
        <v>-273411</v>
      </c>
    </row>
    <row r="55" spans="1:11" ht="12.75">
      <c r="A55" s="209" t="s">
        <v>197</v>
      </c>
      <c r="B55" s="223"/>
      <c r="C55" s="223"/>
      <c r="D55" s="223"/>
      <c r="E55" s="223"/>
      <c r="F55" s="223"/>
      <c r="G55" s="223"/>
      <c r="H55" s="223"/>
      <c r="I55" s="235"/>
      <c r="J55" s="235"/>
      <c r="K55" s="236"/>
    </row>
    <row r="56" spans="1:11" ht="12.75">
      <c r="A56" s="187" t="s">
        <v>212</v>
      </c>
      <c r="B56" s="188"/>
      <c r="C56" s="188"/>
      <c r="D56" s="188"/>
      <c r="E56" s="188"/>
      <c r="F56" s="188"/>
      <c r="G56" s="188"/>
      <c r="H56" s="189"/>
      <c r="I56" s="21">
        <v>157</v>
      </c>
      <c r="J56" s="11">
        <v>87398234</v>
      </c>
      <c r="K56" s="11">
        <v>917473</v>
      </c>
    </row>
    <row r="57" spans="1:11" ht="12.75">
      <c r="A57" s="190" t="s">
        <v>229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0</v>
      </c>
      <c r="K57" s="12">
        <f>SUM(K58:K64)</f>
        <v>7813011</v>
      </c>
    </row>
    <row r="58" spans="1:11" ht="12.75">
      <c r="A58" s="190" t="s">
        <v>236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/>
      <c r="K58" s="13">
        <v>0</v>
      </c>
    </row>
    <row r="59" spans="1:11" ht="12.75">
      <c r="A59" s="190" t="s">
        <v>237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/>
      <c r="K59" s="13">
        <v>7813011</v>
      </c>
    </row>
    <row r="60" spans="1:11" ht="12.75">
      <c r="A60" s="190" t="s">
        <v>45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/>
      <c r="K60" s="13">
        <v>0</v>
      </c>
    </row>
    <row r="61" spans="1:11" ht="12.75">
      <c r="A61" s="190" t="s">
        <v>238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>
        <v>0</v>
      </c>
    </row>
    <row r="62" spans="1:11" ht="12.75">
      <c r="A62" s="190" t="s">
        <v>239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>
        <v>0</v>
      </c>
    </row>
    <row r="63" spans="1:11" ht="12.75">
      <c r="A63" s="190" t="s">
        <v>240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>
        <v>0</v>
      </c>
    </row>
    <row r="64" spans="1:11" ht="12.75">
      <c r="A64" s="190" t="s">
        <v>241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>
        <v>0</v>
      </c>
    </row>
    <row r="65" spans="1:11" ht="12.75">
      <c r="A65" s="190" t="s">
        <v>230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/>
      <c r="K65" s="13">
        <v>1562602</v>
      </c>
    </row>
    <row r="66" spans="1:11" ht="12.75">
      <c r="A66" s="190" t="s">
        <v>201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0</v>
      </c>
      <c r="K66" s="12">
        <f>K57-K65</f>
        <v>6250409</v>
      </c>
    </row>
    <row r="67" spans="1:11" ht="12.75">
      <c r="A67" s="190" t="s">
        <v>202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8">
        <f>J56+J66</f>
        <v>87398234</v>
      </c>
      <c r="K67" s="18">
        <f>K56+K66</f>
        <v>7167882</v>
      </c>
    </row>
    <row r="68" spans="1:11" ht="12.75">
      <c r="A68" s="209" t="s">
        <v>196</v>
      </c>
      <c r="B68" s="223"/>
      <c r="C68" s="223"/>
      <c r="D68" s="223"/>
      <c r="E68" s="223"/>
      <c r="F68" s="223"/>
      <c r="G68" s="223"/>
      <c r="H68" s="223"/>
      <c r="I68" s="235"/>
      <c r="J68" s="235"/>
      <c r="K68" s="236"/>
    </row>
    <row r="69" spans="1:11" ht="12.75">
      <c r="A69" s="187" t="s">
        <v>195</v>
      </c>
      <c r="B69" s="188"/>
      <c r="C69" s="188"/>
      <c r="D69" s="188"/>
      <c r="E69" s="188"/>
      <c r="F69" s="188"/>
      <c r="G69" s="188"/>
      <c r="H69" s="188"/>
      <c r="I69" s="226"/>
      <c r="J69" s="226"/>
      <c r="K69" s="227"/>
    </row>
    <row r="70" spans="1:11" ht="12.75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>
        <v>91573400</v>
      </c>
      <c r="K70" s="13">
        <v>7441292</v>
      </c>
    </row>
    <row r="71" spans="1:11" ht="12.75">
      <c r="A71" s="240" t="s">
        <v>243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4">
        <v>-4175166</v>
      </c>
      <c r="K71" s="14">
        <v>-273411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15:H15"/>
    <mergeCell ref="A16:H16"/>
    <mergeCell ref="A9:H9"/>
    <mergeCell ref="A10:H10"/>
    <mergeCell ref="A11:H11"/>
    <mergeCell ref="A12:H12"/>
    <mergeCell ref="A14:H14"/>
    <mergeCell ref="A5:H5"/>
    <mergeCell ref="A6:H6"/>
    <mergeCell ref="A7:H7"/>
    <mergeCell ref="A8:H8"/>
    <mergeCell ref="K1:K2"/>
    <mergeCell ref="A2:J2"/>
    <mergeCell ref="A4:K4"/>
    <mergeCell ref="A13:H13"/>
    <mergeCell ref="A1:J1"/>
  </mergeCells>
  <dataValidations count="3">
    <dataValidation type="whole" operator="notEqual" allowBlank="1" showInputMessage="1" showErrorMessage="1" errorTitle="Pogrešan unos" error="Mogu se unijeti samo cjelobrojne vrijednosti." sqref="J56:K67 J70:K71 J47:K47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3" sqref="J53:K53"/>
    </sheetView>
  </sheetViews>
  <sheetFormatPr defaultColWidth="9.140625" defaultRowHeight="12.75"/>
  <cols>
    <col min="10" max="11" width="10.8515625" style="0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182"/>
    </row>
    <row r="2" spans="1:11" ht="12.75">
      <c r="A2" s="247" t="s">
        <v>345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344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93" t="s">
        <v>40</v>
      </c>
      <c r="B8" s="194"/>
      <c r="C8" s="194"/>
      <c r="D8" s="194"/>
      <c r="E8" s="194"/>
      <c r="F8" s="194"/>
      <c r="G8" s="194"/>
      <c r="H8" s="194"/>
      <c r="I8" s="4">
        <v>1</v>
      </c>
      <c r="J8" s="8">
        <v>110853870</v>
      </c>
      <c r="K8" s="13">
        <v>4677635</v>
      </c>
    </row>
    <row r="9" spans="1:11" ht="12.75">
      <c r="A9" s="193" t="s">
        <v>41</v>
      </c>
      <c r="B9" s="194"/>
      <c r="C9" s="194"/>
      <c r="D9" s="194"/>
      <c r="E9" s="194"/>
      <c r="F9" s="194"/>
      <c r="G9" s="194"/>
      <c r="H9" s="194"/>
      <c r="I9" s="4">
        <v>2</v>
      </c>
      <c r="J9" s="8">
        <v>59272118</v>
      </c>
      <c r="K9" s="13">
        <v>56017581.971124</v>
      </c>
    </row>
    <row r="10" spans="1:11" ht="12.75">
      <c r="A10" s="193" t="s">
        <v>42</v>
      </c>
      <c r="B10" s="194"/>
      <c r="C10" s="194"/>
      <c r="D10" s="194"/>
      <c r="E10" s="194"/>
      <c r="F10" s="194"/>
      <c r="G10" s="194"/>
      <c r="H10" s="194"/>
      <c r="I10" s="4">
        <v>3</v>
      </c>
      <c r="J10" s="8">
        <v>107806837</v>
      </c>
      <c r="K10" s="13">
        <v>16556059</v>
      </c>
    </row>
    <row r="11" spans="1:11" ht="12.75">
      <c r="A11" s="193" t="s">
        <v>43</v>
      </c>
      <c r="B11" s="194"/>
      <c r="C11" s="194"/>
      <c r="D11" s="194"/>
      <c r="E11" s="194"/>
      <c r="F11" s="194"/>
      <c r="G11" s="194"/>
      <c r="H11" s="194"/>
      <c r="I11" s="4">
        <v>4</v>
      </c>
      <c r="J11" s="8">
        <v>189994519</v>
      </c>
      <c r="K11" s="13">
        <v>43179010</v>
      </c>
    </row>
    <row r="12" spans="1:11" ht="12.75">
      <c r="A12" s="193" t="s">
        <v>44</v>
      </c>
      <c r="B12" s="194"/>
      <c r="C12" s="194"/>
      <c r="D12" s="194"/>
      <c r="E12" s="194"/>
      <c r="F12" s="194"/>
      <c r="G12" s="194"/>
      <c r="H12" s="194"/>
      <c r="I12" s="4">
        <v>5</v>
      </c>
      <c r="J12" s="8">
        <v>263905621</v>
      </c>
      <c r="K12" s="13">
        <v>135001789</v>
      </c>
    </row>
    <row r="13" spans="1:11" ht="12.75">
      <c r="A13" s="193" t="s">
        <v>53</v>
      </c>
      <c r="B13" s="194"/>
      <c r="C13" s="194"/>
      <c r="D13" s="194"/>
      <c r="E13" s="194"/>
      <c r="F13" s="194"/>
      <c r="G13" s="194"/>
      <c r="H13" s="194"/>
      <c r="I13" s="4">
        <v>6</v>
      </c>
      <c r="J13" s="8">
        <v>23324610</v>
      </c>
      <c r="K13" s="13">
        <v>2235713</v>
      </c>
    </row>
    <row r="14" spans="1:11" ht="12.75">
      <c r="A14" s="190" t="s">
        <v>163</v>
      </c>
      <c r="B14" s="191"/>
      <c r="C14" s="191"/>
      <c r="D14" s="191"/>
      <c r="E14" s="191"/>
      <c r="F14" s="191"/>
      <c r="G14" s="191"/>
      <c r="H14" s="191"/>
      <c r="I14" s="4">
        <v>7</v>
      </c>
      <c r="J14" s="12">
        <f>SUM(J8:J13)</f>
        <v>755157575</v>
      </c>
      <c r="K14" s="12">
        <f>SUM(K8:K13)</f>
        <v>257667787.971124</v>
      </c>
    </row>
    <row r="15" spans="1:11" ht="12.75">
      <c r="A15" s="193" t="s">
        <v>54</v>
      </c>
      <c r="B15" s="194"/>
      <c r="C15" s="194"/>
      <c r="D15" s="194"/>
      <c r="E15" s="194"/>
      <c r="F15" s="194"/>
      <c r="G15" s="194"/>
      <c r="H15" s="194"/>
      <c r="I15" s="4">
        <v>8</v>
      </c>
      <c r="J15" s="8">
        <v>387656642</v>
      </c>
      <c r="K15" s="13">
        <v>135174072</v>
      </c>
    </row>
    <row r="16" spans="1:11" ht="12.75">
      <c r="A16" s="193" t="s">
        <v>55</v>
      </c>
      <c r="B16" s="194"/>
      <c r="C16" s="194"/>
      <c r="D16" s="194"/>
      <c r="E16" s="194"/>
      <c r="F16" s="194"/>
      <c r="G16" s="194"/>
      <c r="H16" s="194"/>
      <c r="I16" s="4">
        <v>9</v>
      </c>
      <c r="J16" s="8">
        <v>27058237</v>
      </c>
      <c r="K16" s="13">
        <v>37404792</v>
      </c>
    </row>
    <row r="17" spans="1:11" ht="12.75">
      <c r="A17" s="193" t="s">
        <v>56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>
        <v>1872803</v>
      </c>
      <c r="K17" s="13">
        <v>7873933</v>
      </c>
    </row>
    <row r="18" spans="1:11" ht="12.75">
      <c r="A18" s="193" t="s">
        <v>57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>
        <v>3880918</v>
      </c>
      <c r="K18" s="13">
        <v>36270754</v>
      </c>
    </row>
    <row r="19" spans="1:11" ht="12.75">
      <c r="A19" s="190" t="s">
        <v>164</v>
      </c>
      <c r="B19" s="191"/>
      <c r="C19" s="191"/>
      <c r="D19" s="191"/>
      <c r="E19" s="191"/>
      <c r="F19" s="191"/>
      <c r="G19" s="191"/>
      <c r="H19" s="191"/>
      <c r="I19" s="4">
        <v>12</v>
      </c>
      <c r="J19" s="12">
        <f>SUM(J15:J18)</f>
        <v>420468600</v>
      </c>
      <c r="K19" s="12">
        <f>SUM(K15:K18)</f>
        <v>216723551</v>
      </c>
    </row>
    <row r="20" spans="1:11" ht="12.75">
      <c r="A20" s="190" t="s">
        <v>36</v>
      </c>
      <c r="B20" s="191"/>
      <c r="C20" s="191"/>
      <c r="D20" s="191"/>
      <c r="E20" s="191"/>
      <c r="F20" s="191"/>
      <c r="G20" s="191"/>
      <c r="H20" s="191"/>
      <c r="I20" s="4">
        <v>13</v>
      </c>
      <c r="J20" s="12">
        <f>IF(J14&gt;J19,J14-J19,0)</f>
        <v>334688975</v>
      </c>
      <c r="K20" s="12">
        <f>IF(K14&gt;K19,K14-K19,0)</f>
        <v>40944236.97112399</v>
      </c>
    </row>
    <row r="21" spans="1:11" ht="12.75">
      <c r="A21" s="190" t="s">
        <v>37</v>
      </c>
      <c r="B21" s="191"/>
      <c r="C21" s="191"/>
      <c r="D21" s="191"/>
      <c r="E21" s="191"/>
      <c r="F21" s="191"/>
      <c r="G21" s="191"/>
      <c r="H21" s="191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54" t="s">
        <v>165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>
      <c r="A23" s="193" t="s">
        <v>185</v>
      </c>
      <c r="B23" s="194"/>
      <c r="C23" s="194"/>
      <c r="D23" s="194"/>
      <c r="E23" s="194"/>
      <c r="F23" s="194"/>
      <c r="G23" s="194"/>
      <c r="H23" s="194"/>
      <c r="I23" s="4">
        <v>15</v>
      </c>
      <c r="J23" s="8">
        <v>20741252</v>
      </c>
      <c r="K23" s="13">
        <v>32577571</v>
      </c>
    </row>
    <row r="24" spans="1:11" ht="12.75">
      <c r="A24" s="193" t="s">
        <v>186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>
        <v>90543029</v>
      </c>
      <c r="K24" s="13">
        <v>175810910</v>
      </c>
    </row>
    <row r="25" spans="1:11" ht="12.75">
      <c r="A25" s="193" t="s">
        <v>187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>
        <v>1095334</v>
      </c>
      <c r="K25" s="13">
        <v>1533844</v>
      </c>
    </row>
    <row r="26" spans="1:11" ht="12.75">
      <c r="A26" s="193" t="s">
        <v>188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>
        <v>0</v>
      </c>
      <c r="K26" s="13">
        <v>0</v>
      </c>
    </row>
    <row r="27" spans="1:11" ht="12.75">
      <c r="A27" s="193" t="s">
        <v>189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>
        <v>800307</v>
      </c>
      <c r="K27" s="13">
        <v>378134</v>
      </c>
    </row>
    <row r="28" spans="1:11" ht="12.75">
      <c r="A28" s="190" t="s">
        <v>174</v>
      </c>
      <c r="B28" s="191"/>
      <c r="C28" s="191"/>
      <c r="D28" s="191"/>
      <c r="E28" s="191"/>
      <c r="F28" s="191"/>
      <c r="G28" s="191"/>
      <c r="H28" s="191"/>
      <c r="I28" s="4">
        <v>20</v>
      </c>
      <c r="J28" s="12">
        <f>SUM(J23:J27)</f>
        <v>113179922</v>
      </c>
      <c r="K28" s="12">
        <f>SUM(K23:K27)</f>
        <v>210300459</v>
      </c>
    </row>
    <row r="29" spans="1:11" ht="12.75">
      <c r="A29" s="193" t="s">
        <v>121</v>
      </c>
      <c r="B29" s="194"/>
      <c r="C29" s="194"/>
      <c r="D29" s="194"/>
      <c r="E29" s="194"/>
      <c r="F29" s="194"/>
      <c r="G29" s="194"/>
      <c r="H29" s="194"/>
      <c r="I29" s="4">
        <v>21</v>
      </c>
      <c r="J29" s="8">
        <v>192948891</v>
      </c>
      <c r="K29" s="13">
        <v>179512877</v>
      </c>
    </row>
    <row r="30" spans="1:11" ht="12.75">
      <c r="A30" s="193" t="s">
        <v>122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>
        <v>146415831</v>
      </c>
      <c r="K30" s="13">
        <v>343843341</v>
      </c>
    </row>
    <row r="31" spans="1:11" ht="12.75">
      <c r="A31" s="193" t="s">
        <v>16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>
        <v>462169</v>
      </c>
      <c r="K31" s="13">
        <v>48193115</v>
      </c>
    </row>
    <row r="32" spans="1:11" ht="12.75">
      <c r="A32" s="190" t="s">
        <v>5</v>
      </c>
      <c r="B32" s="191"/>
      <c r="C32" s="191"/>
      <c r="D32" s="191"/>
      <c r="E32" s="191"/>
      <c r="F32" s="191"/>
      <c r="G32" s="191"/>
      <c r="H32" s="191"/>
      <c r="I32" s="4">
        <v>24</v>
      </c>
      <c r="J32" s="12">
        <f>SUM(J29:J31)</f>
        <v>339826891</v>
      </c>
      <c r="K32" s="12">
        <f>SUM(K29:K31)</f>
        <v>571549333</v>
      </c>
    </row>
    <row r="33" spans="1:11" ht="12.75">
      <c r="A33" s="190" t="s">
        <v>38</v>
      </c>
      <c r="B33" s="191"/>
      <c r="C33" s="191"/>
      <c r="D33" s="191"/>
      <c r="E33" s="191"/>
      <c r="F33" s="191"/>
      <c r="G33" s="191"/>
      <c r="H33" s="191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190" t="s">
        <v>39</v>
      </c>
      <c r="B34" s="191"/>
      <c r="C34" s="191"/>
      <c r="D34" s="191"/>
      <c r="E34" s="191"/>
      <c r="F34" s="191"/>
      <c r="G34" s="191"/>
      <c r="H34" s="191"/>
      <c r="I34" s="4">
        <v>26</v>
      </c>
      <c r="J34" s="12">
        <f>IF(J32&gt;J28,J32-J28,0)</f>
        <v>226646969</v>
      </c>
      <c r="K34" s="12">
        <f>IF(K32&gt;K28,K32-K28,0)</f>
        <v>361248874</v>
      </c>
    </row>
    <row r="35" spans="1:11" ht="12.75">
      <c r="A35" s="254" t="s">
        <v>166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 ht="12.75">
      <c r="A36" s="193" t="s">
        <v>180</v>
      </c>
      <c r="B36" s="194"/>
      <c r="C36" s="194"/>
      <c r="D36" s="194"/>
      <c r="E36" s="194"/>
      <c r="F36" s="194"/>
      <c r="G36" s="194"/>
      <c r="H36" s="194"/>
      <c r="I36" s="4">
        <v>27</v>
      </c>
      <c r="J36" s="8">
        <v>151181774</v>
      </c>
      <c r="K36" s="13">
        <v>162871623</v>
      </c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>
        <v>742765533</v>
      </c>
      <c r="K37" s="13">
        <v>979067310</v>
      </c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>
        <v>42972928</v>
      </c>
      <c r="K38" s="13">
        <v>119996333</v>
      </c>
    </row>
    <row r="39" spans="1:11" ht="12.75">
      <c r="A39" s="190" t="s">
        <v>70</v>
      </c>
      <c r="B39" s="191"/>
      <c r="C39" s="191"/>
      <c r="D39" s="191"/>
      <c r="E39" s="191"/>
      <c r="F39" s="191"/>
      <c r="G39" s="191"/>
      <c r="H39" s="191"/>
      <c r="I39" s="4">
        <v>30</v>
      </c>
      <c r="J39" s="12">
        <f>SUM(J36:J38)</f>
        <v>936920235</v>
      </c>
      <c r="K39" s="12">
        <f>SUM(K36:K38)</f>
        <v>1261935266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4">
        <v>31</v>
      </c>
      <c r="J40" s="8">
        <v>1080446859</v>
      </c>
      <c r="K40" s="13">
        <v>703677945</v>
      </c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>
        <v>0</v>
      </c>
      <c r="K41" s="13">
        <v>578476</v>
      </c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>
        <v>29046404</v>
      </c>
      <c r="K42" s="13">
        <v>187046702</v>
      </c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>
        <v>2398700</v>
      </c>
      <c r="K43" s="13">
        <v>0</v>
      </c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>
        <v>56503</v>
      </c>
      <c r="K44" s="13">
        <v>638</v>
      </c>
    </row>
    <row r="45" spans="1:11" ht="12.75">
      <c r="A45" s="190" t="s">
        <v>71</v>
      </c>
      <c r="B45" s="191"/>
      <c r="C45" s="191"/>
      <c r="D45" s="191"/>
      <c r="E45" s="191"/>
      <c r="F45" s="191"/>
      <c r="G45" s="191"/>
      <c r="H45" s="191"/>
      <c r="I45" s="4">
        <v>36</v>
      </c>
      <c r="J45" s="12">
        <f>SUM(J40:J44)</f>
        <v>1111948466</v>
      </c>
      <c r="K45" s="12">
        <f>SUM(K40:K44)</f>
        <v>891303761</v>
      </c>
    </row>
    <row r="46" spans="1:11" ht="12.75">
      <c r="A46" s="190" t="s">
        <v>17</v>
      </c>
      <c r="B46" s="191"/>
      <c r="C46" s="191"/>
      <c r="D46" s="191"/>
      <c r="E46" s="191"/>
      <c r="F46" s="191"/>
      <c r="G46" s="191"/>
      <c r="H46" s="191"/>
      <c r="I46" s="4">
        <v>37</v>
      </c>
      <c r="J46" s="12">
        <f>IF(J39&gt;J45,J39-J45,0)</f>
        <v>0</v>
      </c>
      <c r="K46" s="12">
        <f>IF(K39&gt;K45,K39-K45,0)</f>
        <v>370631505</v>
      </c>
    </row>
    <row r="47" spans="1:11" ht="12.75">
      <c r="A47" s="190" t="s">
        <v>18</v>
      </c>
      <c r="B47" s="191"/>
      <c r="C47" s="191"/>
      <c r="D47" s="191"/>
      <c r="E47" s="191"/>
      <c r="F47" s="191"/>
      <c r="G47" s="191"/>
      <c r="H47" s="191"/>
      <c r="I47" s="4">
        <v>38</v>
      </c>
      <c r="J47" s="12">
        <f>IF(J45&gt;J39,J45-J39,0)</f>
        <v>175028231</v>
      </c>
      <c r="K47" s="12">
        <f>IF(K45&gt;K39,K45-K39,0)</f>
        <v>0</v>
      </c>
    </row>
    <row r="48" spans="1:11" ht="12.75">
      <c r="A48" s="193" t="s">
        <v>72</v>
      </c>
      <c r="B48" s="194"/>
      <c r="C48" s="194"/>
      <c r="D48" s="194"/>
      <c r="E48" s="194"/>
      <c r="F48" s="194"/>
      <c r="G48" s="194"/>
      <c r="H48" s="194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50326867.97112399</v>
      </c>
    </row>
    <row r="49" spans="1:11" ht="12.75">
      <c r="A49" s="193" t="s">
        <v>73</v>
      </c>
      <c r="B49" s="194"/>
      <c r="C49" s="194"/>
      <c r="D49" s="194"/>
      <c r="E49" s="194"/>
      <c r="F49" s="194"/>
      <c r="G49" s="194"/>
      <c r="H49" s="194"/>
      <c r="I49" s="4">
        <v>40</v>
      </c>
      <c r="J49" s="12">
        <f>IF(J21-J20+J34-J33+J47-J46&gt;0,J21-J20+J34-J33+J47-J46,0)</f>
        <v>66986225</v>
      </c>
      <c r="K49" s="12">
        <f>IF(K21-K20+K34-K33+K47-K46&gt;0,K21-K20+K34-K33+K47-K46,0)</f>
        <v>0</v>
      </c>
    </row>
    <row r="50" spans="1:11" ht="12.75">
      <c r="A50" s="193" t="s">
        <v>167</v>
      </c>
      <c r="B50" s="194"/>
      <c r="C50" s="194"/>
      <c r="D50" s="194"/>
      <c r="E50" s="194"/>
      <c r="F50" s="194"/>
      <c r="G50" s="194"/>
      <c r="H50" s="194"/>
      <c r="I50" s="4">
        <v>41</v>
      </c>
      <c r="J50" s="8">
        <v>115423730</v>
      </c>
      <c r="K50" s="13">
        <v>49086275</v>
      </c>
    </row>
    <row r="51" spans="1:11" ht="12.75">
      <c r="A51" s="193" t="s">
        <v>182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>
        <v>0</v>
      </c>
      <c r="K51" s="13">
        <v>50326867.97112399</v>
      </c>
    </row>
    <row r="52" spans="1:11" ht="12.75">
      <c r="A52" s="193" t="s">
        <v>183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>
        <v>66986225</v>
      </c>
      <c r="K52" s="13">
        <v>0</v>
      </c>
    </row>
    <row r="53" spans="1:11" ht="12.75">
      <c r="A53" s="215" t="s">
        <v>184</v>
      </c>
      <c r="B53" s="216"/>
      <c r="C53" s="216"/>
      <c r="D53" s="216"/>
      <c r="E53" s="216"/>
      <c r="F53" s="216"/>
      <c r="G53" s="216"/>
      <c r="H53" s="216"/>
      <c r="I53" s="7">
        <v>44</v>
      </c>
      <c r="J53" s="18">
        <f>J50+J51-J52</f>
        <v>48437505</v>
      </c>
      <c r="K53" s="18">
        <f>K50+K51-K52</f>
        <v>99413142.971124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8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93" t="s">
        <v>207</v>
      </c>
      <c r="B8" s="194"/>
      <c r="C8" s="194"/>
      <c r="D8" s="194"/>
      <c r="E8" s="194"/>
      <c r="F8" s="194"/>
      <c r="G8" s="194"/>
      <c r="H8" s="194"/>
      <c r="I8" s="4">
        <v>1</v>
      </c>
      <c r="J8" s="8"/>
      <c r="K8" s="13"/>
    </row>
    <row r="9" spans="1:11" ht="12.75">
      <c r="A9" s="193" t="s">
        <v>125</v>
      </c>
      <c r="B9" s="194"/>
      <c r="C9" s="194"/>
      <c r="D9" s="194"/>
      <c r="E9" s="194"/>
      <c r="F9" s="194"/>
      <c r="G9" s="194"/>
      <c r="H9" s="194"/>
      <c r="I9" s="4">
        <v>2</v>
      </c>
      <c r="J9" s="8"/>
      <c r="K9" s="13"/>
    </row>
    <row r="10" spans="1:11" ht="12.75">
      <c r="A10" s="193" t="s">
        <v>126</v>
      </c>
      <c r="B10" s="194"/>
      <c r="C10" s="194"/>
      <c r="D10" s="194"/>
      <c r="E10" s="194"/>
      <c r="F10" s="194"/>
      <c r="G10" s="194"/>
      <c r="H10" s="194"/>
      <c r="I10" s="4">
        <v>3</v>
      </c>
      <c r="J10" s="8"/>
      <c r="K10" s="13"/>
    </row>
    <row r="11" spans="1:11" ht="12.75">
      <c r="A11" s="193" t="s">
        <v>127</v>
      </c>
      <c r="B11" s="194"/>
      <c r="C11" s="194"/>
      <c r="D11" s="194"/>
      <c r="E11" s="194"/>
      <c r="F11" s="194"/>
      <c r="G11" s="194"/>
      <c r="H11" s="194"/>
      <c r="I11" s="4">
        <v>4</v>
      </c>
      <c r="J11" s="8"/>
      <c r="K11" s="13"/>
    </row>
    <row r="12" spans="1:11" ht="12.75">
      <c r="A12" s="193" t="s">
        <v>128</v>
      </c>
      <c r="B12" s="194"/>
      <c r="C12" s="194"/>
      <c r="D12" s="194"/>
      <c r="E12" s="194"/>
      <c r="F12" s="194"/>
      <c r="G12" s="194"/>
      <c r="H12" s="194"/>
      <c r="I12" s="4">
        <v>5</v>
      </c>
      <c r="J12" s="8"/>
      <c r="K12" s="13"/>
    </row>
    <row r="13" spans="1:11" ht="12.75">
      <c r="A13" s="190" t="s">
        <v>206</v>
      </c>
      <c r="B13" s="191"/>
      <c r="C13" s="191"/>
      <c r="D13" s="191"/>
      <c r="E13" s="191"/>
      <c r="F13" s="191"/>
      <c r="G13" s="191"/>
      <c r="H13" s="19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3" t="s">
        <v>129</v>
      </c>
      <c r="B14" s="194"/>
      <c r="C14" s="194"/>
      <c r="D14" s="194"/>
      <c r="E14" s="194"/>
      <c r="F14" s="194"/>
      <c r="G14" s="194"/>
      <c r="H14" s="194"/>
      <c r="I14" s="4">
        <v>7</v>
      </c>
      <c r="J14" s="8"/>
      <c r="K14" s="13"/>
    </row>
    <row r="15" spans="1:11" ht="12.75">
      <c r="A15" s="193" t="s">
        <v>130</v>
      </c>
      <c r="B15" s="194"/>
      <c r="C15" s="194"/>
      <c r="D15" s="194"/>
      <c r="E15" s="194"/>
      <c r="F15" s="194"/>
      <c r="G15" s="194"/>
      <c r="H15" s="194"/>
      <c r="I15" s="4">
        <v>8</v>
      </c>
      <c r="J15" s="8"/>
      <c r="K15" s="13"/>
    </row>
    <row r="16" spans="1:11" ht="12.75">
      <c r="A16" s="193" t="s">
        <v>131</v>
      </c>
      <c r="B16" s="194"/>
      <c r="C16" s="194"/>
      <c r="D16" s="194"/>
      <c r="E16" s="194"/>
      <c r="F16" s="194"/>
      <c r="G16" s="194"/>
      <c r="H16" s="194"/>
      <c r="I16" s="4">
        <v>9</v>
      </c>
      <c r="J16" s="8"/>
      <c r="K16" s="13"/>
    </row>
    <row r="17" spans="1:11" ht="12.75">
      <c r="A17" s="193" t="s">
        <v>132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/>
      <c r="K17" s="13"/>
    </row>
    <row r="18" spans="1:11" ht="12.75">
      <c r="A18" s="193" t="s">
        <v>133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/>
      <c r="K18" s="13"/>
    </row>
    <row r="19" spans="1:11" ht="12.75">
      <c r="A19" s="193" t="s">
        <v>134</v>
      </c>
      <c r="B19" s="194"/>
      <c r="C19" s="194"/>
      <c r="D19" s="194"/>
      <c r="E19" s="194"/>
      <c r="F19" s="194"/>
      <c r="G19" s="194"/>
      <c r="H19" s="194"/>
      <c r="I19" s="4">
        <v>12</v>
      </c>
      <c r="J19" s="8"/>
      <c r="K19" s="13"/>
    </row>
    <row r="20" spans="1:11" ht="12.75">
      <c r="A20" s="190" t="s">
        <v>47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0" t="s">
        <v>111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6" t="s">
        <v>112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4" t="s">
        <v>165</v>
      </c>
      <c r="B23" s="255"/>
      <c r="C23" s="255"/>
      <c r="D23" s="255"/>
      <c r="E23" s="255"/>
      <c r="F23" s="255"/>
      <c r="G23" s="255"/>
      <c r="H23" s="255"/>
      <c r="I23" s="256"/>
      <c r="J23" s="256"/>
      <c r="K23" s="257"/>
    </row>
    <row r="24" spans="1:11" ht="12.75">
      <c r="A24" s="193" t="s">
        <v>171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/>
      <c r="K24" s="13"/>
    </row>
    <row r="25" spans="1:11" ht="12.75">
      <c r="A25" s="193" t="s">
        <v>172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/>
      <c r="K25" s="13"/>
    </row>
    <row r="26" spans="1:11" ht="12.75">
      <c r="A26" s="193" t="s">
        <v>48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/>
      <c r="K26" s="13"/>
    </row>
    <row r="27" spans="1:11" ht="12.75">
      <c r="A27" s="193" t="s">
        <v>49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/>
      <c r="K27" s="13"/>
    </row>
    <row r="28" spans="1:11" ht="12.75">
      <c r="A28" s="193" t="s">
        <v>173</v>
      </c>
      <c r="B28" s="194"/>
      <c r="C28" s="194"/>
      <c r="D28" s="194"/>
      <c r="E28" s="194"/>
      <c r="F28" s="194"/>
      <c r="G28" s="194"/>
      <c r="H28" s="194"/>
      <c r="I28" s="4">
        <v>20</v>
      </c>
      <c r="J28" s="8"/>
      <c r="K28" s="13"/>
    </row>
    <row r="29" spans="1:11" ht="12.75">
      <c r="A29" s="190" t="s">
        <v>119</v>
      </c>
      <c r="B29" s="191"/>
      <c r="C29" s="191"/>
      <c r="D29" s="191"/>
      <c r="E29" s="191"/>
      <c r="F29" s="191"/>
      <c r="G29" s="191"/>
      <c r="H29" s="19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3" t="s">
        <v>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/>
      <c r="K30" s="13"/>
    </row>
    <row r="31" spans="1:11" ht="12.75">
      <c r="A31" s="193" t="s">
        <v>3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/>
      <c r="K31" s="13"/>
    </row>
    <row r="32" spans="1:11" ht="12.75">
      <c r="A32" s="193" t="s">
        <v>4</v>
      </c>
      <c r="B32" s="194"/>
      <c r="C32" s="194"/>
      <c r="D32" s="194"/>
      <c r="E32" s="194"/>
      <c r="F32" s="194"/>
      <c r="G32" s="194"/>
      <c r="H32" s="194"/>
      <c r="I32" s="4">
        <v>24</v>
      </c>
      <c r="J32" s="8"/>
      <c r="K32" s="13"/>
    </row>
    <row r="33" spans="1:11" ht="12.75">
      <c r="A33" s="190" t="s">
        <v>50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0" t="s">
        <v>113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0" t="s">
        <v>114</v>
      </c>
      <c r="B35" s="191"/>
      <c r="C35" s="191"/>
      <c r="D35" s="191"/>
      <c r="E35" s="191"/>
      <c r="F35" s="191"/>
      <c r="G35" s="191"/>
      <c r="H35" s="19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4" t="s">
        <v>166</v>
      </c>
      <c r="B36" s="255"/>
      <c r="C36" s="255"/>
      <c r="D36" s="255"/>
      <c r="E36" s="255"/>
      <c r="F36" s="255"/>
      <c r="G36" s="255"/>
      <c r="H36" s="255"/>
      <c r="I36" s="256">
        <v>0</v>
      </c>
      <c r="J36" s="256"/>
      <c r="K36" s="257"/>
    </row>
    <row r="37" spans="1:11" ht="12.75">
      <c r="A37" s="193" t="s">
        <v>180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/>
      <c r="K37" s="13"/>
    </row>
    <row r="38" spans="1:11" ht="12.75">
      <c r="A38" s="193" t="s">
        <v>29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/>
      <c r="K38" s="13"/>
    </row>
    <row r="39" spans="1:11" ht="12.75">
      <c r="A39" s="193" t="s">
        <v>30</v>
      </c>
      <c r="B39" s="194"/>
      <c r="C39" s="194"/>
      <c r="D39" s="194"/>
      <c r="E39" s="194"/>
      <c r="F39" s="194"/>
      <c r="G39" s="194"/>
      <c r="H39" s="194"/>
      <c r="I39" s="4">
        <v>30</v>
      </c>
      <c r="J39" s="8"/>
      <c r="K39" s="13"/>
    </row>
    <row r="40" spans="1:11" ht="12.75">
      <c r="A40" s="190" t="s">
        <v>51</v>
      </c>
      <c r="B40" s="191"/>
      <c r="C40" s="191"/>
      <c r="D40" s="191"/>
      <c r="E40" s="191"/>
      <c r="F40" s="191"/>
      <c r="G40" s="191"/>
      <c r="H40" s="19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3" t="s">
        <v>31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/>
      <c r="K41" s="13"/>
    </row>
    <row r="42" spans="1:11" ht="12.75">
      <c r="A42" s="193" t="s">
        <v>32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/>
      <c r="K42" s="13"/>
    </row>
    <row r="43" spans="1:11" ht="12.75">
      <c r="A43" s="193" t="s">
        <v>33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/>
      <c r="K43" s="13"/>
    </row>
    <row r="44" spans="1:11" ht="12.75">
      <c r="A44" s="193" t="s">
        <v>34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/>
      <c r="K44" s="13"/>
    </row>
    <row r="45" spans="1:11" ht="12.75">
      <c r="A45" s="193" t="s">
        <v>35</v>
      </c>
      <c r="B45" s="194"/>
      <c r="C45" s="194"/>
      <c r="D45" s="194"/>
      <c r="E45" s="194"/>
      <c r="F45" s="194"/>
      <c r="G45" s="194"/>
      <c r="H45" s="194"/>
      <c r="I45" s="4">
        <v>36</v>
      </c>
      <c r="J45" s="8"/>
      <c r="K45" s="13"/>
    </row>
    <row r="46" spans="1:11" ht="12.75">
      <c r="A46" s="190" t="s">
        <v>154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0" t="s">
        <v>168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0" t="s">
        <v>169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0" t="s">
        <v>155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0" t="s">
        <v>15</v>
      </c>
      <c r="B50" s="191"/>
      <c r="C50" s="191"/>
      <c r="D50" s="191"/>
      <c r="E50" s="191"/>
      <c r="F50" s="191"/>
      <c r="G50" s="191"/>
      <c r="H50" s="19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0" t="s">
        <v>167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 ht="12.75">
      <c r="A52" s="190" t="s">
        <v>182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/>
      <c r="K52" s="13"/>
    </row>
    <row r="53" spans="1:11" ht="12.75">
      <c r="A53" s="190" t="s">
        <v>183</v>
      </c>
      <c r="B53" s="191"/>
      <c r="C53" s="191"/>
      <c r="D53" s="191"/>
      <c r="E53" s="191"/>
      <c r="F53" s="191"/>
      <c r="G53" s="191"/>
      <c r="H53" s="191"/>
      <c r="I53" s="4">
        <v>44</v>
      </c>
      <c r="J53" s="8"/>
      <c r="K53" s="13"/>
    </row>
    <row r="54" spans="1:11" ht="12.75">
      <c r="A54" s="206" t="s">
        <v>184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23" sqref="J23:J2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421875" style="98" customWidth="1"/>
    <col min="12" max="16384" width="9.140625" style="98" customWidth="1"/>
  </cols>
  <sheetData>
    <row r="1" spans="1:12" ht="12.75">
      <c r="A1" s="269" t="s">
        <v>292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97"/>
    </row>
    <row r="2" spans="1:12" ht="15.75">
      <c r="A2" s="95"/>
      <c r="B2" s="96"/>
      <c r="C2" s="279" t="s">
        <v>293</v>
      </c>
      <c r="D2" s="279"/>
      <c r="E2" s="100"/>
      <c r="F2" s="99" t="s">
        <v>258</v>
      </c>
      <c r="G2" s="280"/>
      <c r="H2" s="281"/>
      <c r="I2" s="96"/>
      <c r="J2" s="96"/>
      <c r="K2" s="96"/>
      <c r="L2" s="101"/>
    </row>
    <row r="3" spans="1:11" ht="24" thickBot="1">
      <c r="A3" s="282" t="s">
        <v>61</v>
      </c>
      <c r="B3" s="282"/>
      <c r="C3" s="282"/>
      <c r="D3" s="282"/>
      <c r="E3" s="282"/>
      <c r="F3" s="282"/>
      <c r="G3" s="282"/>
      <c r="H3" s="282"/>
      <c r="I3" s="102" t="s">
        <v>316</v>
      </c>
      <c r="J3" s="103" t="s">
        <v>156</v>
      </c>
      <c r="K3" s="103" t="s">
        <v>157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105">
        <v>2</v>
      </c>
      <c r="J4" s="104" t="s">
        <v>294</v>
      </c>
      <c r="K4" s="104" t="s">
        <v>295</v>
      </c>
    </row>
    <row r="5" spans="1:11" ht="12.75">
      <c r="A5" s="271" t="s">
        <v>296</v>
      </c>
      <c r="B5" s="272"/>
      <c r="C5" s="272"/>
      <c r="D5" s="272"/>
      <c r="E5" s="272"/>
      <c r="F5" s="272"/>
      <c r="G5" s="272"/>
      <c r="H5" s="272"/>
      <c r="I5" s="106">
        <v>1</v>
      </c>
      <c r="J5" s="107">
        <v>229381200</v>
      </c>
      <c r="K5" s="107">
        <v>229381200</v>
      </c>
    </row>
    <row r="6" spans="1:11" ht="12.75">
      <c r="A6" s="271" t="s">
        <v>297</v>
      </c>
      <c r="B6" s="272"/>
      <c r="C6" s="272"/>
      <c r="D6" s="272"/>
      <c r="E6" s="272"/>
      <c r="F6" s="272"/>
      <c r="G6" s="272"/>
      <c r="H6" s="272"/>
      <c r="I6" s="106">
        <v>2</v>
      </c>
      <c r="J6" s="108">
        <v>0</v>
      </c>
      <c r="K6" s="108">
        <v>0</v>
      </c>
    </row>
    <row r="7" spans="1:11" ht="12.75">
      <c r="A7" s="271" t="s">
        <v>298</v>
      </c>
      <c r="B7" s="272"/>
      <c r="C7" s="272"/>
      <c r="D7" s="272"/>
      <c r="E7" s="272"/>
      <c r="F7" s="272"/>
      <c r="G7" s="272"/>
      <c r="H7" s="272"/>
      <c r="I7" s="106">
        <v>3</v>
      </c>
      <c r="J7" s="108">
        <v>345632495</v>
      </c>
      <c r="K7" s="108">
        <v>436803555</v>
      </c>
    </row>
    <row r="8" spans="1:11" ht="12.75">
      <c r="A8" s="271" t="s">
        <v>299</v>
      </c>
      <c r="B8" s="272"/>
      <c r="C8" s="272"/>
      <c r="D8" s="272"/>
      <c r="E8" s="272"/>
      <c r="F8" s="272"/>
      <c r="G8" s="272"/>
      <c r="H8" s="272"/>
      <c r="I8" s="106">
        <v>4</v>
      </c>
      <c r="J8" s="108">
        <v>2324459</v>
      </c>
      <c r="K8" s="108">
        <v>18985153</v>
      </c>
    </row>
    <row r="9" spans="1:11" ht="12.75">
      <c r="A9" s="271" t="s">
        <v>300</v>
      </c>
      <c r="B9" s="272"/>
      <c r="C9" s="272"/>
      <c r="D9" s="272"/>
      <c r="E9" s="272"/>
      <c r="F9" s="272"/>
      <c r="G9" s="272"/>
      <c r="H9" s="272"/>
      <c r="I9" s="106">
        <v>5</v>
      </c>
      <c r="J9" s="108">
        <v>91573397</v>
      </c>
      <c r="K9" s="108">
        <v>1190869</v>
      </c>
    </row>
    <row r="10" spans="1:11" ht="12.75">
      <c r="A10" s="271" t="s">
        <v>301</v>
      </c>
      <c r="B10" s="272"/>
      <c r="C10" s="272"/>
      <c r="D10" s="272"/>
      <c r="E10" s="272"/>
      <c r="F10" s="272"/>
      <c r="G10" s="272"/>
      <c r="H10" s="272"/>
      <c r="I10" s="106">
        <v>6</v>
      </c>
      <c r="J10" s="108">
        <v>7224760</v>
      </c>
      <c r="K10" s="108">
        <v>15037772</v>
      </c>
    </row>
    <row r="11" spans="1:11" ht="12.75">
      <c r="A11" s="271" t="s">
        <v>302</v>
      </c>
      <c r="B11" s="272"/>
      <c r="C11" s="272"/>
      <c r="D11" s="272"/>
      <c r="E11" s="272"/>
      <c r="F11" s="272"/>
      <c r="G11" s="272"/>
      <c r="H11" s="272"/>
      <c r="I11" s="106">
        <v>7</v>
      </c>
      <c r="J11" s="108"/>
      <c r="K11" s="108"/>
    </row>
    <row r="12" spans="1:11" ht="12.75">
      <c r="A12" s="271" t="s">
        <v>303</v>
      </c>
      <c r="B12" s="272"/>
      <c r="C12" s="272"/>
      <c r="D12" s="272"/>
      <c r="E12" s="272"/>
      <c r="F12" s="272"/>
      <c r="G12" s="272"/>
      <c r="H12" s="272"/>
      <c r="I12" s="106">
        <v>8</v>
      </c>
      <c r="J12" s="108"/>
      <c r="K12" s="108"/>
    </row>
    <row r="13" spans="1:11" ht="12.75">
      <c r="A13" s="271" t="s">
        <v>304</v>
      </c>
      <c r="B13" s="272"/>
      <c r="C13" s="272"/>
      <c r="D13" s="272"/>
      <c r="E13" s="272"/>
      <c r="F13" s="272"/>
      <c r="G13" s="272"/>
      <c r="H13" s="272"/>
      <c r="I13" s="106">
        <v>9</v>
      </c>
      <c r="J13" s="108"/>
      <c r="K13" s="108"/>
    </row>
    <row r="14" spans="1:11" ht="12.75">
      <c r="A14" s="273" t="s">
        <v>305</v>
      </c>
      <c r="B14" s="274"/>
      <c r="C14" s="274"/>
      <c r="D14" s="274"/>
      <c r="E14" s="274"/>
      <c r="F14" s="274"/>
      <c r="G14" s="274"/>
      <c r="H14" s="274"/>
      <c r="I14" s="106">
        <v>10</v>
      </c>
      <c r="J14" s="109">
        <f>SUM(J5:J13)</f>
        <v>676136311</v>
      </c>
      <c r="K14" s="109">
        <f>SUM(K5:K13)</f>
        <v>701398549</v>
      </c>
    </row>
    <row r="15" spans="1:11" ht="12.75">
      <c r="A15" s="271" t="s">
        <v>306</v>
      </c>
      <c r="B15" s="272"/>
      <c r="C15" s="272"/>
      <c r="D15" s="272"/>
      <c r="E15" s="272"/>
      <c r="F15" s="272"/>
      <c r="G15" s="272"/>
      <c r="H15" s="272"/>
      <c r="I15" s="106">
        <v>11</v>
      </c>
      <c r="J15" s="108"/>
      <c r="K15" s="108"/>
    </row>
    <row r="16" spans="1:11" ht="12.75">
      <c r="A16" s="271" t="s">
        <v>307</v>
      </c>
      <c r="B16" s="272"/>
      <c r="C16" s="272"/>
      <c r="D16" s="272"/>
      <c r="E16" s="272"/>
      <c r="F16" s="272"/>
      <c r="G16" s="272"/>
      <c r="H16" s="272"/>
      <c r="I16" s="106">
        <v>12</v>
      </c>
      <c r="J16" s="108"/>
      <c r="K16" s="108"/>
    </row>
    <row r="17" spans="1:11" ht="12.75">
      <c r="A17" s="271" t="s">
        <v>308</v>
      </c>
      <c r="B17" s="272"/>
      <c r="C17" s="272"/>
      <c r="D17" s="272"/>
      <c r="E17" s="272"/>
      <c r="F17" s="272"/>
      <c r="G17" s="272"/>
      <c r="H17" s="272"/>
      <c r="I17" s="106">
        <v>13</v>
      </c>
      <c r="J17" s="108"/>
      <c r="K17" s="108"/>
    </row>
    <row r="18" spans="1:11" ht="12.75">
      <c r="A18" s="271" t="s">
        <v>309</v>
      </c>
      <c r="B18" s="272"/>
      <c r="C18" s="272"/>
      <c r="D18" s="272"/>
      <c r="E18" s="272"/>
      <c r="F18" s="272"/>
      <c r="G18" s="272"/>
      <c r="H18" s="272"/>
      <c r="I18" s="106">
        <v>14</v>
      </c>
      <c r="J18" s="108"/>
      <c r="K18" s="108"/>
    </row>
    <row r="19" spans="1:11" ht="12.75">
      <c r="A19" s="271" t="s">
        <v>310</v>
      </c>
      <c r="B19" s="272"/>
      <c r="C19" s="272"/>
      <c r="D19" s="272"/>
      <c r="E19" s="272"/>
      <c r="F19" s="272"/>
      <c r="G19" s="272"/>
      <c r="H19" s="272"/>
      <c r="I19" s="106">
        <v>15</v>
      </c>
      <c r="J19" s="108"/>
      <c r="K19" s="108"/>
    </row>
    <row r="20" spans="1:11" ht="12.75">
      <c r="A20" s="271" t="s">
        <v>311</v>
      </c>
      <c r="B20" s="272"/>
      <c r="C20" s="272"/>
      <c r="D20" s="272"/>
      <c r="E20" s="272"/>
      <c r="F20" s="272"/>
      <c r="G20" s="272"/>
      <c r="H20" s="272"/>
      <c r="I20" s="106">
        <v>16</v>
      </c>
      <c r="J20" s="108"/>
      <c r="K20" s="108"/>
    </row>
    <row r="21" spans="1:11" ht="12.75">
      <c r="A21" s="273" t="s">
        <v>312</v>
      </c>
      <c r="B21" s="274"/>
      <c r="C21" s="274"/>
      <c r="D21" s="274"/>
      <c r="E21" s="274"/>
      <c r="F21" s="274"/>
      <c r="G21" s="274"/>
      <c r="H21" s="274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3" t="s">
        <v>313</v>
      </c>
      <c r="B23" s="264"/>
      <c r="C23" s="264"/>
      <c r="D23" s="264"/>
      <c r="E23" s="264"/>
      <c r="F23" s="264"/>
      <c r="G23" s="264"/>
      <c r="H23" s="264"/>
      <c r="I23" s="111">
        <v>18</v>
      </c>
      <c r="J23" s="107">
        <v>676136311</v>
      </c>
      <c r="K23" s="107">
        <v>701398549</v>
      </c>
    </row>
    <row r="24" spans="1:11" ht="23.25" customHeight="1">
      <c r="A24" s="265" t="s">
        <v>314</v>
      </c>
      <c r="B24" s="266"/>
      <c r="C24" s="266"/>
      <c r="D24" s="266"/>
      <c r="E24" s="266"/>
      <c r="F24" s="266"/>
      <c r="G24" s="266"/>
      <c r="H24" s="266"/>
      <c r="I24" s="112">
        <v>19</v>
      </c>
      <c r="J24" s="110">
        <v>10863052</v>
      </c>
      <c r="K24" s="110">
        <v>2697788.7209953205</v>
      </c>
    </row>
    <row r="25" spans="1:11" ht="30" customHeight="1">
      <c r="A25" s="267" t="s">
        <v>315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11:H11"/>
    <mergeCell ref="A5:H5"/>
    <mergeCell ref="A6:H6"/>
    <mergeCell ref="C2:D2"/>
    <mergeCell ref="G2:H2"/>
    <mergeCell ref="A3:H3"/>
    <mergeCell ref="A4:H4"/>
    <mergeCell ref="A17:H17"/>
    <mergeCell ref="A18:H18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Miroslav Nikolić</cp:lastModifiedBy>
  <cp:lastPrinted>2011-05-02T08:24:11Z</cp:lastPrinted>
  <dcterms:created xsi:type="dcterms:W3CDTF">2008-10-17T11:51:54Z</dcterms:created>
  <dcterms:modified xsi:type="dcterms:W3CDTF">2011-05-02T09:04:33Z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