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165" windowHeight="7935" activeTab="0"/>
  </bookViews>
  <sheets>
    <sheet name="General" sheetId="1" r:id="rId1"/>
    <sheet name="Balance sheet" sheetId="2" r:id="rId2"/>
    <sheet name="P&amp;L" sheetId="3" r:id="rId3"/>
    <sheet name="Cash flow" sheetId="4" r:id="rId4"/>
    <sheet name="Changes in equity" sheetId="5" r:id="rId5"/>
  </sheets>
  <definedNames>
    <definedName name="_xlnm.Print_Area" localSheetId="1">'Balance sheet'!$A$1:$K$121</definedName>
    <definedName name="_xlnm.Print_Area" localSheetId="4">'Changes in equity'!$A$1:$K$25</definedName>
    <definedName name="_xlnm.Print_Area" localSheetId="0">'General'!$A$1:$I$64</definedName>
  </definedNames>
  <calcPr fullCalcOnLoad="1"/>
</workbook>
</file>

<file path=xl/sharedStrings.xml><?xml version="1.0" encoding="utf-8"?>
<sst xmlns="http://schemas.openxmlformats.org/spreadsheetml/2006/main" count="1631" uniqueCount="347">
  <si>
    <t xml:space="preserve">   3. Goodwill</t>
  </si>
  <si>
    <t/>
  </si>
  <si>
    <t>M.P.</t>
  </si>
  <si>
    <t>3</t>
  </si>
  <si>
    <t>4</t>
  </si>
  <si>
    <t>3635112</t>
  </si>
  <si>
    <t>05002378</t>
  </si>
  <si>
    <t>SLAVONSKI BROD</t>
  </si>
  <si>
    <t>Dr. MILE BUDAKA 1</t>
  </si>
  <si>
    <t>uprava@duro-dakovic.com</t>
  </si>
  <si>
    <t>www.duro-dakovic.com</t>
  </si>
  <si>
    <t>BRODSKO POSAVSKA</t>
  </si>
  <si>
    <t>7010</t>
  </si>
  <si>
    <t>ĐURO ĐAKOVIĆ Specijalna vozila d.d.</t>
  </si>
  <si>
    <t>Dr. Mile Budaka 1, Slavonski Brod</t>
  </si>
  <si>
    <t>3386066</t>
  </si>
  <si>
    <t>ĐURO ĐAKOVIĆ Strojna obrada d.o.o.</t>
  </si>
  <si>
    <t>1648527</t>
  </si>
  <si>
    <t>ĐURO ĐAKOVIĆ Energetika i infrastruktura d.o.o.</t>
  </si>
  <si>
    <t>0288527</t>
  </si>
  <si>
    <t>uprava @duro-dakovic.com</t>
  </si>
  <si>
    <t>POSAVAC SLAVEN</t>
  </si>
  <si>
    <t>MAZAL TOMISLAV</t>
  </si>
  <si>
    <t>ĐURO ĐAKOVIĆ Industrijska rješenja d.d.</t>
  </si>
  <si>
    <t>035/446 256</t>
  </si>
  <si>
    <t>035/444 108</t>
  </si>
  <si>
    <t>3411281</t>
  </si>
  <si>
    <t>Appendix 1</t>
  </si>
  <si>
    <t>Reporting period:</t>
  </si>
  <si>
    <t>to</t>
  </si>
  <si>
    <t>Quarterly financial report of entrepreneur  TFI-POD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</si>
  <si>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</si>
  <si>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</si>
  <si>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</si>
  <si>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</si>
  <si>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</si>
  <si>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</si>
  <si>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</si>
  <si>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</si>
  <si>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</si>
  <si>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</si>
  <si>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</si>
  <si>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YES</t>
  </si>
  <si>
    <t>Number of employees</t>
  </si>
  <si>
    <t>(at quarter end)</t>
  </si>
  <si>
    <t xml:space="preserve"> NKD/NWC code:</t>
  </si>
  <si>
    <t>Book keeping service:</t>
  </si>
  <si>
    <t>Contact person:</t>
  </si>
  <si>
    <t>Phone number:</t>
  </si>
  <si>
    <t>E-mail address:</t>
  </si>
  <si>
    <t>Surname and name</t>
  </si>
  <si>
    <t>(fill in only surname and name of contact person)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</si>
  <si>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</si>
  <si>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</si>
  <si>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</si>
  <si>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</si>
  <si>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</si>
  <si>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</si>
  <si>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</si>
  <si>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Fax:</t>
  </si>
  <si>
    <t xml:space="preserve"> Subsidiaries subject to consolidation (according to IFRS):</t>
  </si>
  <si>
    <t>Registration number:</t>
  </si>
  <si>
    <t>CONSOLIDATED BALANCE SHEET</t>
  </si>
  <si>
    <t>Position</t>
  </si>
  <si>
    <t>AOP</t>
  </si>
  <si>
    <t>Previous period</t>
  </si>
  <si>
    <t>Current period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</si>
  <si>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</si>
  <si>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</si>
  <si>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</si>
  <si>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</si>
  <si>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</si>
  <si>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</si>
  <si>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</si>
  <si>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</si>
  <si>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</si>
  <si>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</si>
  <si>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</si>
  <si>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</si>
  <si>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</si>
  <si>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</si>
  <si>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</si>
  <si>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</si>
  <si>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</si>
  <si>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</si>
  <si>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</si>
  <si>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</si>
  <si>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</si>
  <si>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</si>
  <si>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</si>
  <si>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</si>
  <si>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</si>
  <si>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</si>
  <si>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</si>
  <si>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</si>
  <si>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</si>
  <si>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</si>
  <si>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</si>
  <si>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</si>
  <si>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</si>
  <si>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</si>
  <si>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</si>
  <si>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</si>
  <si>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</si>
  <si>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</si>
  <si>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</si>
  <si>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</si>
  <si>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</si>
  <si>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</si>
  <si>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</si>
  <si>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</si>
  <si>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</si>
  <si>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</si>
  <si>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</si>
  <si>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</si>
  <si>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</si>
  <si>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</si>
  <si>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</si>
  <si>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</si>
  <si>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</si>
  <si>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</si>
  <si>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I INTANGIBLE ASSETS (004 do 009)</t>
  </si>
  <si>
    <t>II PROPERTY, PLANT AND EQUIPMENT (011 do 019)</t>
  </si>
  <si>
    <t>III NON-CURRENT FINANCIAL ASSETS (021 do 028)</t>
  </si>
  <si>
    <t>IV RECEIVABLES (030 do 032)</t>
  </si>
  <si>
    <t>V DEFERRED TAX ASSET</t>
  </si>
  <si>
    <t>I INVENTORIES (036 do 042)</t>
  </si>
  <si>
    <t>II RECEIVABLES (044 do 049)</t>
  </si>
  <si>
    <t>III CURRENT FINANCIAL ASSETS (051 do 057)</t>
  </si>
  <si>
    <t>IV CASH AND CASH EQUIVALENTS</t>
  </si>
  <si>
    <t>ASSETS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</si>
  <si>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</si>
  <si>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</si>
  <si>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</si>
  <si>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</si>
  <si>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</si>
  <si>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</si>
  <si>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</si>
  <si>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</si>
  <si>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</si>
  <si>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</si>
  <si>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</si>
  <si>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</si>
  <si>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</si>
  <si>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</si>
  <si>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</si>
  <si>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</si>
  <si>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</si>
  <si>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</si>
  <si>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</si>
  <si>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</si>
  <si>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</si>
  <si>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</si>
  <si>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</si>
  <si>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</si>
  <si>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</si>
  <si>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</si>
  <si>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</si>
  <si>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</si>
  <si>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</si>
  <si>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</si>
  <si>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</si>
  <si>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</si>
  <si>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</si>
  <si>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</si>
  <si>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</si>
  <si>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</si>
  <si>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</si>
  <si>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</si>
  <si>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</si>
  <si>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</si>
  <si>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</si>
  <si>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I SUBSCRIBED SHARE CAPITAL</t>
  </si>
  <si>
    <t>II CAPITAL RESERVES</t>
  </si>
  <si>
    <t>III RESERVES FROM PROFIT (066+067-068+069+070)</t>
  </si>
  <si>
    <t>IV REVALUATION RESERVES</t>
  </si>
  <si>
    <t>V RETAINED EARNINGS OR LOSS CARRIED FORWARD (073-074)</t>
  </si>
  <si>
    <t>VI NET PROFIT OR LOSS FOR THE PERIOD (076-077)</t>
  </si>
  <si>
    <t>VII MINORITY INTEREST</t>
  </si>
  <si>
    <t>ISSUED CAPITAL AND RESERVES</t>
  </si>
  <si>
    <t>ADDITION TO BALANCE SHEET (only for consolidated financial statements)</t>
  </si>
  <si>
    <t>1. Attributable to majority owners</t>
  </si>
  <si>
    <t>2. Attributable to minority interest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</si>
  <si>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</si>
  <si>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</si>
  <si>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</si>
  <si>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</si>
  <si>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</si>
  <si>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</si>
  <si>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</si>
  <si>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</si>
  <si>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</si>
  <si>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</si>
  <si>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</si>
  <si>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</si>
  <si>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</si>
  <si>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</si>
  <si>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</si>
  <si>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</si>
  <si>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</si>
  <si>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</si>
  <si>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</si>
  <si>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</si>
  <si>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</si>
  <si>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</si>
  <si>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</si>
  <si>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</si>
  <si>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</si>
  <si>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</si>
  <si>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</si>
  <si>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</si>
  <si>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</si>
  <si>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</si>
  <si>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</si>
  <si>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</si>
  <si>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</si>
  <si>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</si>
  <si>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</si>
  <si>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</si>
  <si>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</si>
  <si>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</si>
  <si>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</si>
  <si>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</si>
  <si>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</si>
  <si>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</si>
  <si>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</si>
  <si>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</si>
  <si>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</si>
  <si>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</si>
  <si>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I OPERATING INCOME (112 do 113)</t>
  </si>
  <si>
    <t>II OPERATING COSTS (115+116+120+124+125+126+129+130)</t>
  </si>
  <si>
    <t>III FINANCIAL INCOME (132 do 136)</t>
  </si>
  <si>
    <t>IV FINANCIAL EXPENSES (138 do 141)</t>
  </si>
  <si>
    <t>V SHARE OF PROFIT FROM ASSOCIATED COMPANIES</t>
  </si>
  <si>
    <t>VI SHARE OF LOSS FROM ASSOCIATED COMPANIES</t>
  </si>
  <si>
    <t>VII EXTRAORDINARY - OTHER INCOME</t>
  </si>
  <si>
    <t>VIII  EXTRAORDINARY - OTHER EXPENSES</t>
  </si>
  <si>
    <t>IX  TOTAL INCOME (111+131+144)</t>
  </si>
  <si>
    <t>X TOTAL EXPENSES (114+137+143+145)</t>
  </si>
  <si>
    <t>XI   PROFIT OR LOSS BEFORE TAXES (146-147)</t>
  </si>
  <si>
    <t>XII   TAXATION</t>
  </si>
  <si>
    <t>XII  PROFIT OR LOSS FOR THE PERIOD (148-151)</t>
  </si>
  <si>
    <t>ADDITION TO PROFIT AND LOSS ACCOUNT  (only for consolidated financial statements)</t>
  </si>
  <si>
    <t>CONSOLIDATED PROFIT AND LOSS ACCOUNT</t>
  </si>
  <si>
    <t>XIV.  PROFIT OR LOSS FOR THE PERIOD</t>
  </si>
  <si>
    <t xml:space="preserve"> 1. Attributable to majority owners</t>
  </si>
  <si>
    <t xml:space="preserve"> 2. Attributable to minority interest</t>
  </si>
  <si>
    <t>XIV  PROFIT OR LOSS FOR THE PERIOD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</si>
  <si>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</si>
  <si>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</si>
  <si>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</si>
  <si>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</si>
  <si>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</si>
  <si>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</si>
  <si>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</si>
  <si>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</si>
  <si>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</si>
  <si>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</si>
  <si>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</si>
  <si>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</si>
  <si>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</si>
  <si>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I PROFIT OR LOSS FOR THE PERIOD (=152)</t>
  </si>
  <si>
    <t>II OTHER COMPREHENSIVE INCOME/LOSS BEFORE TAXES (159 TO 165)</t>
  </si>
  <si>
    <t>III TAXATION OF OTHER COMPREHENSIVE INCOME FOR THE PERIOD</t>
  </si>
  <si>
    <t>IV NET OTHER COMPREHENSIVE INCOME FOR THE PERIOD (158 TO 166)</t>
  </si>
  <si>
    <t>V COMPREHENSIVE INCOME OR LOSS FOR THE PERIOD (157+167)</t>
  </si>
  <si>
    <t>ADDITION TO STATEMENT OF OTHER COMPREHENSIVE INCOME  (only for consolidated financial statements)</t>
  </si>
  <si>
    <t>VI. COMPREHENSIVE INCOME OR LOSS FOR THE PERIOD</t>
  </si>
  <si>
    <t>VI COMPREHENSIVE INCOME OR LOSS FOR THE PERIOD</t>
  </si>
  <si>
    <t xml:space="preserve">Position </t>
  </si>
  <si>
    <t xml:space="preserve">AOP
</t>
  </si>
  <si>
    <t>CASH FLOW FROM OPERATING ACTIVITIES</t>
  </si>
  <si>
    <t xml:space="preserve">   1. Profit before taxes</t>
  </si>
  <si>
    <t xml:space="preserve">   2. Amortization</t>
  </si>
  <si>
    <t xml:space="preserve">   6. Other increase of cash flow</t>
  </si>
  <si>
    <t xml:space="preserve">   3. Increase of current liabilities</t>
  </si>
  <si>
    <t xml:space="preserve">   4. Decrease of receivables</t>
  </si>
  <si>
    <t xml:space="preserve">   5. Decrease of inventories</t>
  </si>
  <si>
    <t>I  Total increase in cash flow from operating activities (001 to 006)</t>
  </si>
  <si>
    <t xml:space="preserve">   1. Decrease of current liabilities</t>
  </si>
  <si>
    <t xml:space="preserve">   2. Increase of receivables</t>
  </si>
  <si>
    <t xml:space="preserve">   3. Increase of inventories</t>
  </si>
  <si>
    <t xml:space="preserve">   4. Other decrease of cash flow</t>
  </si>
  <si>
    <t>II  Total decrease in cash flow from operating activities (008 to 011)</t>
  </si>
  <si>
    <t xml:space="preserve">A1) NET INCREASE OF CASH FLOW FROM OPERATING ACTIVITIES </t>
  </si>
  <si>
    <t xml:space="preserve">A2) NET DECREASE OF CASH FLOW FROM OPERATING ACTIVITIES 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</si>
  <si>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</si>
  <si>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</si>
  <si>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</si>
  <si>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</si>
  <si>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</si>
  <si>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</si>
  <si>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</si>
  <si>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</si>
  <si>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</si>
  <si>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B1) NET INCREASE OF CASH FLOW FROM INVESTING ACTIVITIES</t>
  </si>
  <si>
    <t>B2) NET DECREASE OF CASH FLOW FROM INVESTING  ACTIVITIES</t>
  </si>
  <si>
    <t>III Total cash inflows from investing activities(015 to 019)</t>
  </si>
  <si>
    <t>IV Total cash outflows from investing activities (021 to 023)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</si>
  <si>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</si>
  <si>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</si>
  <si>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</si>
  <si>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</si>
  <si>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</si>
  <si>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</si>
  <si>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</si>
  <si>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</si>
  <si>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</si>
  <si>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 xml:space="preserve">C1) NET INCREASE OF CASH FLOW FROM FINANCING ACTIVITIES </t>
  </si>
  <si>
    <t>C2) NET DECREASE OF CASH FLOW FROM FINANCING  ACTIVITIES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</si>
  <si>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</si>
  <si>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</si>
  <si>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</si>
  <si>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</si>
  <si>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V Total cash inflows from financing activities (027 to 029)</t>
  </si>
  <si>
    <t>VI Total cash outflows from financing activities (031 to 035)</t>
  </si>
  <si>
    <t>Total increases of cash flows (013-014 + 025-026 + 037-038)</t>
  </si>
  <si>
    <t>Total decreases of cash flows (014-013 + 026-025 + 038-037)</t>
  </si>
  <si>
    <t>CONSOLIDATED STATEMENT OF CHANGES IN EQUITY</t>
  </si>
  <si>
    <t>for 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</si>
  <si>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</si>
  <si>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</si>
  <si>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</si>
  <si>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</si>
  <si>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</si>
  <si>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</si>
  <si>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</si>
  <si>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</si>
  <si>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</si>
  <si>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</si>
  <si>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</si>
  <si>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</si>
  <si>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</si>
  <si>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</si>
  <si>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</si>
  <si>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</si>
  <si>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</si>
  <si>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</si>
  <si>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</si>
  <si>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</si>
  <si>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</si>
  <si>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Residence</t>
  </si>
  <si>
    <t>CONSOLIDATE CASH FLOW STATEMENT  - Indirect method</t>
  </si>
  <si>
    <t>ĐURO ĐAKOVIĆ Grupa d.d.</t>
  </si>
  <si>
    <t>Company: ĐURO ĐAKOVIĆ Grupa d.d.</t>
  </si>
  <si>
    <t>as on day March 31, 2017</t>
  </si>
  <si>
    <t>for period January 1, 2017 to March 31, 2017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</si>
</sst>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  <numFmt numFmtId="195" formatCode="#,##0.0000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17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5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6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16" xfId="51" applyFont="1" applyBorder="1" applyAlignment="1">
      <alignment/>
      <protection/>
    </xf>
    <xf numFmtId="0" fontId="3" fillId="0" borderId="21" xfId="51" applyFont="1" applyBorder="1" applyAlignment="1">
      <alignment/>
      <protection/>
    </xf>
    <xf numFmtId="0" fontId="3" fillId="0" borderId="22" xfId="51" applyFont="1" applyFill="1" applyBorder="1" applyAlignment="1" applyProtection="1">
      <alignment horizontal="left" vertical="center" wrapText="1"/>
      <protection hidden="1"/>
    </xf>
    <xf numFmtId="0" fontId="3" fillId="0" borderId="15" xfId="51" applyFont="1" applyFill="1" applyBorder="1" applyAlignment="1" applyProtection="1">
      <alignment vertical="center"/>
      <protection hidden="1"/>
    </xf>
    <xf numFmtId="0" fontId="3" fillId="0" borderId="22" xfId="51" applyFont="1" applyBorder="1" applyAlignment="1" applyProtection="1">
      <alignment horizontal="left" vertical="center" wrapText="1"/>
      <protection hidden="1"/>
    </xf>
    <xf numFmtId="0" fontId="3" fillId="0" borderId="15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2" xfId="51" applyFont="1" applyFill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right"/>
      <protection hidden="1"/>
    </xf>
    <xf numFmtId="0" fontId="3" fillId="0" borderId="22" xfId="51" applyFont="1" applyBorder="1" applyAlignment="1" applyProtection="1">
      <alignment/>
      <protection hidden="1"/>
    </xf>
    <xf numFmtId="0" fontId="2" fillId="0" borderId="22" xfId="51" applyFont="1" applyFill="1" applyBorder="1" applyAlignment="1" applyProtection="1">
      <alignment horizontal="right" vertical="center"/>
      <protection hidden="1" locked="0"/>
    </xf>
    <xf numFmtId="0" fontId="3" fillId="0" borderId="22" xfId="51" applyFont="1" applyBorder="1" applyAlignment="1" applyProtection="1">
      <alignment vertical="top"/>
      <protection hidden="1"/>
    </xf>
    <xf numFmtId="0" fontId="3" fillId="0" borderId="22" xfId="51" applyFont="1" applyBorder="1" applyAlignment="1" applyProtection="1">
      <alignment horizontal="left" vertical="top" wrapText="1"/>
      <protection hidden="1"/>
    </xf>
    <xf numFmtId="0" fontId="3" fillId="0" borderId="15" xfId="51" applyFont="1" applyBorder="1" applyAlignment="1">
      <alignment/>
      <protection/>
    </xf>
    <xf numFmtId="0" fontId="3" fillId="0" borderId="15" xfId="51" applyFont="1" applyBorder="1" applyAlignment="1" applyProtection="1">
      <alignment horizontal="right" vertical="top"/>
      <protection hidden="1"/>
    </xf>
    <xf numFmtId="0" fontId="3" fillId="0" borderId="15" xfId="51" applyFont="1" applyBorder="1" applyAlignment="1" applyProtection="1">
      <alignment horizontal="left" vertical="top"/>
      <protection hidden="1"/>
    </xf>
    <xf numFmtId="0" fontId="3" fillId="0" borderId="22" xfId="51" applyFont="1" applyBorder="1" applyAlignment="1" applyProtection="1">
      <alignment horizontal="left"/>
      <protection hidden="1"/>
    </xf>
    <xf numFmtId="0" fontId="3" fillId="0" borderId="21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left"/>
      <protection hidden="1"/>
    </xf>
    <xf numFmtId="0" fontId="3" fillId="0" borderId="22" xfId="51" applyFont="1" applyFill="1" applyBorder="1" applyAlignment="1" applyProtection="1">
      <alignment vertical="center"/>
      <protection hidden="1"/>
    </xf>
    <xf numFmtId="0" fontId="2" fillId="0" borderId="15" xfId="51" applyFont="1" applyBorder="1" applyAlignment="1" applyProtection="1">
      <alignment vertical="center"/>
      <protection hidden="1"/>
    </xf>
    <xf numFmtId="0" fontId="3" fillId="0" borderId="23" xfId="51" applyFont="1" applyFill="1" applyBorder="1" applyAlignment="1" applyProtection="1">
      <alignment horizontal="right" vertical="top" wrapText="1"/>
      <protection hidden="1"/>
    </xf>
    <xf numFmtId="0" fontId="3" fillId="0" borderId="24" xfId="51" applyFont="1" applyFill="1" applyBorder="1" applyAlignment="1" applyProtection="1">
      <alignment horizontal="right" vertical="top" wrapText="1"/>
      <protection hidden="1"/>
    </xf>
    <xf numFmtId="0" fontId="3" fillId="0" borderId="24" xfId="51" applyFont="1" applyFill="1" applyBorder="1" applyAlignment="1" applyProtection="1">
      <alignment/>
      <protection hidden="1"/>
    </xf>
    <xf numFmtId="0" fontId="3" fillId="0" borderId="25" xfId="51" applyFont="1" applyFill="1" applyBorder="1" applyAlignment="1" applyProtection="1">
      <alignment/>
      <protection hidden="1"/>
    </xf>
    <xf numFmtId="14" fontId="2" fillId="0" borderId="19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18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18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18" xfId="51" applyFont="1" applyFill="1" applyBorder="1" applyAlignment="1" applyProtection="1">
      <alignment horizontal="center" vertical="center"/>
      <protection hidden="1" locked="0"/>
    </xf>
    <xf numFmtId="49" fontId="2" fillId="33" borderId="18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167" fontId="2" fillId="34" borderId="14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 applyProtection="1">
      <alignment vertical="center"/>
      <protection locked="0"/>
    </xf>
    <xf numFmtId="3" fontId="1" fillId="28" borderId="14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26" xfId="0" applyNumberFormat="1" applyFont="1" applyFill="1" applyBorder="1" applyAlignment="1" applyProtection="1">
      <alignment vertical="center"/>
      <protection hidden="1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7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0" fillId="0" borderId="17" xfId="0" applyNumberFormat="1" applyFont="1" applyFill="1" applyBorder="1" applyAlignment="1">
      <alignment vertical="center"/>
    </xf>
    <xf numFmtId="3" fontId="1" fillId="35" borderId="13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95" fontId="0" fillId="0" borderId="0" xfId="0" applyNumberFormat="1" applyFill="1" applyAlignment="1">
      <alignment/>
    </xf>
    <xf numFmtId="0" fontId="3" fillId="0" borderId="16" xfId="51" applyFont="1" applyBorder="1" applyAlignment="1">
      <alignment/>
      <protection/>
    </xf>
    <xf numFmtId="0" fontId="3" fillId="0" borderId="15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5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/>
      <protection hidden="1"/>
    </xf>
    <xf numFmtId="0" fontId="18" fillId="0" borderId="0" xfId="58" applyFont="1" applyBorder="1" applyAlignment="1" applyProtection="1">
      <alignment vertical="center"/>
      <protection hidden="1"/>
    </xf>
    <xf numFmtId="0" fontId="18" fillId="0" borderId="22" xfId="58" applyFont="1" applyFill="1" applyBorder="1" applyAlignment="1" applyProtection="1">
      <alignment vertical="center"/>
      <protection hidden="1"/>
    </xf>
    <xf numFmtId="0" fontId="0" fillId="0" borderId="0" xfId="51" applyFont="1" applyAlignment="1">
      <alignment/>
      <protection/>
    </xf>
    <xf numFmtId="0" fontId="3" fillId="0" borderId="28" xfId="51" applyFont="1" applyBorder="1" applyAlignment="1" applyProtection="1">
      <alignment/>
      <protection hidden="1"/>
    </xf>
    <xf numFmtId="0" fontId="3" fillId="0" borderId="28" xfId="51" applyFont="1" applyBorder="1" applyAlignment="1">
      <alignment/>
      <protection/>
    </xf>
    <xf numFmtId="0" fontId="3" fillId="0" borderId="29" xfId="51" applyFont="1" applyBorder="1" applyAlignment="1" applyProtection="1">
      <alignment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3" fillId="0" borderId="15" xfId="51" applyFont="1" applyBorder="1" applyAlignment="1" applyProtection="1">
      <alignment horizontal="right" vertical="center" wrapText="1"/>
      <protection hidden="1"/>
    </xf>
    <xf numFmtId="0" fontId="3" fillId="0" borderId="22" xfId="51" applyFont="1" applyBorder="1" applyAlignment="1" applyProtection="1">
      <alignment horizontal="right" vertical="center" wrapText="1"/>
      <protection hidden="1"/>
    </xf>
    <xf numFmtId="49" fontId="2" fillId="0" borderId="23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3" xfId="51" applyFont="1" applyFill="1" applyBorder="1" applyAlignment="1" applyProtection="1">
      <alignment horizontal="left" vertical="center"/>
      <protection hidden="1" locked="0"/>
    </xf>
    <xf numFmtId="0" fontId="3" fillId="0" borderId="24" xfId="51" applyFont="1" applyFill="1" applyBorder="1" applyAlignment="1">
      <alignment/>
      <protection/>
    </xf>
    <xf numFmtId="0" fontId="3" fillId="0" borderId="25" xfId="51" applyFont="1" applyFill="1" applyBorder="1" applyAlignment="1">
      <alignment/>
      <protection/>
    </xf>
    <xf numFmtId="49" fontId="2" fillId="33" borderId="23" xfId="0" applyNumberFormat="1" applyFont="1" applyFill="1" applyBorder="1" applyAlignment="1" applyProtection="1">
      <alignment horizontal="left" vertical="center"/>
      <protection hidden="1" locked="0"/>
    </xf>
    <xf numFmtId="49" fontId="2" fillId="0" borderId="24" xfId="0" applyNumberFormat="1" applyFont="1" applyBorder="1" applyAlignment="1" applyProtection="1">
      <alignment horizontal="left" vertical="center"/>
      <protection hidden="1" locked="0"/>
    </xf>
    <xf numFmtId="49" fontId="2" fillId="0" borderId="25" xfId="0" applyNumberFormat="1" applyFont="1" applyBorder="1" applyAlignment="1" applyProtection="1">
      <alignment horizontal="left" vertical="center"/>
      <protection hidden="1" locked="0"/>
    </xf>
    <xf numFmtId="0" fontId="3" fillId="0" borderId="24" xfId="51" applyFont="1" applyFill="1" applyBorder="1" applyAlignment="1" applyProtection="1">
      <alignment horizontal="center" vertical="top"/>
      <protection hidden="1"/>
    </xf>
    <xf numFmtId="0" fontId="3" fillId="0" borderId="24" xfId="51" applyFont="1" applyFill="1" applyBorder="1" applyAlignment="1" applyProtection="1">
      <alignment horizontal="center"/>
      <protection hidden="1"/>
    </xf>
    <xf numFmtId="49" fontId="16" fillId="33" borderId="23" xfId="35" applyNumberFormat="1" applyFont="1" applyFill="1" applyBorder="1" applyAlignment="1" applyProtection="1">
      <alignment horizontal="left" vertical="center"/>
      <protection hidden="1" locked="0"/>
    </xf>
    <xf numFmtId="0" fontId="3" fillId="0" borderId="15" xfId="51" applyFont="1" applyBorder="1" applyAlignment="1" applyProtection="1">
      <alignment horizontal="right" vertical="center"/>
      <protection hidden="1"/>
    </xf>
    <xf numFmtId="0" fontId="3" fillId="0" borderId="22" xfId="51" applyFont="1" applyBorder="1" applyAlignment="1" applyProtection="1">
      <alignment horizontal="right" vertical="center"/>
      <protection hidden="1"/>
    </xf>
    <xf numFmtId="0" fontId="3" fillId="0" borderId="25" xfId="0" applyFont="1" applyBorder="1" applyAlignment="1">
      <alignment horizontal="left" vertical="center"/>
    </xf>
    <xf numFmtId="0" fontId="13" fillId="0" borderId="0" xfId="58" applyFont="1" applyBorder="1" applyAlignment="1" applyProtection="1">
      <alignment horizontal="left"/>
      <protection hidden="1"/>
    </xf>
    <xf numFmtId="0" fontId="14" fillId="0" borderId="0" xfId="58" applyFont="1" applyBorder="1" applyAlignment="1">
      <alignment/>
      <protection/>
    </xf>
    <xf numFmtId="0" fontId="18" fillId="0" borderId="0" xfId="58" applyFont="1" applyBorder="1" applyAlignment="1" applyProtection="1">
      <alignment horizontal="left"/>
      <protection hidden="1"/>
    </xf>
    <xf numFmtId="0" fontId="17" fillId="0" borderId="0" xfId="58" applyBorder="1" applyAlignment="1">
      <alignment/>
      <protection/>
    </xf>
    <xf numFmtId="0" fontId="17" fillId="0" borderId="22" xfId="58" applyBorder="1" applyAlignment="1">
      <alignment/>
      <protection/>
    </xf>
    <xf numFmtId="0" fontId="18" fillId="0" borderId="0" xfId="58" applyFont="1" applyFill="1" applyBorder="1" applyAlignment="1" applyProtection="1">
      <alignment horizontal="left"/>
      <protection hidden="1"/>
    </xf>
    <xf numFmtId="0" fontId="17" fillId="0" borderId="0" xfId="58" applyFill="1" applyBorder="1" applyAlignment="1">
      <alignment/>
      <protection/>
    </xf>
    <xf numFmtId="0" fontId="17" fillId="0" borderId="22" xfId="58" applyFill="1" applyBorder="1" applyAlignment="1">
      <alignment/>
      <protection/>
    </xf>
    <xf numFmtId="0" fontId="10" fillId="0" borderId="0" xfId="0" applyFont="1" applyAlignment="1">
      <alignment/>
    </xf>
    <xf numFmtId="0" fontId="3" fillId="0" borderId="0" xfId="51" applyFont="1" applyBorder="1" applyAlignment="1" applyProtection="1">
      <alignment vertical="center"/>
      <protection hidden="1"/>
    </xf>
    <xf numFmtId="49" fontId="2" fillId="33" borderId="23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center"/>
      <protection hidden="1"/>
    </xf>
    <xf numFmtId="0" fontId="2" fillId="33" borderId="23" xfId="0" applyFont="1" applyFill="1" applyBorder="1" applyAlignment="1" applyProtection="1">
      <alignment horizontal="left" vertical="center"/>
      <protection hidden="1" locked="0"/>
    </xf>
    <xf numFmtId="0" fontId="2" fillId="0" borderId="24" xfId="0" applyFont="1" applyBorder="1" applyAlignment="1" applyProtection="1">
      <alignment horizontal="left" vertical="center"/>
      <protection hidden="1" locked="0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33" borderId="23" xfId="0" applyFont="1" applyFill="1" applyBorder="1" applyAlignment="1" applyProtection="1">
      <alignment horizontal="right" vertical="center"/>
      <protection hidden="1" locked="0"/>
    </xf>
    <xf numFmtId="0" fontId="2" fillId="33" borderId="24" xfId="0" applyFont="1" applyFill="1" applyBorder="1" applyAlignment="1" applyProtection="1">
      <alignment horizontal="right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 locked="0"/>
    </xf>
    <xf numFmtId="49" fontId="2" fillId="0" borderId="25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33" borderId="24" xfId="0" applyFont="1" applyFill="1" applyBorder="1" applyAlignment="1" applyProtection="1">
      <alignment horizontal="left" vertical="center"/>
      <protection hidden="1" locked="0"/>
    </xf>
    <xf numFmtId="0" fontId="2" fillId="33" borderId="25" xfId="0" applyFont="1" applyFill="1" applyBorder="1" applyAlignment="1" applyProtection="1">
      <alignment horizontal="left" vertical="center"/>
      <protection hidden="1" locked="0"/>
    </xf>
    <xf numFmtId="0" fontId="3" fillId="0" borderId="15" xfId="51" applyFont="1" applyBorder="1" applyAlignment="1" applyProtection="1">
      <alignment horizontal="left" vertical="center"/>
      <protection hidden="1"/>
    </xf>
    <xf numFmtId="0" fontId="3" fillId="0" borderId="0" xfId="51" applyFont="1" applyBorder="1" applyAlignment="1">
      <alignment horizontal="left" vertical="center"/>
      <protection/>
    </xf>
    <xf numFmtId="0" fontId="3" fillId="0" borderId="0" xfId="51" applyFont="1" applyBorder="1" applyAlignment="1">
      <alignment horizontal="left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left"/>
      <protection/>
    </xf>
    <xf numFmtId="0" fontId="3" fillId="0" borderId="22" xfId="51" applyFont="1" applyBorder="1" applyAlignment="1">
      <alignment horizontal="left"/>
      <protection/>
    </xf>
    <xf numFmtId="0" fontId="9" fillId="0" borderId="24" xfId="0" applyFont="1" applyBorder="1" applyAlignment="1">
      <alignment vertical="top"/>
    </xf>
    <xf numFmtId="0" fontId="9" fillId="0" borderId="25" xfId="0" applyFont="1" applyBorder="1" applyAlignment="1">
      <alignment vertical="top"/>
    </xf>
    <xf numFmtId="0" fontId="3" fillId="0" borderId="22" xfId="51" applyFont="1" applyBorder="1" applyAlignment="1" applyProtection="1">
      <alignment horizontal="right"/>
      <protection hidden="1"/>
    </xf>
    <xf numFmtId="0" fontId="3" fillId="0" borderId="15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4" xfId="0" applyFont="1" applyBorder="1" applyAlignment="1">
      <alignment horizontal="left" vertical="center"/>
    </xf>
    <xf numFmtId="0" fontId="4" fillId="33" borderId="23" xfId="35" applyFont="1" applyFill="1" applyBorder="1" applyAlignment="1" applyProtection="1">
      <alignment/>
      <protection hidden="1" locked="0"/>
    </xf>
    <xf numFmtId="0" fontId="2" fillId="0" borderId="24" xfId="0" applyFont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3" fillId="0" borderId="0" xfId="51" applyFont="1" applyAlignment="1" applyProtection="1">
      <alignment wrapText="1"/>
      <protection hidden="1"/>
    </xf>
    <xf numFmtId="1" fontId="2" fillId="33" borderId="23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2" fillId="0" borderId="15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2" xfId="51" applyFont="1" applyFill="1" applyBorder="1" applyAlignment="1" applyProtection="1">
      <alignment horizontal="left" vertical="center" wrapText="1"/>
      <protection hidden="1"/>
    </xf>
    <xf numFmtId="0" fontId="11" fillId="0" borderId="15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2" xfId="51" applyFont="1" applyBorder="1" applyAlignment="1" applyProtection="1">
      <alignment horizontal="center" vertical="center" wrapText="1"/>
      <protection hidden="1"/>
    </xf>
    <xf numFmtId="0" fontId="1" fillId="0" borderId="15" xfId="51" applyFont="1" applyBorder="1" applyAlignment="1" applyProtection="1">
      <alignment horizontal="right" vertical="center" wrapText="1"/>
      <protection hidden="1"/>
    </xf>
    <xf numFmtId="0" fontId="1" fillId="0" borderId="22" xfId="51" applyFont="1" applyBorder="1" applyAlignment="1" applyProtection="1">
      <alignment horizontal="right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3" fillId="34" borderId="34" xfId="0" applyFont="1" applyFill="1" applyBorder="1" applyAlignment="1">
      <alignment horizontal="left"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38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no 2" xfId="52"/>
    <cellStyle name="Percent" xfId="53"/>
    <cellStyle name="Povezana ćelija" xfId="54"/>
    <cellStyle name="Followed Hyperlink" xfId="55"/>
    <cellStyle name="Provjera ćelije" xfId="56"/>
    <cellStyle name="Stil 1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72" t="s">
        <v>27</v>
      </c>
      <c r="B1" s="172"/>
      <c r="C1" s="172"/>
      <c r="D1" s="124"/>
      <c r="E1" s="57"/>
      <c r="F1" s="57"/>
      <c r="G1" s="57"/>
      <c r="H1" s="57"/>
      <c r="I1" s="58"/>
      <c r="J1" s="8"/>
      <c r="K1" s="8"/>
      <c r="L1" s="8"/>
    </row>
    <row r="2" spans="1:12" ht="12.75" customHeight="1">
      <c r="A2" s="214" t="s">
        <v>28</v>
      </c>
      <c r="B2" s="215"/>
      <c r="C2" s="215"/>
      <c r="D2" s="216"/>
      <c r="E2" s="82">
        <v>42736</v>
      </c>
      <c r="F2" s="10"/>
      <c r="G2" s="11" t="s">
        <v>29</v>
      </c>
      <c r="H2" s="82">
        <v>42825</v>
      </c>
      <c r="I2" s="59"/>
      <c r="J2" s="8"/>
      <c r="K2" s="8"/>
      <c r="L2" s="8"/>
    </row>
    <row r="3" spans="1:12" ht="12.75">
      <c r="A3" s="60"/>
      <c r="B3" s="12"/>
      <c r="C3" s="12"/>
      <c r="D3" s="12"/>
      <c r="E3" s="13"/>
      <c r="F3" s="13"/>
      <c r="G3" s="12"/>
      <c r="H3" s="12"/>
      <c r="I3" s="61"/>
      <c r="J3" s="8"/>
      <c r="K3" s="8"/>
      <c r="L3" s="8"/>
    </row>
    <row r="4" spans="1:12" ht="15.75" customHeight="1">
      <c r="A4" s="217" t="s">
        <v>30</v>
      </c>
      <c r="B4" s="218"/>
      <c r="C4" s="218"/>
      <c r="D4" s="218"/>
      <c r="E4" s="218"/>
      <c r="F4" s="218"/>
      <c r="G4" s="218"/>
      <c r="H4" s="218"/>
      <c r="I4" s="219"/>
      <c r="J4" s="8"/>
      <c r="K4" s="8"/>
      <c r="L4" s="8"/>
    </row>
    <row r="5" spans="1:12" ht="12.75">
      <c r="A5" s="62"/>
      <c r="B5" s="14"/>
      <c r="C5" s="14"/>
      <c r="D5" s="14"/>
      <c r="E5" s="15"/>
      <c r="F5" s="63"/>
      <c r="G5" s="16"/>
      <c r="H5" s="17"/>
      <c r="I5" s="64"/>
      <c r="J5" s="8"/>
      <c r="K5" s="8"/>
      <c r="L5" s="8"/>
    </row>
    <row r="6" spans="1:12" ht="12.75">
      <c r="A6" s="161" t="s">
        <v>31</v>
      </c>
      <c r="B6" s="201"/>
      <c r="C6" s="174" t="s">
        <v>5</v>
      </c>
      <c r="D6" s="187"/>
      <c r="E6" s="209"/>
      <c r="F6" s="209"/>
      <c r="G6" s="209"/>
      <c r="H6" s="209"/>
      <c r="I6" s="84"/>
      <c r="J6" s="8"/>
      <c r="K6" s="8"/>
      <c r="L6" s="8"/>
    </row>
    <row r="7" spans="1:12" ht="12.75">
      <c r="A7" s="125"/>
      <c r="B7" s="126"/>
      <c r="C7" s="21"/>
      <c r="D7" s="21"/>
      <c r="E7" s="209"/>
      <c r="F7" s="209"/>
      <c r="G7" s="209"/>
      <c r="H7" s="209"/>
      <c r="I7" s="84"/>
      <c r="J7" s="8"/>
      <c r="K7" s="8"/>
      <c r="L7" s="8"/>
    </row>
    <row r="8" spans="1:12" ht="22.5" customHeight="1">
      <c r="A8" s="220" t="s">
        <v>32</v>
      </c>
      <c r="B8" s="221"/>
      <c r="C8" s="174" t="s">
        <v>6</v>
      </c>
      <c r="D8" s="187"/>
      <c r="E8" s="209"/>
      <c r="F8" s="209"/>
      <c r="G8" s="209"/>
      <c r="H8" s="209"/>
      <c r="I8" s="85"/>
      <c r="J8" s="8"/>
      <c r="K8" s="8"/>
      <c r="L8" s="8"/>
    </row>
    <row r="9" spans="1:12" ht="12.75">
      <c r="A9" s="127"/>
      <c r="B9" s="128"/>
      <c r="C9" s="86"/>
      <c r="D9" s="21"/>
      <c r="E9" s="21"/>
      <c r="F9" s="21"/>
      <c r="G9" s="21"/>
      <c r="H9" s="21"/>
      <c r="I9" s="21"/>
      <c r="J9" s="8"/>
      <c r="K9" s="8"/>
      <c r="L9" s="8"/>
    </row>
    <row r="10" spans="1:12" ht="12.75" customHeight="1">
      <c r="A10" s="148" t="s">
        <v>33</v>
      </c>
      <c r="B10" s="212"/>
      <c r="C10" s="174">
        <v>58828286397</v>
      </c>
      <c r="D10" s="187"/>
      <c r="E10" s="21"/>
      <c r="F10" s="21"/>
      <c r="G10" s="21"/>
      <c r="H10" s="21"/>
      <c r="I10" s="21"/>
      <c r="J10" s="8"/>
      <c r="K10" s="8"/>
      <c r="L10" s="8"/>
    </row>
    <row r="11" spans="1:12" ht="12.75">
      <c r="A11" s="213"/>
      <c r="B11" s="212"/>
      <c r="C11" s="21"/>
      <c r="D11" s="21"/>
      <c r="E11" s="21"/>
      <c r="F11" s="21"/>
      <c r="G11" s="21"/>
      <c r="H11" s="21"/>
      <c r="I11" s="21"/>
      <c r="J11" s="8"/>
      <c r="K11" s="8"/>
      <c r="L11" s="8"/>
    </row>
    <row r="12" spans="1:12" ht="12.75">
      <c r="A12" s="161" t="s">
        <v>34</v>
      </c>
      <c r="B12" s="201"/>
      <c r="C12" s="179" t="s">
        <v>343</v>
      </c>
      <c r="D12" s="205"/>
      <c r="E12" s="205"/>
      <c r="F12" s="205"/>
      <c r="G12" s="205"/>
      <c r="H12" s="205"/>
      <c r="I12" s="163"/>
      <c r="J12" s="8"/>
      <c r="K12" s="8"/>
      <c r="L12" s="8"/>
    </row>
    <row r="13" spans="1:12" ht="12.75">
      <c r="A13" s="125"/>
      <c r="B13" s="126"/>
      <c r="C13" s="87"/>
      <c r="D13" s="21"/>
      <c r="E13" s="21"/>
      <c r="F13" s="21"/>
      <c r="G13" s="21"/>
      <c r="H13" s="21"/>
      <c r="I13" s="21"/>
      <c r="J13" s="8"/>
      <c r="K13" s="8"/>
      <c r="L13" s="8"/>
    </row>
    <row r="14" spans="1:12" ht="12.75">
      <c r="A14" s="161" t="s">
        <v>35</v>
      </c>
      <c r="B14" s="201"/>
      <c r="C14" s="210">
        <v>35000</v>
      </c>
      <c r="D14" s="211"/>
      <c r="E14" s="21"/>
      <c r="F14" s="179" t="s">
        <v>7</v>
      </c>
      <c r="G14" s="205"/>
      <c r="H14" s="205"/>
      <c r="I14" s="163"/>
      <c r="J14" s="8"/>
      <c r="K14" s="8"/>
      <c r="L14" s="8"/>
    </row>
    <row r="15" spans="1:12" ht="12.75">
      <c r="A15" s="125"/>
      <c r="B15" s="126"/>
      <c r="C15" s="21"/>
      <c r="D15" s="21"/>
      <c r="E15" s="21"/>
      <c r="F15" s="21"/>
      <c r="G15" s="21"/>
      <c r="H15" s="21"/>
      <c r="I15" s="21"/>
      <c r="J15" s="8"/>
      <c r="K15" s="8"/>
      <c r="L15" s="8"/>
    </row>
    <row r="16" spans="1:12" ht="12.75">
      <c r="A16" s="161" t="s">
        <v>36</v>
      </c>
      <c r="B16" s="201"/>
      <c r="C16" s="179" t="s">
        <v>8</v>
      </c>
      <c r="D16" s="205"/>
      <c r="E16" s="205"/>
      <c r="F16" s="205"/>
      <c r="G16" s="205"/>
      <c r="H16" s="205"/>
      <c r="I16" s="163"/>
      <c r="J16" s="8"/>
      <c r="K16" s="8"/>
      <c r="L16" s="8"/>
    </row>
    <row r="17" spans="1:12" ht="12.75">
      <c r="A17" s="125"/>
      <c r="B17" s="126"/>
      <c r="C17" s="21"/>
      <c r="D17" s="21"/>
      <c r="E17" s="21"/>
      <c r="F17" s="21"/>
      <c r="G17" s="21"/>
      <c r="H17" s="21"/>
      <c r="I17" s="21"/>
      <c r="J17" s="8"/>
      <c r="K17" s="8"/>
      <c r="L17" s="8"/>
    </row>
    <row r="18" spans="1:12" ht="12.75">
      <c r="A18" s="161" t="s">
        <v>37</v>
      </c>
      <c r="B18" s="201"/>
      <c r="C18" s="206" t="s">
        <v>9</v>
      </c>
      <c r="D18" s="207"/>
      <c r="E18" s="207"/>
      <c r="F18" s="207"/>
      <c r="G18" s="207"/>
      <c r="H18" s="207"/>
      <c r="I18" s="208"/>
      <c r="J18" s="8"/>
      <c r="K18" s="8"/>
      <c r="L18" s="8"/>
    </row>
    <row r="19" spans="1:12" ht="12.75">
      <c r="A19" s="125"/>
      <c r="B19" s="126"/>
      <c r="C19" s="87"/>
      <c r="D19" s="21"/>
      <c r="E19" s="21"/>
      <c r="F19" s="21"/>
      <c r="G19" s="21"/>
      <c r="H19" s="21"/>
      <c r="I19" s="21"/>
      <c r="J19" s="8"/>
      <c r="K19" s="8"/>
      <c r="L19" s="8"/>
    </row>
    <row r="20" spans="1:12" ht="12.75">
      <c r="A20" s="161" t="s">
        <v>38</v>
      </c>
      <c r="B20" s="201"/>
      <c r="C20" s="206" t="s">
        <v>10</v>
      </c>
      <c r="D20" s="207"/>
      <c r="E20" s="207"/>
      <c r="F20" s="207"/>
      <c r="G20" s="207"/>
      <c r="H20" s="207"/>
      <c r="I20" s="208"/>
      <c r="J20" s="8"/>
      <c r="K20" s="8"/>
      <c r="L20" s="8"/>
    </row>
    <row r="21" spans="1:12" ht="12.75">
      <c r="A21" s="125"/>
      <c r="B21" s="126"/>
      <c r="C21" s="19"/>
      <c r="D21" s="14"/>
      <c r="E21" s="14"/>
      <c r="F21" s="14"/>
      <c r="G21" s="14"/>
      <c r="H21" s="14"/>
      <c r="I21" s="66"/>
      <c r="J21" s="8"/>
      <c r="K21" s="8"/>
      <c r="L21" s="8"/>
    </row>
    <row r="22" spans="1:12" ht="12.75">
      <c r="A22" s="161" t="s">
        <v>39</v>
      </c>
      <c r="B22" s="201"/>
      <c r="C22" s="88">
        <v>396</v>
      </c>
      <c r="D22" s="179" t="s">
        <v>7</v>
      </c>
      <c r="E22" s="182"/>
      <c r="F22" s="183"/>
      <c r="G22" s="202"/>
      <c r="H22" s="203"/>
      <c r="I22" s="67"/>
      <c r="J22" s="8"/>
      <c r="K22" s="8"/>
      <c r="L22" s="8"/>
    </row>
    <row r="23" spans="1:12" ht="12.75">
      <c r="A23" s="125"/>
      <c r="B23" s="126"/>
      <c r="C23" s="14"/>
      <c r="D23" s="21"/>
      <c r="E23" s="21"/>
      <c r="F23" s="21"/>
      <c r="G23" s="21"/>
      <c r="H23" s="14"/>
      <c r="I23" s="66"/>
      <c r="J23" s="8"/>
      <c r="K23" s="8"/>
      <c r="L23" s="8"/>
    </row>
    <row r="24" spans="1:12" ht="12.75">
      <c r="A24" s="161" t="s">
        <v>40</v>
      </c>
      <c r="B24" s="201"/>
      <c r="C24" s="88">
        <v>12</v>
      </c>
      <c r="D24" s="179" t="s">
        <v>11</v>
      </c>
      <c r="E24" s="182"/>
      <c r="F24" s="182"/>
      <c r="G24" s="183"/>
      <c r="H24" s="130" t="s">
        <v>43</v>
      </c>
      <c r="I24" s="83">
        <v>1007</v>
      </c>
      <c r="J24" s="8"/>
      <c r="K24" s="8"/>
      <c r="L24" s="8"/>
    </row>
    <row r="25" spans="1:12" ht="12.75">
      <c r="A25" s="125"/>
      <c r="B25" s="126"/>
      <c r="C25" s="14"/>
      <c r="D25" s="21"/>
      <c r="E25" s="21"/>
      <c r="F25" s="21"/>
      <c r="G25" s="126"/>
      <c r="H25" s="126" t="s">
        <v>44</v>
      </c>
      <c r="I25" s="68"/>
      <c r="J25" s="8"/>
      <c r="K25" s="8"/>
      <c r="L25" s="8"/>
    </row>
    <row r="26" spans="1:12" ht="12.75">
      <c r="A26" s="161" t="s">
        <v>41</v>
      </c>
      <c r="B26" s="201"/>
      <c r="C26" s="89" t="s">
        <v>42</v>
      </c>
      <c r="D26" s="22"/>
      <c r="E26" s="28"/>
      <c r="F26" s="21"/>
      <c r="G26" s="204" t="s">
        <v>45</v>
      </c>
      <c r="H26" s="201"/>
      <c r="I26" s="90" t="s">
        <v>12</v>
      </c>
      <c r="J26" s="8"/>
      <c r="K26" s="8"/>
      <c r="L26" s="8"/>
    </row>
    <row r="27" spans="1:12" ht="12.75">
      <c r="A27" s="65"/>
      <c r="B27" s="20"/>
      <c r="C27" s="14"/>
      <c r="D27" s="21"/>
      <c r="E27" s="21"/>
      <c r="F27" s="21"/>
      <c r="G27" s="21"/>
      <c r="H27" s="14"/>
      <c r="I27" s="69"/>
      <c r="J27" s="8"/>
      <c r="K27" s="8"/>
      <c r="L27" s="8"/>
    </row>
    <row r="28" spans="1:12" ht="12.75">
      <c r="A28" s="192" t="s">
        <v>60</v>
      </c>
      <c r="B28" s="193"/>
      <c r="C28" s="194"/>
      <c r="D28" s="194"/>
      <c r="E28" s="195" t="s">
        <v>341</v>
      </c>
      <c r="F28" s="196"/>
      <c r="G28" s="196"/>
      <c r="H28" s="197" t="s">
        <v>61</v>
      </c>
      <c r="I28" s="198"/>
      <c r="J28" s="8"/>
      <c r="K28" s="8"/>
      <c r="L28" s="8"/>
    </row>
    <row r="29" spans="1:12" ht="12.75">
      <c r="A29" s="70"/>
      <c r="B29" s="28"/>
      <c r="C29" s="28"/>
      <c r="D29" s="23"/>
      <c r="E29" s="14"/>
      <c r="F29" s="14"/>
      <c r="G29" s="14"/>
      <c r="H29" s="24"/>
      <c r="I29" s="69"/>
      <c r="J29" s="8"/>
      <c r="K29" s="8"/>
      <c r="L29" s="8"/>
    </row>
    <row r="30" spans="1:12" ht="12.75">
      <c r="A30" s="179" t="s">
        <v>13</v>
      </c>
      <c r="B30" s="199"/>
      <c r="C30" s="199"/>
      <c r="D30" s="200"/>
      <c r="E30" s="184" t="s">
        <v>14</v>
      </c>
      <c r="F30" s="185"/>
      <c r="G30" s="186"/>
      <c r="H30" s="174" t="s">
        <v>15</v>
      </c>
      <c r="I30" s="187"/>
      <c r="J30" s="8"/>
      <c r="K30" s="8"/>
      <c r="L30" s="8"/>
    </row>
    <row r="31" spans="1:12" ht="12.75">
      <c r="A31" s="91"/>
      <c r="B31" s="91"/>
      <c r="C31" s="92"/>
      <c r="D31" s="188"/>
      <c r="E31" s="188"/>
      <c r="F31" s="188"/>
      <c r="G31" s="189"/>
      <c r="H31" s="92"/>
      <c r="I31" s="95"/>
      <c r="J31" s="8"/>
      <c r="K31" s="8"/>
      <c r="L31" s="8"/>
    </row>
    <row r="32" spans="1:12" ht="12.75">
      <c r="A32" s="179" t="s">
        <v>23</v>
      </c>
      <c r="B32" s="190"/>
      <c r="C32" s="190"/>
      <c r="D32" s="191"/>
      <c r="E32" s="184" t="s">
        <v>14</v>
      </c>
      <c r="F32" s="185"/>
      <c r="G32" s="186"/>
      <c r="H32" s="174" t="s">
        <v>26</v>
      </c>
      <c r="I32" s="175"/>
      <c r="J32" s="8"/>
      <c r="K32" s="8"/>
      <c r="L32" s="8"/>
    </row>
    <row r="33" spans="1:12" ht="12.75">
      <c r="A33" s="91"/>
      <c r="B33" s="91"/>
      <c r="C33" s="92"/>
      <c r="D33" s="93"/>
      <c r="E33" s="93"/>
      <c r="F33" s="93"/>
      <c r="G33" s="94"/>
      <c r="H33" s="92"/>
      <c r="I33" s="96"/>
      <c r="J33" s="8"/>
      <c r="K33" s="8"/>
      <c r="L33" s="8"/>
    </row>
    <row r="34" spans="1:12" ht="12.75">
      <c r="A34" s="179" t="s">
        <v>16</v>
      </c>
      <c r="B34" s="190"/>
      <c r="C34" s="190"/>
      <c r="D34" s="191"/>
      <c r="E34" s="184" t="s">
        <v>14</v>
      </c>
      <c r="F34" s="185"/>
      <c r="G34" s="186"/>
      <c r="H34" s="174" t="s">
        <v>17</v>
      </c>
      <c r="I34" s="175"/>
      <c r="J34" s="8"/>
      <c r="K34" s="8"/>
      <c r="L34" s="8"/>
    </row>
    <row r="35" spans="1:12" ht="12.75">
      <c r="A35" s="91"/>
      <c r="B35" s="91"/>
      <c r="C35" s="92"/>
      <c r="D35" s="93"/>
      <c r="E35" s="93"/>
      <c r="F35" s="93"/>
      <c r="G35" s="94"/>
      <c r="H35" s="92"/>
      <c r="I35" s="96"/>
      <c r="J35" s="8"/>
      <c r="K35" s="8"/>
      <c r="L35" s="8"/>
    </row>
    <row r="36" spans="1:12" ht="12.75">
      <c r="A36" s="179" t="s">
        <v>18</v>
      </c>
      <c r="B36" s="190"/>
      <c r="C36" s="190"/>
      <c r="D36" s="191"/>
      <c r="E36" s="184" t="s">
        <v>14</v>
      </c>
      <c r="F36" s="185"/>
      <c r="G36" s="186"/>
      <c r="H36" s="174" t="s">
        <v>19</v>
      </c>
      <c r="I36" s="175"/>
      <c r="J36" s="8"/>
      <c r="K36" s="8"/>
      <c r="L36" s="8"/>
    </row>
    <row r="37" spans="1:12" ht="12.75">
      <c r="A37" s="97"/>
      <c r="B37" s="97"/>
      <c r="C37" s="181"/>
      <c r="D37" s="181"/>
      <c r="E37" s="92"/>
      <c r="F37" s="181"/>
      <c r="G37" s="181"/>
      <c r="H37" s="92"/>
      <c r="I37" s="92"/>
      <c r="J37" s="8"/>
      <c r="K37" s="8"/>
      <c r="L37" s="8"/>
    </row>
    <row r="38" spans="1:12" ht="12.75">
      <c r="A38" s="179"/>
      <c r="B38" s="182"/>
      <c r="C38" s="182"/>
      <c r="D38" s="183"/>
      <c r="E38" s="184"/>
      <c r="F38" s="185"/>
      <c r="G38" s="186"/>
      <c r="H38" s="174"/>
      <c r="I38" s="187"/>
      <c r="J38" s="8"/>
      <c r="K38" s="8"/>
      <c r="L38" s="8"/>
    </row>
    <row r="39" spans="1:12" ht="12.75">
      <c r="A39" s="97"/>
      <c r="B39" s="97"/>
      <c r="C39" s="98"/>
      <c r="D39" s="99"/>
      <c r="E39" s="92"/>
      <c r="F39" s="98"/>
      <c r="G39" s="99"/>
      <c r="H39" s="92"/>
      <c r="I39" s="92"/>
      <c r="J39" s="8"/>
      <c r="K39" s="8"/>
      <c r="L39" s="8"/>
    </row>
    <row r="40" spans="1:12" ht="12.75">
      <c r="A40" s="179"/>
      <c r="B40" s="182"/>
      <c r="C40" s="182"/>
      <c r="D40" s="183"/>
      <c r="E40" s="184"/>
      <c r="F40" s="185"/>
      <c r="G40" s="186"/>
      <c r="H40" s="174"/>
      <c r="I40" s="187"/>
      <c r="J40" s="8"/>
      <c r="K40" s="8"/>
      <c r="L40" s="8"/>
    </row>
    <row r="41" spans="1:12" ht="12.75">
      <c r="A41" s="97"/>
      <c r="B41" s="97"/>
      <c r="C41" s="98"/>
      <c r="D41" s="99"/>
      <c r="E41" s="92"/>
      <c r="F41" s="98"/>
      <c r="G41" s="99"/>
      <c r="H41" s="92"/>
      <c r="I41" s="92"/>
      <c r="J41" s="8"/>
      <c r="K41" s="8"/>
      <c r="L41" s="8"/>
    </row>
    <row r="42" spans="1:12" ht="12.75">
      <c r="A42" s="179"/>
      <c r="B42" s="182"/>
      <c r="C42" s="182"/>
      <c r="D42" s="183"/>
      <c r="E42" s="184"/>
      <c r="F42" s="185"/>
      <c r="G42" s="186"/>
      <c r="H42" s="174"/>
      <c r="I42" s="187"/>
      <c r="J42" s="8"/>
      <c r="K42" s="8"/>
      <c r="L42" s="8"/>
    </row>
    <row r="43" spans="1:12" ht="12.75">
      <c r="A43" s="71"/>
      <c r="B43" s="25"/>
      <c r="C43" s="26"/>
      <c r="D43" s="27"/>
      <c r="E43" s="14"/>
      <c r="F43" s="26"/>
      <c r="G43" s="27"/>
      <c r="H43" s="14"/>
      <c r="I43" s="66"/>
      <c r="J43" s="8"/>
      <c r="K43" s="8"/>
      <c r="L43" s="8"/>
    </row>
    <row r="44" spans="1:12" ht="12.75">
      <c r="A44" s="72"/>
      <c r="B44" s="29"/>
      <c r="C44" s="29"/>
      <c r="D44" s="18"/>
      <c r="E44" s="18"/>
      <c r="F44" s="29"/>
      <c r="G44" s="18"/>
      <c r="H44" s="18"/>
      <c r="I44" s="73"/>
      <c r="J44" s="8"/>
      <c r="K44" s="8"/>
      <c r="L44" s="8"/>
    </row>
    <row r="45" spans="1:12" ht="12.75" customHeight="1">
      <c r="A45" s="148" t="s">
        <v>46</v>
      </c>
      <c r="B45" s="149"/>
      <c r="C45" s="150"/>
      <c r="D45" s="151"/>
      <c r="E45" s="23"/>
      <c r="F45" s="152"/>
      <c r="G45" s="153"/>
      <c r="H45" s="153"/>
      <c r="I45" s="154"/>
      <c r="J45" s="8"/>
      <c r="K45" s="8"/>
      <c r="L45" s="8"/>
    </row>
    <row r="46" spans="1:12" ht="12.75">
      <c r="A46" s="131"/>
      <c r="B46" s="132"/>
      <c r="C46" s="176"/>
      <c r="D46" s="177"/>
      <c r="E46" s="14"/>
      <c r="F46" s="176"/>
      <c r="G46" s="178"/>
      <c r="H46" s="30"/>
      <c r="I46" s="74"/>
      <c r="J46" s="8"/>
      <c r="K46" s="8"/>
      <c r="L46" s="8"/>
    </row>
    <row r="47" spans="1:12" ht="12.75" customHeight="1">
      <c r="A47" s="148" t="s">
        <v>47</v>
      </c>
      <c r="B47" s="149"/>
      <c r="C47" s="179" t="s">
        <v>21</v>
      </c>
      <c r="D47" s="180"/>
      <c r="E47" s="180"/>
      <c r="F47" s="180"/>
      <c r="G47" s="180"/>
      <c r="H47" s="180"/>
      <c r="I47" s="180"/>
      <c r="J47" s="8"/>
      <c r="K47" s="8"/>
      <c r="L47" s="8"/>
    </row>
    <row r="48" spans="1:12" ht="12.75">
      <c r="A48" s="125"/>
      <c r="B48" s="126"/>
      <c r="C48" s="133" t="s">
        <v>51</v>
      </c>
      <c r="D48" s="134"/>
      <c r="E48" s="134"/>
      <c r="F48" s="134"/>
      <c r="G48" s="134"/>
      <c r="H48" s="14"/>
      <c r="I48" s="66"/>
      <c r="J48" s="8"/>
      <c r="K48" s="8"/>
      <c r="L48" s="8"/>
    </row>
    <row r="49" spans="1:12" ht="12.75">
      <c r="A49" s="148" t="s">
        <v>48</v>
      </c>
      <c r="B49" s="149"/>
      <c r="C49" s="155" t="s">
        <v>24</v>
      </c>
      <c r="D49" s="156"/>
      <c r="E49" s="157"/>
      <c r="F49" s="14"/>
      <c r="G49" s="142" t="s">
        <v>59</v>
      </c>
      <c r="H49" s="155" t="s">
        <v>25</v>
      </c>
      <c r="I49" s="157"/>
      <c r="J49" s="8"/>
      <c r="K49" s="8"/>
      <c r="L49" s="8"/>
    </row>
    <row r="50" spans="1:12" ht="12.75">
      <c r="A50" s="125"/>
      <c r="B50" s="126"/>
      <c r="C50" s="19"/>
      <c r="D50" s="14"/>
      <c r="E50" s="14"/>
      <c r="F50" s="14"/>
      <c r="G50" s="14"/>
      <c r="H50" s="14"/>
      <c r="I50" s="66"/>
      <c r="J50" s="8"/>
      <c r="K50" s="8"/>
      <c r="L50" s="8"/>
    </row>
    <row r="51" spans="1:12" ht="12.75" customHeight="1">
      <c r="A51" s="148" t="s">
        <v>49</v>
      </c>
      <c r="B51" s="149"/>
      <c r="C51" s="160" t="s">
        <v>20</v>
      </c>
      <c r="D51" s="156"/>
      <c r="E51" s="156"/>
      <c r="F51" s="156"/>
      <c r="G51" s="156"/>
      <c r="H51" s="156"/>
      <c r="I51" s="157"/>
      <c r="J51" s="8"/>
      <c r="K51" s="8"/>
      <c r="L51" s="8"/>
    </row>
    <row r="52" spans="1:12" ht="12.75">
      <c r="A52" s="125"/>
      <c r="B52" s="126"/>
      <c r="C52" s="14"/>
      <c r="D52" s="14"/>
      <c r="E52" s="14"/>
      <c r="F52" s="14"/>
      <c r="G52" s="14"/>
      <c r="H52" s="14"/>
      <c r="I52" s="66"/>
      <c r="J52" s="8"/>
      <c r="K52" s="8"/>
      <c r="L52" s="8"/>
    </row>
    <row r="53" spans="1:12" ht="12.75">
      <c r="A53" s="161" t="s">
        <v>50</v>
      </c>
      <c r="B53" s="162"/>
      <c r="C53" s="155" t="s">
        <v>22</v>
      </c>
      <c r="D53" s="156"/>
      <c r="E53" s="156"/>
      <c r="F53" s="156"/>
      <c r="G53" s="156"/>
      <c r="H53" s="156"/>
      <c r="I53" s="163"/>
      <c r="J53" s="8"/>
      <c r="K53" s="8"/>
      <c r="L53" s="8"/>
    </row>
    <row r="54" spans="1:12" ht="12.75">
      <c r="A54" s="75"/>
      <c r="B54" s="18"/>
      <c r="C54" s="173" t="s">
        <v>52</v>
      </c>
      <c r="D54" s="173"/>
      <c r="E54" s="173"/>
      <c r="F54" s="173"/>
      <c r="G54" s="173"/>
      <c r="H54" s="173"/>
      <c r="I54" s="76"/>
      <c r="J54" s="8"/>
      <c r="K54" s="8"/>
      <c r="L54" s="8"/>
    </row>
    <row r="55" spans="1:12" ht="12.75">
      <c r="A55" s="75"/>
      <c r="B55" s="18"/>
      <c r="C55" s="31"/>
      <c r="D55" s="31"/>
      <c r="E55" s="31"/>
      <c r="F55" s="31"/>
      <c r="G55" s="31"/>
      <c r="H55" s="31"/>
      <c r="I55" s="76"/>
      <c r="J55" s="8"/>
      <c r="K55" s="8"/>
      <c r="L55" s="8"/>
    </row>
    <row r="56" spans="1:12" ht="12.75">
      <c r="A56" s="75"/>
      <c r="B56" s="164" t="s">
        <v>53</v>
      </c>
      <c r="C56" s="165"/>
      <c r="D56" s="165"/>
      <c r="E56" s="165"/>
      <c r="F56" s="135"/>
      <c r="G56" s="135"/>
      <c r="H56" s="135"/>
      <c r="I56" s="136"/>
      <c r="J56" s="8"/>
      <c r="K56" s="8"/>
      <c r="L56" s="8"/>
    </row>
    <row r="57" spans="1:12" ht="12.75">
      <c r="A57" s="75"/>
      <c r="B57" s="166" t="s">
        <v>54</v>
      </c>
      <c r="C57" s="167"/>
      <c r="D57" s="167"/>
      <c r="E57" s="167"/>
      <c r="F57" s="167"/>
      <c r="G57" s="167"/>
      <c r="H57" s="167"/>
      <c r="I57" s="168"/>
      <c r="J57" s="8"/>
      <c r="K57" s="8"/>
      <c r="L57" s="8"/>
    </row>
    <row r="58" spans="1:12" ht="12.75">
      <c r="A58" s="75"/>
      <c r="B58" s="166" t="s">
        <v>55</v>
      </c>
      <c r="C58" s="167"/>
      <c r="D58" s="167"/>
      <c r="E58" s="167"/>
      <c r="F58" s="167"/>
      <c r="G58" s="167"/>
      <c r="H58" s="167"/>
      <c r="I58" s="136"/>
      <c r="J58" s="8"/>
      <c r="K58" s="8"/>
      <c r="L58" s="8"/>
    </row>
    <row r="59" spans="1:12" ht="12.75">
      <c r="A59" s="75"/>
      <c r="B59" s="166" t="s">
        <v>56</v>
      </c>
      <c r="C59" s="167"/>
      <c r="D59" s="167"/>
      <c r="E59" s="167"/>
      <c r="F59" s="167"/>
      <c r="G59" s="167"/>
      <c r="H59" s="167"/>
      <c r="I59" s="168"/>
      <c r="J59" s="8"/>
      <c r="K59" s="8"/>
      <c r="L59" s="8"/>
    </row>
    <row r="60" spans="1:12" ht="12.75">
      <c r="A60" s="75"/>
      <c r="B60" s="169" t="s">
        <v>57</v>
      </c>
      <c r="C60" s="170"/>
      <c r="D60" s="170"/>
      <c r="E60" s="170"/>
      <c r="F60" s="170"/>
      <c r="G60" s="170"/>
      <c r="H60" s="170"/>
      <c r="I60" s="171"/>
      <c r="J60" s="8"/>
      <c r="K60" s="8"/>
      <c r="L60" s="8"/>
    </row>
    <row r="61" spans="1:12" ht="12.75">
      <c r="A61" s="75"/>
      <c r="B61" s="137"/>
      <c r="C61" s="137"/>
      <c r="D61" s="137"/>
      <c r="E61" s="137"/>
      <c r="F61" s="137"/>
      <c r="G61" s="137"/>
      <c r="H61" s="137"/>
      <c r="I61" s="137"/>
      <c r="J61" s="8"/>
      <c r="K61" s="8"/>
      <c r="L61" s="8"/>
    </row>
    <row r="62" spans="1:12" ht="13.5" thickBot="1">
      <c r="A62" s="77" t="s">
        <v>1</v>
      </c>
      <c r="B62" s="134"/>
      <c r="C62" s="134"/>
      <c r="D62" s="134"/>
      <c r="E62" s="134"/>
      <c r="F62" s="134"/>
      <c r="G62" s="138"/>
      <c r="H62" s="139"/>
      <c r="I62" s="140"/>
      <c r="J62" s="8"/>
      <c r="K62" s="8"/>
      <c r="L62" s="8"/>
    </row>
    <row r="63" spans="1:12" ht="12.75">
      <c r="A63" s="62"/>
      <c r="B63" s="134"/>
      <c r="C63" s="134"/>
      <c r="D63" s="134"/>
      <c r="E63" s="129" t="s">
        <v>2</v>
      </c>
      <c r="F63" s="141"/>
      <c r="G63" s="145" t="s">
        <v>58</v>
      </c>
      <c r="H63" s="146"/>
      <c r="I63" s="147"/>
      <c r="J63" s="8"/>
      <c r="K63" s="8"/>
      <c r="L63" s="8"/>
    </row>
    <row r="64" spans="1:12" ht="12.75">
      <c r="A64" s="78"/>
      <c r="B64" s="79"/>
      <c r="C64" s="80"/>
      <c r="D64" s="80"/>
      <c r="E64" s="80"/>
      <c r="F64" s="80"/>
      <c r="G64" s="158"/>
      <c r="H64" s="159"/>
      <c r="I64" s="81"/>
      <c r="J64" s="8"/>
      <c r="K64" s="8"/>
      <c r="L64" s="8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 A32:G32" name="Range1_2_1"/>
  </protectedRanges>
  <mergeCells count="77"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G63:I63"/>
    <mergeCell ref="A45:B45"/>
    <mergeCell ref="C45:D45"/>
    <mergeCell ref="F45:I45"/>
    <mergeCell ref="A49:B49"/>
    <mergeCell ref="C49:E49"/>
    <mergeCell ref="H49:I4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10" zoomScaleSheetLayoutView="110" zoomScalePageLayoutView="0" workbookViewId="0" topLeftCell="A1">
      <selection activeCell="K122" sqref="K122"/>
    </sheetView>
  </sheetViews>
  <sheetFormatPr defaultColWidth="9.140625" defaultRowHeight="12.75"/>
  <cols>
    <col min="1" max="9" width="9.140625" style="37" customWidth="1"/>
    <col min="10" max="11" width="12.8515625" style="37" customWidth="1"/>
    <col min="12" max="12" width="12.00390625" style="37" bestFit="1" customWidth="1"/>
    <col min="13" max="14" width="11.28125" style="37" bestFit="1" customWidth="1"/>
    <col min="15" max="16384" width="9.140625" style="37" customWidth="1"/>
  </cols>
  <sheetData>
    <row r="1" spans="1:11" ht="12.75" customHeight="1">
      <c r="A1" s="232" t="s">
        <v>62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345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344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2.5" customHeight="1">
      <c r="A4" s="237" t="s">
        <v>63</v>
      </c>
      <c r="B4" s="238" t="s">
        <v>63</v>
      </c>
      <c r="C4" s="238" t="s">
        <v>63</v>
      </c>
      <c r="D4" s="238" t="s">
        <v>63</v>
      </c>
      <c r="E4" s="238" t="s">
        <v>63</v>
      </c>
      <c r="F4" s="238" t="s">
        <v>63</v>
      </c>
      <c r="G4" s="238" t="s">
        <v>63</v>
      </c>
      <c r="H4" s="239" t="s">
        <v>63</v>
      </c>
      <c r="I4" s="42" t="s">
        <v>64</v>
      </c>
      <c r="J4" s="43" t="s">
        <v>65</v>
      </c>
      <c r="K4" s="44" t="s">
        <v>66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41">
        <v>2</v>
      </c>
      <c r="J5" s="40">
        <v>3</v>
      </c>
      <c r="K5" s="40">
        <v>4</v>
      </c>
    </row>
    <row r="6" spans="1:11" ht="12.75">
      <c r="A6" s="223" t="s">
        <v>130</v>
      </c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 ht="12.75" customHeight="1">
      <c r="A7" s="226" t="s">
        <v>67</v>
      </c>
      <c r="B7" s="227" t="s">
        <v>67</v>
      </c>
      <c r="C7" s="227" t="s">
        <v>67</v>
      </c>
      <c r="D7" s="227" t="s">
        <v>67</v>
      </c>
      <c r="E7" s="227" t="s">
        <v>67</v>
      </c>
      <c r="F7" s="227" t="s">
        <v>67</v>
      </c>
      <c r="G7" s="227" t="s">
        <v>67</v>
      </c>
      <c r="H7" s="228" t="s">
        <v>67</v>
      </c>
      <c r="I7" s="3">
        <v>1</v>
      </c>
      <c r="J7" s="5"/>
      <c r="K7" s="5"/>
    </row>
    <row r="8" spans="1:11" ht="12.75" customHeight="1">
      <c r="A8" s="229" t="s">
        <v>68</v>
      </c>
      <c r="B8" s="230" t="s">
        <v>68</v>
      </c>
      <c r="C8" s="230" t="s">
        <v>68</v>
      </c>
      <c r="D8" s="230" t="s">
        <v>68</v>
      </c>
      <c r="E8" s="230" t="s">
        <v>68</v>
      </c>
      <c r="F8" s="230" t="s">
        <v>68</v>
      </c>
      <c r="G8" s="230" t="s">
        <v>68</v>
      </c>
      <c r="H8" s="231" t="s">
        <v>68</v>
      </c>
      <c r="I8" s="104">
        <v>2</v>
      </c>
      <c r="J8" s="105">
        <f>J9+J16+J26+J35+J39</f>
        <v>393447000</v>
      </c>
      <c r="K8" s="105">
        <f>K9+K16+K26+K35+K39</f>
        <v>389553878</v>
      </c>
    </row>
    <row r="9" spans="1:12" ht="12.75" customHeight="1">
      <c r="A9" s="243" t="s">
        <v>121</v>
      </c>
      <c r="B9" s="244" t="s">
        <v>69</v>
      </c>
      <c r="C9" s="244" t="s">
        <v>69</v>
      </c>
      <c r="D9" s="244" t="s">
        <v>69</v>
      </c>
      <c r="E9" s="244" t="s">
        <v>69</v>
      </c>
      <c r="F9" s="244" t="s">
        <v>69</v>
      </c>
      <c r="G9" s="244" t="s">
        <v>69</v>
      </c>
      <c r="H9" s="245" t="s">
        <v>69</v>
      </c>
      <c r="I9" s="104">
        <v>3</v>
      </c>
      <c r="J9" s="105">
        <f>SUM(J10:J15)</f>
        <v>18052297</v>
      </c>
      <c r="K9" s="105">
        <f>SUM(K10:K15)</f>
        <v>17452336</v>
      </c>
      <c r="L9" s="103"/>
    </row>
    <row r="10" spans="1:11" ht="12.75" customHeight="1">
      <c r="A10" s="240" t="s">
        <v>70</v>
      </c>
      <c r="B10" s="241" t="s">
        <v>70</v>
      </c>
      <c r="C10" s="241" t="s">
        <v>70</v>
      </c>
      <c r="D10" s="241" t="s">
        <v>70</v>
      </c>
      <c r="E10" s="241" t="s">
        <v>70</v>
      </c>
      <c r="F10" s="241" t="s">
        <v>70</v>
      </c>
      <c r="G10" s="241" t="s">
        <v>70</v>
      </c>
      <c r="H10" s="242" t="s">
        <v>70</v>
      </c>
      <c r="I10" s="1">
        <v>4</v>
      </c>
      <c r="J10" s="6">
        <v>9771435</v>
      </c>
      <c r="K10" s="6">
        <v>9598628</v>
      </c>
    </row>
    <row r="11" spans="1:11" ht="12.75" customHeight="1">
      <c r="A11" s="240" t="s">
        <v>71</v>
      </c>
      <c r="B11" s="241" t="s">
        <v>71</v>
      </c>
      <c r="C11" s="241" t="s">
        <v>71</v>
      </c>
      <c r="D11" s="241" t="s">
        <v>71</v>
      </c>
      <c r="E11" s="241" t="s">
        <v>71</v>
      </c>
      <c r="F11" s="241" t="s">
        <v>71</v>
      </c>
      <c r="G11" s="241" t="s">
        <v>71</v>
      </c>
      <c r="H11" s="242" t="s">
        <v>71</v>
      </c>
      <c r="I11" s="1">
        <v>5</v>
      </c>
      <c r="J11" s="6">
        <v>2786881</v>
      </c>
      <c r="K11" s="6">
        <v>2471702</v>
      </c>
    </row>
    <row r="12" spans="1:11" ht="12.75" customHeight="1">
      <c r="A12" s="240" t="s">
        <v>0</v>
      </c>
      <c r="B12" s="241" t="s">
        <v>0</v>
      </c>
      <c r="C12" s="241" t="s">
        <v>0</v>
      </c>
      <c r="D12" s="241" t="s">
        <v>0</v>
      </c>
      <c r="E12" s="241" t="s">
        <v>0</v>
      </c>
      <c r="F12" s="241" t="s">
        <v>0</v>
      </c>
      <c r="G12" s="241" t="s">
        <v>0</v>
      </c>
      <c r="H12" s="242" t="s">
        <v>0</v>
      </c>
      <c r="I12" s="1">
        <v>6</v>
      </c>
      <c r="J12" s="6"/>
      <c r="K12" s="6"/>
    </row>
    <row r="13" spans="1:11" ht="12.75" customHeight="1">
      <c r="A13" s="240" t="s">
        <v>72</v>
      </c>
      <c r="B13" s="241" t="s">
        <v>72</v>
      </c>
      <c r="C13" s="241" t="s">
        <v>72</v>
      </c>
      <c r="D13" s="241" t="s">
        <v>72</v>
      </c>
      <c r="E13" s="241" t="s">
        <v>72</v>
      </c>
      <c r="F13" s="241" t="s">
        <v>72</v>
      </c>
      <c r="G13" s="241" t="s">
        <v>72</v>
      </c>
      <c r="H13" s="242" t="s">
        <v>72</v>
      </c>
      <c r="I13" s="1">
        <v>7</v>
      </c>
      <c r="J13" s="6"/>
      <c r="K13" s="6"/>
    </row>
    <row r="14" spans="1:11" ht="12.75" customHeight="1">
      <c r="A14" s="240" t="s">
        <v>73</v>
      </c>
      <c r="B14" s="241" t="s">
        <v>73</v>
      </c>
      <c r="C14" s="241" t="s">
        <v>73</v>
      </c>
      <c r="D14" s="241" t="s">
        <v>73</v>
      </c>
      <c r="E14" s="241" t="s">
        <v>73</v>
      </c>
      <c r="F14" s="241" t="s">
        <v>73</v>
      </c>
      <c r="G14" s="241" t="s">
        <v>73</v>
      </c>
      <c r="H14" s="242" t="s">
        <v>73</v>
      </c>
      <c r="I14" s="1">
        <v>8</v>
      </c>
      <c r="J14" s="6">
        <v>5333210</v>
      </c>
      <c r="K14" s="6">
        <v>5227325</v>
      </c>
    </row>
    <row r="15" spans="1:11" ht="12.75" customHeight="1">
      <c r="A15" s="240" t="s">
        <v>74</v>
      </c>
      <c r="B15" s="241" t="s">
        <v>74</v>
      </c>
      <c r="C15" s="241" t="s">
        <v>74</v>
      </c>
      <c r="D15" s="241" t="s">
        <v>74</v>
      </c>
      <c r="E15" s="241" t="s">
        <v>74</v>
      </c>
      <c r="F15" s="241" t="s">
        <v>74</v>
      </c>
      <c r="G15" s="241" t="s">
        <v>74</v>
      </c>
      <c r="H15" s="242" t="s">
        <v>74</v>
      </c>
      <c r="I15" s="1">
        <v>9</v>
      </c>
      <c r="J15" s="6">
        <v>160771</v>
      </c>
      <c r="K15" s="6">
        <v>154681</v>
      </c>
    </row>
    <row r="16" spans="1:11" ht="12.75" customHeight="1">
      <c r="A16" s="243" t="s">
        <v>122</v>
      </c>
      <c r="B16" s="244" t="s">
        <v>75</v>
      </c>
      <c r="C16" s="244" t="s">
        <v>75</v>
      </c>
      <c r="D16" s="244" t="s">
        <v>75</v>
      </c>
      <c r="E16" s="244" t="s">
        <v>75</v>
      </c>
      <c r="F16" s="244" t="s">
        <v>75</v>
      </c>
      <c r="G16" s="244" t="s">
        <v>75</v>
      </c>
      <c r="H16" s="245" t="s">
        <v>75</v>
      </c>
      <c r="I16" s="104">
        <v>10</v>
      </c>
      <c r="J16" s="105">
        <f>SUM(J17:J25)</f>
        <v>365981431</v>
      </c>
      <c r="K16" s="105">
        <f>SUM(K17:K25)</f>
        <v>363104866</v>
      </c>
    </row>
    <row r="17" spans="1:11" ht="12.75" customHeight="1">
      <c r="A17" s="240" t="s">
        <v>76</v>
      </c>
      <c r="B17" s="241" t="s">
        <v>76</v>
      </c>
      <c r="C17" s="241" t="s">
        <v>76</v>
      </c>
      <c r="D17" s="241" t="s">
        <v>76</v>
      </c>
      <c r="E17" s="241" t="s">
        <v>76</v>
      </c>
      <c r="F17" s="241" t="s">
        <v>76</v>
      </c>
      <c r="G17" s="241" t="s">
        <v>76</v>
      </c>
      <c r="H17" s="242" t="s">
        <v>76</v>
      </c>
      <c r="I17" s="1">
        <v>11</v>
      </c>
      <c r="J17" s="6">
        <v>97434350</v>
      </c>
      <c r="K17" s="6">
        <v>97434350</v>
      </c>
    </row>
    <row r="18" spans="1:11" ht="12.75" customHeight="1">
      <c r="A18" s="240" t="s">
        <v>77</v>
      </c>
      <c r="B18" s="241" t="s">
        <v>77</v>
      </c>
      <c r="C18" s="241" t="s">
        <v>77</v>
      </c>
      <c r="D18" s="241" t="s">
        <v>77</v>
      </c>
      <c r="E18" s="241" t="s">
        <v>77</v>
      </c>
      <c r="F18" s="241" t="s">
        <v>77</v>
      </c>
      <c r="G18" s="241" t="s">
        <v>77</v>
      </c>
      <c r="H18" s="242" t="s">
        <v>77</v>
      </c>
      <c r="I18" s="1">
        <v>12</v>
      </c>
      <c r="J18" s="6">
        <v>150483367</v>
      </c>
      <c r="K18" s="6">
        <v>149225484</v>
      </c>
    </row>
    <row r="19" spans="1:11" ht="12.75" customHeight="1">
      <c r="A19" s="240" t="s">
        <v>78</v>
      </c>
      <c r="B19" s="241" t="s">
        <v>78</v>
      </c>
      <c r="C19" s="241" t="s">
        <v>78</v>
      </c>
      <c r="D19" s="241" t="s">
        <v>78</v>
      </c>
      <c r="E19" s="241" t="s">
        <v>78</v>
      </c>
      <c r="F19" s="241" t="s">
        <v>78</v>
      </c>
      <c r="G19" s="241" t="s">
        <v>78</v>
      </c>
      <c r="H19" s="242" t="s">
        <v>78</v>
      </c>
      <c r="I19" s="1">
        <v>13</v>
      </c>
      <c r="J19" s="6">
        <v>36513524</v>
      </c>
      <c r="K19" s="6">
        <v>37185821</v>
      </c>
    </row>
    <row r="20" spans="1:11" ht="12.75" customHeight="1">
      <c r="A20" s="240" t="s">
        <v>79</v>
      </c>
      <c r="B20" s="241" t="s">
        <v>79</v>
      </c>
      <c r="C20" s="241" t="s">
        <v>79</v>
      </c>
      <c r="D20" s="241" t="s">
        <v>79</v>
      </c>
      <c r="E20" s="241" t="s">
        <v>79</v>
      </c>
      <c r="F20" s="241" t="s">
        <v>79</v>
      </c>
      <c r="G20" s="241" t="s">
        <v>79</v>
      </c>
      <c r="H20" s="242" t="s">
        <v>79</v>
      </c>
      <c r="I20" s="1">
        <v>14</v>
      </c>
      <c r="J20" s="6">
        <v>68925618</v>
      </c>
      <c r="K20" s="6">
        <v>66591943</v>
      </c>
    </row>
    <row r="21" spans="1:11" ht="12.75" customHeight="1">
      <c r="A21" s="240" t="s">
        <v>80</v>
      </c>
      <c r="B21" s="241" t="s">
        <v>80</v>
      </c>
      <c r="C21" s="241" t="s">
        <v>80</v>
      </c>
      <c r="D21" s="241" t="s">
        <v>80</v>
      </c>
      <c r="E21" s="241" t="s">
        <v>80</v>
      </c>
      <c r="F21" s="241" t="s">
        <v>80</v>
      </c>
      <c r="G21" s="241" t="s">
        <v>80</v>
      </c>
      <c r="H21" s="242" t="s">
        <v>80</v>
      </c>
      <c r="I21" s="1">
        <v>15</v>
      </c>
      <c r="J21" s="6"/>
      <c r="K21" s="6"/>
    </row>
    <row r="22" spans="1:11" ht="12.75" customHeight="1">
      <c r="A22" s="240" t="s">
        <v>81</v>
      </c>
      <c r="B22" s="241" t="s">
        <v>81</v>
      </c>
      <c r="C22" s="241" t="s">
        <v>81</v>
      </c>
      <c r="D22" s="241" t="s">
        <v>81</v>
      </c>
      <c r="E22" s="241" t="s">
        <v>81</v>
      </c>
      <c r="F22" s="241" t="s">
        <v>81</v>
      </c>
      <c r="G22" s="241" t="s">
        <v>81</v>
      </c>
      <c r="H22" s="242" t="s">
        <v>81</v>
      </c>
      <c r="I22" s="1">
        <v>16</v>
      </c>
      <c r="J22" s="6">
        <v>10400</v>
      </c>
      <c r="K22" s="6">
        <v>10400</v>
      </c>
    </row>
    <row r="23" spans="1:11" ht="12.75" customHeight="1">
      <c r="A23" s="240" t="s">
        <v>82</v>
      </c>
      <c r="B23" s="241" t="s">
        <v>82</v>
      </c>
      <c r="C23" s="241" t="s">
        <v>82</v>
      </c>
      <c r="D23" s="241" t="s">
        <v>82</v>
      </c>
      <c r="E23" s="241" t="s">
        <v>82</v>
      </c>
      <c r="F23" s="241" t="s">
        <v>82</v>
      </c>
      <c r="G23" s="241" t="s">
        <v>82</v>
      </c>
      <c r="H23" s="242" t="s">
        <v>82</v>
      </c>
      <c r="I23" s="1">
        <v>17</v>
      </c>
      <c r="J23" s="6">
        <v>9058129</v>
      </c>
      <c r="K23" s="6">
        <v>9123400</v>
      </c>
    </row>
    <row r="24" spans="1:11" ht="12.75" customHeight="1">
      <c r="A24" s="240" t="s">
        <v>83</v>
      </c>
      <c r="B24" s="241" t="s">
        <v>83</v>
      </c>
      <c r="C24" s="241" t="s">
        <v>83</v>
      </c>
      <c r="D24" s="241" t="s">
        <v>83</v>
      </c>
      <c r="E24" s="241" t="s">
        <v>83</v>
      </c>
      <c r="F24" s="241" t="s">
        <v>83</v>
      </c>
      <c r="G24" s="241" t="s">
        <v>83</v>
      </c>
      <c r="H24" s="242" t="s">
        <v>83</v>
      </c>
      <c r="I24" s="1">
        <v>18</v>
      </c>
      <c r="J24" s="6"/>
      <c r="K24" s="6"/>
    </row>
    <row r="25" spans="1:11" ht="12.75" customHeight="1">
      <c r="A25" s="240" t="s">
        <v>84</v>
      </c>
      <c r="B25" s="241" t="s">
        <v>84</v>
      </c>
      <c r="C25" s="241" t="s">
        <v>84</v>
      </c>
      <c r="D25" s="241" t="s">
        <v>84</v>
      </c>
      <c r="E25" s="241" t="s">
        <v>84</v>
      </c>
      <c r="F25" s="241" t="s">
        <v>84</v>
      </c>
      <c r="G25" s="241" t="s">
        <v>84</v>
      </c>
      <c r="H25" s="242" t="s">
        <v>84</v>
      </c>
      <c r="I25" s="1">
        <v>19</v>
      </c>
      <c r="J25" s="6">
        <v>3556043</v>
      </c>
      <c r="K25" s="6">
        <v>3533468</v>
      </c>
    </row>
    <row r="26" spans="1:12" ht="12.75" customHeight="1">
      <c r="A26" s="243" t="s">
        <v>123</v>
      </c>
      <c r="B26" s="244" t="s">
        <v>85</v>
      </c>
      <c r="C26" s="244" t="s">
        <v>85</v>
      </c>
      <c r="D26" s="244" t="s">
        <v>85</v>
      </c>
      <c r="E26" s="244" t="s">
        <v>85</v>
      </c>
      <c r="F26" s="244" t="s">
        <v>85</v>
      </c>
      <c r="G26" s="244" t="s">
        <v>85</v>
      </c>
      <c r="H26" s="245" t="s">
        <v>85</v>
      </c>
      <c r="I26" s="104">
        <v>20</v>
      </c>
      <c r="J26" s="105">
        <f>SUM(J27:J34)</f>
        <v>1983225</v>
      </c>
      <c r="K26" s="105">
        <f>SUM(K27:K34)</f>
        <v>1874476</v>
      </c>
      <c r="L26" s="103"/>
    </row>
    <row r="27" spans="1:11" ht="12.75" customHeight="1">
      <c r="A27" s="240" t="s">
        <v>86</v>
      </c>
      <c r="B27" s="241" t="s">
        <v>86</v>
      </c>
      <c r="C27" s="241" t="s">
        <v>86</v>
      </c>
      <c r="D27" s="241" t="s">
        <v>86</v>
      </c>
      <c r="E27" s="241" t="s">
        <v>86</v>
      </c>
      <c r="F27" s="241" t="s">
        <v>86</v>
      </c>
      <c r="G27" s="241" t="s">
        <v>86</v>
      </c>
      <c r="H27" s="242" t="s">
        <v>86</v>
      </c>
      <c r="I27" s="1">
        <v>21</v>
      </c>
      <c r="J27" s="6"/>
      <c r="K27" s="6"/>
    </row>
    <row r="28" spans="1:11" ht="12.75" customHeight="1">
      <c r="A28" s="240" t="s">
        <v>87</v>
      </c>
      <c r="B28" s="241" t="s">
        <v>87</v>
      </c>
      <c r="C28" s="241" t="s">
        <v>87</v>
      </c>
      <c r="D28" s="241" t="s">
        <v>87</v>
      </c>
      <c r="E28" s="241" t="s">
        <v>87</v>
      </c>
      <c r="F28" s="241" t="s">
        <v>87</v>
      </c>
      <c r="G28" s="241" t="s">
        <v>87</v>
      </c>
      <c r="H28" s="242" t="s">
        <v>87</v>
      </c>
      <c r="I28" s="1">
        <v>22</v>
      </c>
      <c r="J28" s="6"/>
      <c r="K28" s="6"/>
    </row>
    <row r="29" spans="1:11" ht="12.75" customHeight="1">
      <c r="A29" s="240" t="s">
        <v>88</v>
      </c>
      <c r="B29" s="241" t="s">
        <v>88</v>
      </c>
      <c r="C29" s="241" t="s">
        <v>88</v>
      </c>
      <c r="D29" s="241" t="s">
        <v>88</v>
      </c>
      <c r="E29" s="241" t="s">
        <v>88</v>
      </c>
      <c r="F29" s="241" t="s">
        <v>88</v>
      </c>
      <c r="G29" s="241" t="s">
        <v>88</v>
      </c>
      <c r="H29" s="242" t="s">
        <v>88</v>
      </c>
      <c r="I29" s="1">
        <v>23</v>
      </c>
      <c r="J29" s="6">
        <v>794422</v>
      </c>
      <c r="K29" s="6">
        <v>794422</v>
      </c>
    </row>
    <row r="30" spans="1:11" ht="12.75" customHeight="1">
      <c r="A30" s="240" t="s">
        <v>89</v>
      </c>
      <c r="B30" s="241" t="s">
        <v>89</v>
      </c>
      <c r="C30" s="241" t="s">
        <v>89</v>
      </c>
      <c r="D30" s="241" t="s">
        <v>89</v>
      </c>
      <c r="E30" s="241" t="s">
        <v>89</v>
      </c>
      <c r="F30" s="241" t="s">
        <v>89</v>
      </c>
      <c r="G30" s="241" t="s">
        <v>89</v>
      </c>
      <c r="H30" s="242" t="s">
        <v>89</v>
      </c>
      <c r="I30" s="1">
        <v>24</v>
      </c>
      <c r="J30" s="6"/>
      <c r="K30" s="6"/>
    </row>
    <row r="31" spans="1:11" ht="12.75" customHeight="1">
      <c r="A31" s="240" t="s">
        <v>90</v>
      </c>
      <c r="B31" s="241" t="s">
        <v>90</v>
      </c>
      <c r="C31" s="241" t="s">
        <v>90</v>
      </c>
      <c r="D31" s="241" t="s">
        <v>90</v>
      </c>
      <c r="E31" s="241" t="s">
        <v>90</v>
      </c>
      <c r="F31" s="241" t="s">
        <v>90</v>
      </c>
      <c r="G31" s="241" t="s">
        <v>90</v>
      </c>
      <c r="H31" s="242" t="s">
        <v>90</v>
      </c>
      <c r="I31" s="1">
        <v>25</v>
      </c>
      <c r="J31" s="6">
        <v>85390</v>
      </c>
      <c r="K31" s="6">
        <v>85390</v>
      </c>
    </row>
    <row r="32" spans="1:13" ht="12.75" customHeight="1">
      <c r="A32" s="240" t="s">
        <v>91</v>
      </c>
      <c r="B32" s="241" t="s">
        <v>91</v>
      </c>
      <c r="C32" s="241" t="s">
        <v>91</v>
      </c>
      <c r="D32" s="241" t="s">
        <v>91</v>
      </c>
      <c r="E32" s="241" t="s">
        <v>91</v>
      </c>
      <c r="F32" s="241" t="s">
        <v>91</v>
      </c>
      <c r="G32" s="241" t="s">
        <v>91</v>
      </c>
      <c r="H32" s="242" t="s">
        <v>91</v>
      </c>
      <c r="I32" s="1">
        <v>26</v>
      </c>
      <c r="J32" s="6">
        <v>1066658</v>
      </c>
      <c r="K32" s="6">
        <v>958114</v>
      </c>
      <c r="M32" s="103"/>
    </row>
    <row r="33" spans="1:11" ht="12.75" customHeight="1">
      <c r="A33" s="240" t="s">
        <v>92</v>
      </c>
      <c r="B33" s="241" t="s">
        <v>92</v>
      </c>
      <c r="C33" s="241" t="s">
        <v>92</v>
      </c>
      <c r="D33" s="241" t="s">
        <v>92</v>
      </c>
      <c r="E33" s="241" t="s">
        <v>92</v>
      </c>
      <c r="F33" s="241" t="s">
        <v>92</v>
      </c>
      <c r="G33" s="241" t="s">
        <v>92</v>
      </c>
      <c r="H33" s="242" t="s">
        <v>92</v>
      </c>
      <c r="I33" s="1">
        <v>27</v>
      </c>
      <c r="J33" s="6">
        <v>36755</v>
      </c>
      <c r="K33" s="6">
        <v>36550</v>
      </c>
    </row>
    <row r="34" spans="1:11" ht="12.75" customHeight="1">
      <c r="A34" s="240" t="s">
        <v>93</v>
      </c>
      <c r="B34" s="241" t="s">
        <v>93</v>
      </c>
      <c r="C34" s="241" t="s">
        <v>93</v>
      </c>
      <c r="D34" s="241" t="s">
        <v>93</v>
      </c>
      <c r="E34" s="241" t="s">
        <v>93</v>
      </c>
      <c r="F34" s="241" t="s">
        <v>93</v>
      </c>
      <c r="G34" s="241" t="s">
        <v>93</v>
      </c>
      <c r="H34" s="242" t="s">
        <v>93</v>
      </c>
      <c r="I34" s="1">
        <v>28</v>
      </c>
      <c r="J34" s="6"/>
      <c r="K34" s="6"/>
    </row>
    <row r="35" spans="1:11" ht="12.75" customHeight="1">
      <c r="A35" s="243" t="s">
        <v>124</v>
      </c>
      <c r="B35" s="244" t="s">
        <v>94</v>
      </c>
      <c r="C35" s="244" t="s">
        <v>94</v>
      </c>
      <c r="D35" s="244" t="s">
        <v>94</v>
      </c>
      <c r="E35" s="244" t="s">
        <v>94</v>
      </c>
      <c r="F35" s="244" t="s">
        <v>94</v>
      </c>
      <c r="G35" s="244" t="s">
        <v>94</v>
      </c>
      <c r="H35" s="245" t="s">
        <v>94</v>
      </c>
      <c r="I35" s="104">
        <v>29</v>
      </c>
      <c r="J35" s="105">
        <f>SUM(J36:J38)</f>
        <v>7430047</v>
      </c>
      <c r="K35" s="105">
        <f>SUM(K36:K38)</f>
        <v>7122200</v>
      </c>
    </row>
    <row r="36" spans="1:11" ht="12.75" customHeight="1">
      <c r="A36" s="240" t="s">
        <v>95</v>
      </c>
      <c r="B36" s="241" t="s">
        <v>95</v>
      </c>
      <c r="C36" s="241" t="s">
        <v>95</v>
      </c>
      <c r="D36" s="241" t="s">
        <v>95</v>
      </c>
      <c r="E36" s="241" t="s">
        <v>95</v>
      </c>
      <c r="F36" s="241" t="s">
        <v>95</v>
      </c>
      <c r="G36" s="241" t="s">
        <v>95</v>
      </c>
      <c r="H36" s="242" t="s">
        <v>95</v>
      </c>
      <c r="I36" s="1">
        <v>30</v>
      </c>
      <c r="J36" s="6"/>
      <c r="K36" s="6"/>
    </row>
    <row r="37" spans="1:11" ht="12.75" customHeight="1">
      <c r="A37" s="240" t="s">
        <v>96</v>
      </c>
      <c r="B37" s="241" t="s">
        <v>96</v>
      </c>
      <c r="C37" s="241" t="s">
        <v>96</v>
      </c>
      <c r="D37" s="241" t="s">
        <v>96</v>
      </c>
      <c r="E37" s="241" t="s">
        <v>96</v>
      </c>
      <c r="F37" s="241" t="s">
        <v>96</v>
      </c>
      <c r="G37" s="241" t="s">
        <v>96</v>
      </c>
      <c r="H37" s="242" t="s">
        <v>96</v>
      </c>
      <c r="I37" s="1">
        <v>31</v>
      </c>
      <c r="J37" s="6">
        <v>7358054</v>
      </c>
      <c r="K37" s="6">
        <v>7077417</v>
      </c>
    </row>
    <row r="38" spans="1:11" ht="12.75" customHeight="1">
      <c r="A38" s="240" t="s">
        <v>97</v>
      </c>
      <c r="B38" s="241" t="s">
        <v>97</v>
      </c>
      <c r="C38" s="241" t="s">
        <v>97</v>
      </c>
      <c r="D38" s="241" t="s">
        <v>97</v>
      </c>
      <c r="E38" s="241" t="s">
        <v>97</v>
      </c>
      <c r="F38" s="241" t="s">
        <v>97</v>
      </c>
      <c r="G38" s="241" t="s">
        <v>97</v>
      </c>
      <c r="H38" s="242" t="s">
        <v>97</v>
      </c>
      <c r="I38" s="1">
        <v>32</v>
      </c>
      <c r="J38" s="6">
        <v>71993</v>
      </c>
      <c r="K38" s="6">
        <v>44783</v>
      </c>
    </row>
    <row r="39" spans="1:11" ht="12.75" customHeight="1">
      <c r="A39" s="240" t="s">
        <v>125</v>
      </c>
      <c r="B39" s="241" t="s">
        <v>98</v>
      </c>
      <c r="C39" s="241" t="s">
        <v>98</v>
      </c>
      <c r="D39" s="241" t="s">
        <v>98</v>
      </c>
      <c r="E39" s="241" t="s">
        <v>98</v>
      </c>
      <c r="F39" s="241" t="s">
        <v>98</v>
      </c>
      <c r="G39" s="241" t="s">
        <v>98</v>
      </c>
      <c r="H39" s="242" t="s">
        <v>98</v>
      </c>
      <c r="I39" s="1">
        <v>33</v>
      </c>
      <c r="J39" s="6"/>
      <c r="K39" s="6"/>
    </row>
    <row r="40" spans="1:11" ht="12.75" customHeight="1">
      <c r="A40" s="229" t="s">
        <v>99</v>
      </c>
      <c r="B40" s="230" t="s">
        <v>99</v>
      </c>
      <c r="C40" s="230" t="s">
        <v>99</v>
      </c>
      <c r="D40" s="230" t="s">
        <v>99</v>
      </c>
      <c r="E40" s="230" t="s">
        <v>99</v>
      </c>
      <c r="F40" s="230" t="s">
        <v>99</v>
      </c>
      <c r="G40" s="230" t="s">
        <v>99</v>
      </c>
      <c r="H40" s="231" t="s">
        <v>99</v>
      </c>
      <c r="I40" s="104">
        <v>34</v>
      </c>
      <c r="J40" s="105">
        <f>J41+J49+J56+J64</f>
        <v>285621174</v>
      </c>
      <c r="K40" s="105">
        <f>K41+K49+K56+K64</f>
        <v>308645582</v>
      </c>
    </row>
    <row r="41" spans="1:11" ht="12.75" customHeight="1">
      <c r="A41" s="243" t="s">
        <v>126</v>
      </c>
      <c r="B41" s="244" t="s">
        <v>100</v>
      </c>
      <c r="C41" s="244" t="s">
        <v>100</v>
      </c>
      <c r="D41" s="244" t="s">
        <v>100</v>
      </c>
      <c r="E41" s="244" t="s">
        <v>100</v>
      </c>
      <c r="F41" s="244" t="s">
        <v>100</v>
      </c>
      <c r="G41" s="244" t="s">
        <v>100</v>
      </c>
      <c r="H41" s="245" t="s">
        <v>100</v>
      </c>
      <c r="I41" s="104">
        <v>35</v>
      </c>
      <c r="J41" s="105">
        <f>SUM(J42:J48)</f>
        <v>128052471</v>
      </c>
      <c r="K41" s="105">
        <f>SUM(K42:K48)</f>
        <v>135896081</v>
      </c>
    </row>
    <row r="42" spans="1:11" ht="12.75" customHeight="1">
      <c r="A42" s="240" t="s">
        <v>101</v>
      </c>
      <c r="B42" s="241" t="s">
        <v>101</v>
      </c>
      <c r="C42" s="241" t="s">
        <v>101</v>
      </c>
      <c r="D42" s="241" t="s">
        <v>101</v>
      </c>
      <c r="E42" s="241" t="s">
        <v>101</v>
      </c>
      <c r="F42" s="241" t="s">
        <v>101</v>
      </c>
      <c r="G42" s="241" t="s">
        <v>101</v>
      </c>
      <c r="H42" s="242" t="s">
        <v>101</v>
      </c>
      <c r="I42" s="1">
        <v>36</v>
      </c>
      <c r="J42" s="6">
        <v>62167355</v>
      </c>
      <c r="K42" s="6">
        <v>58981911</v>
      </c>
    </row>
    <row r="43" spans="1:11" ht="12.75" customHeight="1">
      <c r="A43" s="240" t="s">
        <v>102</v>
      </c>
      <c r="B43" s="241" t="s">
        <v>102</v>
      </c>
      <c r="C43" s="241" t="s">
        <v>102</v>
      </c>
      <c r="D43" s="241" t="s">
        <v>102</v>
      </c>
      <c r="E43" s="241" t="s">
        <v>102</v>
      </c>
      <c r="F43" s="241" t="s">
        <v>102</v>
      </c>
      <c r="G43" s="241" t="s">
        <v>102</v>
      </c>
      <c r="H43" s="242" t="s">
        <v>102</v>
      </c>
      <c r="I43" s="1">
        <v>37</v>
      </c>
      <c r="J43" s="6">
        <v>51085793</v>
      </c>
      <c r="K43" s="6">
        <v>61980155</v>
      </c>
    </row>
    <row r="44" spans="1:11" ht="12.75" customHeight="1">
      <c r="A44" s="240" t="s">
        <v>103</v>
      </c>
      <c r="B44" s="241" t="s">
        <v>103</v>
      </c>
      <c r="C44" s="241" t="s">
        <v>103</v>
      </c>
      <c r="D44" s="241" t="s">
        <v>103</v>
      </c>
      <c r="E44" s="241" t="s">
        <v>103</v>
      </c>
      <c r="F44" s="241" t="s">
        <v>103</v>
      </c>
      <c r="G44" s="241" t="s">
        <v>103</v>
      </c>
      <c r="H44" s="242" t="s">
        <v>103</v>
      </c>
      <c r="I44" s="1">
        <v>38</v>
      </c>
      <c r="J44" s="6">
        <v>11829482</v>
      </c>
      <c r="K44" s="6">
        <v>11435103</v>
      </c>
    </row>
    <row r="45" spans="1:11" ht="12.75" customHeight="1">
      <c r="A45" s="240" t="s">
        <v>104</v>
      </c>
      <c r="B45" s="241" t="s">
        <v>104</v>
      </c>
      <c r="C45" s="241" t="s">
        <v>104</v>
      </c>
      <c r="D45" s="241" t="s">
        <v>104</v>
      </c>
      <c r="E45" s="241" t="s">
        <v>104</v>
      </c>
      <c r="F45" s="241" t="s">
        <v>104</v>
      </c>
      <c r="G45" s="241" t="s">
        <v>104</v>
      </c>
      <c r="H45" s="242" t="s">
        <v>104</v>
      </c>
      <c r="I45" s="1">
        <v>39</v>
      </c>
      <c r="J45" s="6">
        <v>499845</v>
      </c>
      <c r="K45" s="6">
        <v>506253</v>
      </c>
    </row>
    <row r="46" spans="1:11" ht="12.75" customHeight="1">
      <c r="A46" s="240" t="s">
        <v>105</v>
      </c>
      <c r="B46" s="241" t="s">
        <v>105</v>
      </c>
      <c r="C46" s="241" t="s">
        <v>105</v>
      </c>
      <c r="D46" s="241" t="s">
        <v>105</v>
      </c>
      <c r="E46" s="241" t="s">
        <v>105</v>
      </c>
      <c r="F46" s="241" t="s">
        <v>105</v>
      </c>
      <c r="G46" s="241" t="s">
        <v>105</v>
      </c>
      <c r="H46" s="242" t="s">
        <v>105</v>
      </c>
      <c r="I46" s="1">
        <v>40</v>
      </c>
      <c r="J46" s="6">
        <v>2469996</v>
      </c>
      <c r="K46" s="6">
        <v>2992659</v>
      </c>
    </row>
    <row r="47" spans="1:11" ht="12.75" customHeight="1">
      <c r="A47" s="240" t="s">
        <v>106</v>
      </c>
      <c r="B47" s="241" t="s">
        <v>106</v>
      </c>
      <c r="C47" s="241" t="s">
        <v>106</v>
      </c>
      <c r="D47" s="241" t="s">
        <v>106</v>
      </c>
      <c r="E47" s="241" t="s">
        <v>106</v>
      </c>
      <c r="F47" s="241" t="s">
        <v>106</v>
      </c>
      <c r="G47" s="241" t="s">
        <v>106</v>
      </c>
      <c r="H47" s="242" t="s">
        <v>106</v>
      </c>
      <c r="I47" s="1">
        <v>41</v>
      </c>
      <c r="J47" s="6"/>
      <c r="K47" s="6"/>
    </row>
    <row r="48" spans="1:11" ht="12.75" customHeight="1">
      <c r="A48" s="240" t="s">
        <v>107</v>
      </c>
      <c r="B48" s="241" t="s">
        <v>107</v>
      </c>
      <c r="C48" s="241" t="s">
        <v>107</v>
      </c>
      <c r="D48" s="241" t="s">
        <v>107</v>
      </c>
      <c r="E48" s="241" t="s">
        <v>107</v>
      </c>
      <c r="F48" s="241" t="s">
        <v>107</v>
      </c>
      <c r="G48" s="241" t="s">
        <v>107</v>
      </c>
      <c r="H48" s="242" t="s">
        <v>107</v>
      </c>
      <c r="I48" s="1">
        <v>42</v>
      </c>
      <c r="J48" s="6"/>
      <c r="K48" s="6"/>
    </row>
    <row r="49" spans="1:11" ht="12.75" customHeight="1">
      <c r="A49" s="243" t="s">
        <v>127</v>
      </c>
      <c r="B49" s="244" t="s">
        <v>108</v>
      </c>
      <c r="C49" s="244" t="s">
        <v>108</v>
      </c>
      <c r="D49" s="244" t="s">
        <v>108</v>
      </c>
      <c r="E49" s="244" t="s">
        <v>108</v>
      </c>
      <c r="F49" s="244" t="s">
        <v>108</v>
      </c>
      <c r="G49" s="244" t="s">
        <v>108</v>
      </c>
      <c r="H49" s="245" t="s">
        <v>108</v>
      </c>
      <c r="I49" s="104">
        <v>43</v>
      </c>
      <c r="J49" s="105">
        <f>SUM(J50:J55)</f>
        <v>130007374</v>
      </c>
      <c r="K49" s="105">
        <f>SUM(K50:K55)</f>
        <v>158214692</v>
      </c>
    </row>
    <row r="50" spans="1:11" ht="12.75" customHeight="1">
      <c r="A50" s="240" t="s">
        <v>109</v>
      </c>
      <c r="B50" s="241" t="s">
        <v>109</v>
      </c>
      <c r="C50" s="241" t="s">
        <v>109</v>
      </c>
      <c r="D50" s="241" t="s">
        <v>109</v>
      </c>
      <c r="E50" s="241" t="s">
        <v>109</v>
      </c>
      <c r="F50" s="241" t="s">
        <v>109</v>
      </c>
      <c r="G50" s="241" t="s">
        <v>109</v>
      </c>
      <c r="H50" s="242" t="s">
        <v>109</v>
      </c>
      <c r="I50" s="1">
        <v>44</v>
      </c>
      <c r="J50" s="6"/>
      <c r="K50" s="6"/>
    </row>
    <row r="51" spans="1:11" ht="12.75" customHeight="1">
      <c r="A51" s="240" t="s">
        <v>110</v>
      </c>
      <c r="B51" s="241" t="s">
        <v>110</v>
      </c>
      <c r="C51" s="241" t="s">
        <v>110</v>
      </c>
      <c r="D51" s="241" t="s">
        <v>110</v>
      </c>
      <c r="E51" s="241" t="s">
        <v>110</v>
      </c>
      <c r="F51" s="241" t="s">
        <v>110</v>
      </c>
      <c r="G51" s="241" t="s">
        <v>110</v>
      </c>
      <c r="H51" s="242" t="s">
        <v>110</v>
      </c>
      <c r="I51" s="1">
        <v>45</v>
      </c>
      <c r="J51" s="6">
        <v>105751403</v>
      </c>
      <c r="K51" s="6">
        <v>140756479</v>
      </c>
    </row>
    <row r="52" spans="1:11" ht="12.75" customHeight="1">
      <c r="A52" s="240" t="s">
        <v>111</v>
      </c>
      <c r="B52" s="241" t="s">
        <v>111</v>
      </c>
      <c r="C52" s="241" t="s">
        <v>111</v>
      </c>
      <c r="D52" s="241" t="s">
        <v>111</v>
      </c>
      <c r="E52" s="241" t="s">
        <v>111</v>
      </c>
      <c r="F52" s="241" t="s">
        <v>111</v>
      </c>
      <c r="G52" s="241" t="s">
        <v>111</v>
      </c>
      <c r="H52" s="242" t="s">
        <v>111</v>
      </c>
      <c r="I52" s="1">
        <v>46</v>
      </c>
      <c r="J52" s="6"/>
      <c r="K52" s="6"/>
    </row>
    <row r="53" spans="1:11" ht="12.75" customHeight="1">
      <c r="A53" s="240" t="s">
        <v>112</v>
      </c>
      <c r="B53" s="241" t="s">
        <v>112</v>
      </c>
      <c r="C53" s="241" t="s">
        <v>112</v>
      </c>
      <c r="D53" s="241" t="s">
        <v>112</v>
      </c>
      <c r="E53" s="241" t="s">
        <v>112</v>
      </c>
      <c r="F53" s="241" t="s">
        <v>112</v>
      </c>
      <c r="G53" s="241" t="s">
        <v>112</v>
      </c>
      <c r="H53" s="242" t="s">
        <v>112</v>
      </c>
      <c r="I53" s="1">
        <v>47</v>
      </c>
      <c r="J53" s="6">
        <v>49619</v>
      </c>
      <c r="K53" s="6">
        <v>48069</v>
      </c>
    </row>
    <row r="54" spans="1:11" ht="12.75" customHeight="1">
      <c r="A54" s="240" t="s">
        <v>113</v>
      </c>
      <c r="B54" s="241" t="s">
        <v>113</v>
      </c>
      <c r="C54" s="241" t="s">
        <v>113</v>
      </c>
      <c r="D54" s="241" t="s">
        <v>113</v>
      </c>
      <c r="E54" s="241" t="s">
        <v>113</v>
      </c>
      <c r="F54" s="241" t="s">
        <v>113</v>
      </c>
      <c r="G54" s="241" t="s">
        <v>113</v>
      </c>
      <c r="H54" s="242" t="s">
        <v>113</v>
      </c>
      <c r="I54" s="1">
        <v>48</v>
      </c>
      <c r="J54" s="6">
        <v>5949046</v>
      </c>
      <c r="K54" s="6">
        <v>6362434</v>
      </c>
    </row>
    <row r="55" spans="1:11" ht="12.75" customHeight="1">
      <c r="A55" s="240" t="s">
        <v>114</v>
      </c>
      <c r="B55" s="241" t="s">
        <v>114</v>
      </c>
      <c r="C55" s="241" t="s">
        <v>114</v>
      </c>
      <c r="D55" s="241" t="s">
        <v>114</v>
      </c>
      <c r="E55" s="241" t="s">
        <v>114</v>
      </c>
      <c r="F55" s="241" t="s">
        <v>114</v>
      </c>
      <c r="G55" s="241" t="s">
        <v>114</v>
      </c>
      <c r="H55" s="242" t="s">
        <v>114</v>
      </c>
      <c r="I55" s="1">
        <v>49</v>
      </c>
      <c r="J55" s="6">
        <v>18257306</v>
      </c>
      <c r="K55" s="6">
        <v>11047710</v>
      </c>
    </row>
    <row r="56" spans="1:11" ht="12.75" customHeight="1">
      <c r="A56" s="243" t="s">
        <v>128</v>
      </c>
      <c r="B56" s="244" t="s">
        <v>115</v>
      </c>
      <c r="C56" s="244" t="s">
        <v>115</v>
      </c>
      <c r="D56" s="244" t="s">
        <v>115</v>
      </c>
      <c r="E56" s="244" t="s">
        <v>115</v>
      </c>
      <c r="F56" s="244" t="s">
        <v>115</v>
      </c>
      <c r="G56" s="244" t="s">
        <v>115</v>
      </c>
      <c r="H56" s="245" t="s">
        <v>115</v>
      </c>
      <c r="I56" s="104">
        <v>50</v>
      </c>
      <c r="J56" s="105">
        <f>SUM(J57:J63)</f>
        <v>1620179</v>
      </c>
      <c r="K56" s="105">
        <f>SUM(K57:K63)</f>
        <v>1941221</v>
      </c>
    </row>
    <row r="57" spans="1:11" ht="12.75" customHeight="1">
      <c r="A57" s="240" t="s">
        <v>86</v>
      </c>
      <c r="B57" s="241" t="s">
        <v>86</v>
      </c>
      <c r="C57" s="241" t="s">
        <v>86</v>
      </c>
      <c r="D57" s="241" t="s">
        <v>86</v>
      </c>
      <c r="E57" s="241" t="s">
        <v>86</v>
      </c>
      <c r="F57" s="241" t="s">
        <v>86</v>
      </c>
      <c r="G57" s="241" t="s">
        <v>86</v>
      </c>
      <c r="H57" s="242" t="s">
        <v>86</v>
      </c>
      <c r="I57" s="1">
        <v>51</v>
      </c>
      <c r="J57" s="6"/>
      <c r="K57" s="6"/>
    </row>
    <row r="58" spans="1:11" ht="12.75" customHeight="1">
      <c r="A58" s="240" t="s">
        <v>87</v>
      </c>
      <c r="B58" s="241" t="s">
        <v>87</v>
      </c>
      <c r="C58" s="241" t="s">
        <v>87</v>
      </c>
      <c r="D58" s="241" t="s">
        <v>87</v>
      </c>
      <c r="E58" s="241" t="s">
        <v>87</v>
      </c>
      <c r="F58" s="241" t="s">
        <v>87</v>
      </c>
      <c r="G58" s="241" t="s">
        <v>87</v>
      </c>
      <c r="H58" s="242" t="s">
        <v>87</v>
      </c>
      <c r="I58" s="1">
        <v>52</v>
      </c>
      <c r="J58" s="6"/>
      <c r="K58" s="6"/>
    </row>
    <row r="59" spans="1:11" ht="12.75" customHeight="1">
      <c r="A59" s="240" t="s">
        <v>88</v>
      </c>
      <c r="B59" s="241" t="s">
        <v>88</v>
      </c>
      <c r="C59" s="241" t="s">
        <v>88</v>
      </c>
      <c r="D59" s="241" t="s">
        <v>88</v>
      </c>
      <c r="E59" s="241" t="s">
        <v>88</v>
      </c>
      <c r="F59" s="241" t="s">
        <v>88</v>
      </c>
      <c r="G59" s="241" t="s">
        <v>88</v>
      </c>
      <c r="H59" s="242" t="s">
        <v>88</v>
      </c>
      <c r="I59" s="1">
        <v>53</v>
      </c>
      <c r="J59" s="6"/>
      <c r="K59" s="6"/>
    </row>
    <row r="60" spans="1:11" ht="12.75" customHeight="1">
      <c r="A60" s="240" t="s">
        <v>89</v>
      </c>
      <c r="B60" s="241" t="s">
        <v>89</v>
      </c>
      <c r="C60" s="241" t="s">
        <v>89</v>
      </c>
      <c r="D60" s="241" t="s">
        <v>89</v>
      </c>
      <c r="E60" s="241" t="s">
        <v>89</v>
      </c>
      <c r="F60" s="241" t="s">
        <v>89</v>
      </c>
      <c r="G60" s="241" t="s">
        <v>89</v>
      </c>
      <c r="H60" s="242" t="s">
        <v>89</v>
      </c>
      <c r="I60" s="1">
        <v>54</v>
      </c>
      <c r="J60" s="6"/>
      <c r="K60" s="6"/>
    </row>
    <row r="61" spans="1:11" ht="12.75" customHeight="1">
      <c r="A61" s="240" t="s">
        <v>90</v>
      </c>
      <c r="B61" s="241" t="s">
        <v>90</v>
      </c>
      <c r="C61" s="241" t="s">
        <v>90</v>
      </c>
      <c r="D61" s="241" t="s">
        <v>90</v>
      </c>
      <c r="E61" s="241" t="s">
        <v>90</v>
      </c>
      <c r="F61" s="241" t="s">
        <v>90</v>
      </c>
      <c r="G61" s="241" t="s">
        <v>90</v>
      </c>
      <c r="H61" s="242" t="s">
        <v>90</v>
      </c>
      <c r="I61" s="1">
        <v>55</v>
      </c>
      <c r="J61" s="6"/>
      <c r="K61" s="6"/>
    </row>
    <row r="62" spans="1:11" ht="12.75" customHeight="1">
      <c r="A62" s="240" t="s">
        <v>91</v>
      </c>
      <c r="B62" s="241" t="s">
        <v>91</v>
      </c>
      <c r="C62" s="241" t="s">
        <v>91</v>
      </c>
      <c r="D62" s="241" t="s">
        <v>91</v>
      </c>
      <c r="E62" s="241" t="s">
        <v>91</v>
      </c>
      <c r="F62" s="241" t="s">
        <v>91</v>
      </c>
      <c r="G62" s="241" t="s">
        <v>91</v>
      </c>
      <c r="H62" s="242" t="s">
        <v>91</v>
      </c>
      <c r="I62" s="1">
        <v>56</v>
      </c>
      <c r="J62" s="6">
        <v>1490179</v>
      </c>
      <c r="K62" s="6">
        <v>1811221</v>
      </c>
    </row>
    <row r="63" spans="1:11" ht="12.75" customHeight="1">
      <c r="A63" s="240" t="s">
        <v>116</v>
      </c>
      <c r="B63" s="241" t="s">
        <v>116</v>
      </c>
      <c r="C63" s="241" t="s">
        <v>116</v>
      </c>
      <c r="D63" s="241" t="s">
        <v>116</v>
      </c>
      <c r="E63" s="241" t="s">
        <v>116</v>
      </c>
      <c r="F63" s="241" t="s">
        <v>116</v>
      </c>
      <c r="G63" s="241" t="s">
        <v>116</v>
      </c>
      <c r="H63" s="242" t="s">
        <v>116</v>
      </c>
      <c r="I63" s="1">
        <v>57</v>
      </c>
      <c r="J63" s="6">
        <v>130000</v>
      </c>
      <c r="K63" s="6">
        <v>130000</v>
      </c>
    </row>
    <row r="64" spans="1:11" ht="12.75" customHeight="1">
      <c r="A64" s="240" t="s">
        <v>129</v>
      </c>
      <c r="B64" s="241" t="s">
        <v>117</v>
      </c>
      <c r="C64" s="241" t="s">
        <v>117</v>
      </c>
      <c r="D64" s="241" t="s">
        <v>117</v>
      </c>
      <c r="E64" s="241" t="s">
        <v>117</v>
      </c>
      <c r="F64" s="241" t="s">
        <v>117</v>
      </c>
      <c r="G64" s="241" t="s">
        <v>117</v>
      </c>
      <c r="H64" s="242" t="s">
        <v>117</v>
      </c>
      <c r="I64" s="1">
        <v>58</v>
      </c>
      <c r="J64" s="6">
        <v>25941150</v>
      </c>
      <c r="K64" s="6">
        <v>12593588</v>
      </c>
    </row>
    <row r="65" spans="1:11" ht="12.75" customHeight="1">
      <c r="A65" s="249" t="s">
        <v>118</v>
      </c>
      <c r="B65" s="250" t="s">
        <v>118</v>
      </c>
      <c r="C65" s="250" t="s">
        <v>118</v>
      </c>
      <c r="D65" s="250" t="s">
        <v>118</v>
      </c>
      <c r="E65" s="250" t="s">
        <v>118</v>
      </c>
      <c r="F65" s="250" t="s">
        <v>118</v>
      </c>
      <c r="G65" s="250" t="s">
        <v>118</v>
      </c>
      <c r="H65" s="251" t="s">
        <v>118</v>
      </c>
      <c r="I65" s="1">
        <v>59</v>
      </c>
      <c r="J65" s="6">
        <v>3139117</v>
      </c>
      <c r="K65" s="6">
        <v>1917812</v>
      </c>
    </row>
    <row r="66" spans="1:11" ht="12.75" customHeight="1">
      <c r="A66" s="229" t="s">
        <v>119</v>
      </c>
      <c r="B66" s="230" t="s">
        <v>119</v>
      </c>
      <c r="C66" s="230" t="s">
        <v>119</v>
      </c>
      <c r="D66" s="230" t="s">
        <v>119</v>
      </c>
      <c r="E66" s="230" t="s">
        <v>119</v>
      </c>
      <c r="F66" s="230" t="s">
        <v>119</v>
      </c>
      <c r="G66" s="230" t="s">
        <v>119</v>
      </c>
      <c r="H66" s="231" t="s">
        <v>119</v>
      </c>
      <c r="I66" s="104">
        <v>60</v>
      </c>
      <c r="J66" s="105">
        <f>J7+J8+J40+J65</f>
        <v>682207291</v>
      </c>
      <c r="K66" s="105">
        <f>K7+K8+K40+K65</f>
        <v>700117272</v>
      </c>
    </row>
    <row r="67" spans="1:11" ht="12.75" customHeight="1">
      <c r="A67" s="252" t="s">
        <v>120</v>
      </c>
      <c r="B67" s="253" t="s">
        <v>120</v>
      </c>
      <c r="C67" s="253" t="s">
        <v>120</v>
      </c>
      <c r="D67" s="253" t="s">
        <v>120</v>
      </c>
      <c r="E67" s="253" t="s">
        <v>120</v>
      </c>
      <c r="F67" s="253" t="s">
        <v>120</v>
      </c>
      <c r="G67" s="253" t="s">
        <v>120</v>
      </c>
      <c r="H67" s="254" t="s">
        <v>120</v>
      </c>
      <c r="I67" s="4">
        <v>61</v>
      </c>
      <c r="J67" s="121">
        <v>180180775</v>
      </c>
      <c r="K67" s="7">
        <v>177042901</v>
      </c>
    </row>
    <row r="68" spans="1:11" ht="12.75">
      <c r="A68" s="255" t="s">
        <v>131</v>
      </c>
      <c r="B68" s="256" t="s">
        <v>131</v>
      </c>
      <c r="C68" s="256" t="s">
        <v>131</v>
      </c>
      <c r="D68" s="256" t="s">
        <v>131</v>
      </c>
      <c r="E68" s="256" t="s">
        <v>131</v>
      </c>
      <c r="F68" s="256" t="s">
        <v>131</v>
      </c>
      <c r="G68" s="256" t="s">
        <v>131</v>
      </c>
      <c r="H68" s="256" t="s">
        <v>131</v>
      </c>
      <c r="I68" s="256" t="s">
        <v>131</v>
      </c>
      <c r="J68" s="256" t="s">
        <v>131</v>
      </c>
      <c r="K68" s="257" t="s">
        <v>131</v>
      </c>
    </row>
    <row r="69" spans="1:12" ht="12.75" customHeight="1">
      <c r="A69" s="246" t="s">
        <v>132</v>
      </c>
      <c r="B69" s="247" t="s">
        <v>132</v>
      </c>
      <c r="C69" s="247" t="s">
        <v>132</v>
      </c>
      <c r="D69" s="247" t="s">
        <v>132</v>
      </c>
      <c r="E69" s="247" t="s">
        <v>132</v>
      </c>
      <c r="F69" s="247" t="s">
        <v>132</v>
      </c>
      <c r="G69" s="247" t="s">
        <v>132</v>
      </c>
      <c r="H69" s="248" t="s">
        <v>132</v>
      </c>
      <c r="I69" s="106">
        <v>62</v>
      </c>
      <c r="J69" s="107">
        <f>J70+J71+J72+J78+J79+J82+J85</f>
        <v>71576973.60519993</v>
      </c>
      <c r="K69" s="107">
        <f>K70+K71+K72+K78+K79+K82+K85</f>
        <v>78533997.60519993</v>
      </c>
      <c r="L69" s="103"/>
    </row>
    <row r="70" spans="1:12" ht="12.75" customHeight="1">
      <c r="A70" s="243" t="s">
        <v>172</v>
      </c>
      <c r="B70" s="244" t="s">
        <v>133</v>
      </c>
      <c r="C70" s="244" t="s">
        <v>133</v>
      </c>
      <c r="D70" s="244" t="s">
        <v>133</v>
      </c>
      <c r="E70" s="244" t="s">
        <v>133</v>
      </c>
      <c r="F70" s="244" t="s">
        <v>133</v>
      </c>
      <c r="G70" s="244" t="s">
        <v>133</v>
      </c>
      <c r="H70" s="245" t="s">
        <v>133</v>
      </c>
      <c r="I70" s="104">
        <v>63</v>
      </c>
      <c r="J70" s="108">
        <v>151933680</v>
      </c>
      <c r="K70" s="108">
        <v>151933680</v>
      </c>
      <c r="L70" s="103"/>
    </row>
    <row r="71" spans="1:11" ht="12.75" customHeight="1">
      <c r="A71" s="240" t="s">
        <v>173</v>
      </c>
      <c r="B71" s="241" t="s">
        <v>134</v>
      </c>
      <c r="C71" s="241" t="s">
        <v>134</v>
      </c>
      <c r="D71" s="241" t="s">
        <v>134</v>
      </c>
      <c r="E71" s="241" t="s">
        <v>134</v>
      </c>
      <c r="F71" s="241" t="s">
        <v>134</v>
      </c>
      <c r="G71" s="241" t="s">
        <v>134</v>
      </c>
      <c r="H71" s="242" t="s">
        <v>134</v>
      </c>
      <c r="I71" s="1">
        <v>64</v>
      </c>
      <c r="J71" s="6">
        <v>15686932.605199963</v>
      </c>
      <c r="K71" s="6">
        <v>15686932.605199963</v>
      </c>
    </row>
    <row r="72" spans="1:11" ht="12.75" customHeight="1">
      <c r="A72" s="243" t="s">
        <v>174</v>
      </c>
      <c r="B72" s="244" t="s">
        <v>135</v>
      </c>
      <c r="C72" s="244" t="s">
        <v>135</v>
      </c>
      <c r="D72" s="244" t="s">
        <v>135</v>
      </c>
      <c r="E72" s="244" t="s">
        <v>135</v>
      </c>
      <c r="F72" s="244" t="s">
        <v>135</v>
      </c>
      <c r="G72" s="244" t="s">
        <v>135</v>
      </c>
      <c r="H72" s="245" t="s">
        <v>135</v>
      </c>
      <c r="I72" s="104">
        <v>65</v>
      </c>
      <c r="J72" s="105">
        <f>J73+J74-J75+J76+J77</f>
        <v>0</v>
      </c>
      <c r="K72" s="105">
        <f>K73+K74-K75+K76+K77</f>
        <v>0</v>
      </c>
    </row>
    <row r="73" spans="1:11" ht="12.75" customHeight="1">
      <c r="A73" s="240" t="s">
        <v>136</v>
      </c>
      <c r="B73" s="241" t="s">
        <v>136</v>
      </c>
      <c r="C73" s="241" t="s">
        <v>136</v>
      </c>
      <c r="D73" s="241" t="s">
        <v>136</v>
      </c>
      <c r="E73" s="241" t="s">
        <v>136</v>
      </c>
      <c r="F73" s="241" t="s">
        <v>136</v>
      </c>
      <c r="G73" s="241" t="s">
        <v>136</v>
      </c>
      <c r="H73" s="242" t="s">
        <v>136</v>
      </c>
      <c r="I73" s="1">
        <v>66</v>
      </c>
      <c r="J73" s="6"/>
      <c r="K73" s="6"/>
    </row>
    <row r="74" spans="1:11" ht="12.75" customHeight="1">
      <c r="A74" s="240" t="s">
        <v>137</v>
      </c>
      <c r="B74" s="241" t="s">
        <v>137</v>
      </c>
      <c r="C74" s="241" t="s">
        <v>137</v>
      </c>
      <c r="D74" s="241" t="s">
        <v>137</v>
      </c>
      <c r="E74" s="241" t="s">
        <v>137</v>
      </c>
      <c r="F74" s="241" t="s">
        <v>137</v>
      </c>
      <c r="G74" s="241" t="s">
        <v>137</v>
      </c>
      <c r="H74" s="242" t="s">
        <v>137</v>
      </c>
      <c r="I74" s="1">
        <v>67</v>
      </c>
      <c r="J74" s="6">
        <v>939860</v>
      </c>
      <c r="K74" s="6">
        <v>939860</v>
      </c>
    </row>
    <row r="75" spans="1:11" ht="12.75" customHeight="1">
      <c r="A75" s="240" t="s">
        <v>138</v>
      </c>
      <c r="B75" s="241" t="s">
        <v>138</v>
      </c>
      <c r="C75" s="241" t="s">
        <v>138</v>
      </c>
      <c r="D75" s="241" t="s">
        <v>138</v>
      </c>
      <c r="E75" s="241" t="s">
        <v>138</v>
      </c>
      <c r="F75" s="241" t="s">
        <v>138</v>
      </c>
      <c r="G75" s="241" t="s">
        <v>138</v>
      </c>
      <c r="H75" s="242" t="s">
        <v>138</v>
      </c>
      <c r="I75" s="1">
        <v>68</v>
      </c>
      <c r="J75" s="6">
        <v>939860</v>
      </c>
      <c r="K75" s="6">
        <v>939860</v>
      </c>
    </row>
    <row r="76" spans="1:11" ht="12.75" customHeight="1">
      <c r="A76" s="240" t="s">
        <v>139</v>
      </c>
      <c r="B76" s="241" t="s">
        <v>139</v>
      </c>
      <c r="C76" s="241" t="s">
        <v>139</v>
      </c>
      <c r="D76" s="241" t="s">
        <v>139</v>
      </c>
      <c r="E76" s="241" t="s">
        <v>139</v>
      </c>
      <c r="F76" s="241" t="s">
        <v>139</v>
      </c>
      <c r="G76" s="241" t="s">
        <v>139</v>
      </c>
      <c r="H76" s="242" t="s">
        <v>139</v>
      </c>
      <c r="I76" s="1">
        <v>69</v>
      </c>
      <c r="J76" s="6"/>
      <c r="K76" s="6"/>
    </row>
    <row r="77" spans="1:11" ht="12.75" customHeight="1">
      <c r="A77" s="240" t="s">
        <v>140</v>
      </c>
      <c r="B77" s="241" t="s">
        <v>140</v>
      </c>
      <c r="C77" s="241" t="s">
        <v>140</v>
      </c>
      <c r="D77" s="241" t="s">
        <v>140</v>
      </c>
      <c r="E77" s="241" t="s">
        <v>140</v>
      </c>
      <c r="F77" s="241" t="s">
        <v>140</v>
      </c>
      <c r="G77" s="241" t="s">
        <v>140</v>
      </c>
      <c r="H77" s="242" t="s">
        <v>140</v>
      </c>
      <c r="I77" s="1">
        <v>70</v>
      </c>
      <c r="J77" s="6"/>
      <c r="K77" s="6"/>
    </row>
    <row r="78" spans="1:11" ht="12.75" customHeight="1">
      <c r="A78" s="240" t="s">
        <v>175</v>
      </c>
      <c r="B78" s="241" t="s">
        <v>141</v>
      </c>
      <c r="C78" s="241" t="s">
        <v>141</v>
      </c>
      <c r="D78" s="241" t="s">
        <v>141</v>
      </c>
      <c r="E78" s="241" t="s">
        <v>141</v>
      </c>
      <c r="F78" s="241" t="s">
        <v>141</v>
      </c>
      <c r="G78" s="241" t="s">
        <v>141</v>
      </c>
      <c r="H78" s="242" t="s">
        <v>141</v>
      </c>
      <c r="I78" s="1">
        <v>71</v>
      </c>
      <c r="J78" s="6">
        <v>105930149</v>
      </c>
      <c r="K78" s="6">
        <v>105714447</v>
      </c>
    </row>
    <row r="79" spans="1:12" ht="12.75" customHeight="1">
      <c r="A79" s="243" t="s">
        <v>176</v>
      </c>
      <c r="B79" s="244" t="s">
        <v>142</v>
      </c>
      <c r="C79" s="244" t="s">
        <v>142</v>
      </c>
      <c r="D79" s="244" t="s">
        <v>142</v>
      </c>
      <c r="E79" s="244" t="s">
        <v>142</v>
      </c>
      <c r="F79" s="244" t="s">
        <v>142</v>
      </c>
      <c r="G79" s="244" t="s">
        <v>142</v>
      </c>
      <c r="H79" s="245" t="s">
        <v>142</v>
      </c>
      <c r="I79" s="104">
        <v>72</v>
      </c>
      <c r="J79" s="105">
        <f>J80-J81</f>
        <v>-162913168</v>
      </c>
      <c r="K79" s="105">
        <f>K80-K81</f>
        <v>-197121289</v>
      </c>
      <c r="L79" s="103"/>
    </row>
    <row r="80" spans="1:12" ht="12.75" customHeight="1">
      <c r="A80" s="258" t="s">
        <v>143</v>
      </c>
      <c r="B80" s="259" t="s">
        <v>143</v>
      </c>
      <c r="C80" s="259" t="s">
        <v>143</v>
      </c>
      <c r="D80" s="259" t="s">
        <v>143</v>
      </c>
      <c r="E80" s="259" t="s">
        <v>143</v>
      </c>
      <c r="F80" s="259" t="s">
        <v>143</v>
      </c>
      <c r="G80" s="259" t="s">
        <v>143</v>
      </c>
      <c r="H80" s="260" t="s">
        <v>143</v>
      </c>
      <c r="I80" s="1">
        <v>73</v>
      </c>
      <c r="J80" s="6"/>
      <c r="K80" s="6"/>
      <c r="L80" s="103"/>
    </row>
    <row r="81" spans="1:11" ht="12.75" customHeight="1">
      <c r="A81" s="258" t="s">
        <v>144</v>
      </c>
      <c r="B81" s="259" t="s">
        <v>144</v>
      </c>
      <c r="C81" s="259" t="s">
        <v>144</v>
      </c>
      <c r="D81" s="259" t="s">
        <v>144</v>
      </c>
      <c r="E81" s="259" t="s">
        <v>144</v>
      </c>
      <c r="F81" s="259" t="s">
        <v>144</v>
      </c>
      <c r="G81" s="259" t="s">
        <v>144</v>
      </c>
      <c r="H81" s="260" t="s">
        <v>144</v>
      </c>
      <c r="I81" s="1">
        <v>74</v>
      </c>
      <c r="J81" s="6">
        <v>162913168</v>
      </c>
      <c r="K81" s="6">
        <v>197121289</v>
      </c>
    </row>
    <row r="82" spans="1:11" ht="12.75" customHeight="1">
      <c r="A82" s="243" t="s">
        <v>177</v>
      </c>
      <c r="B82" s="244" t="s">
        <v>145</v>
      </c>
      <c r="C82" s="244" t="s">
        <v>145</v>
      </c>
      <c r="D82" s="244" t="s">
        <v>145</v>
      </c>
      <c r="E82" s="244" t="s">
        <v>145</v>
      </c>
      <c r="F82" s="244" t="s">
        <v>145</v>
      </c>
      <c r="G82" s="244" t="s">
        <v>145</v>
      </c>
      <c r="H82" s="245" t="s">
        <v>145</v>
      </c>
      <c r="I82" s="104">
        <v>75</v>
      </c>
      <c r="J82" s="108">
        <f>J83-J84</f>
        <v>-34208121</v>
      </c>
      <c r="K82" s="108">
        <f>K83-K84</f>
        <v>6889317</v>
      </c>
    </row>
    <row r="83" spans="1:11" ht="12.75" customHeight="1">
      <c r="A83" s="258" t="s">
        <v>146</v>
      </c>
      <c r="B83" s="259" t="s">
        <v>146</v>
      </c>
      <c r="C83" s="259" t="s">
        <v>146</v>
      </c>
      <c r="D83" s="259" t="s">
        <v>146</v>
      </c>
      <c r="E83" s="259" t="s">
        <v>146</v>
      </c>
      <c r="F83" s="259" t="s">
        <v>146</v>
      </c>
      <c r="G83" s="259" t="s">
        <v>146</v>
      </c>
      <c r="H83" s="260" t="s">
        <v>146</v>
      </c>
      <c r="I83" s="1">
        <v>76</v>
      </c>
      <c r="J83" s="6"/>
      <c r="K83" s="6">
        <v>6889317</v>
      </c>
    </row>
    <row r="84" spans="1:11" ht="12.75" customHeight="1">
      <c r="A84" s="258" t="s">
        <v>147</v>
      </c>
      <c r="B84" s="259" t="s">
        <v>147</v>
      </c>
      <c r="C84" s="259" t="s">
        <v>147</v>
      </c>
      <c r="D84" s="259" t="s">
        <v>147</v>
      </c>
      <c r="E84" s="259" t="s">
        <v>147</v>
      </c>
      <c r="F84" s="259" t="s">
        <v>147</v>
      </c>
      <c r="G84" s="259" t="s">
        <v>147</v>
      </c>
      <c r="H84" s="260" t="s">
        <v>147</v>
      </c>
      <c r="I84" s="1">
        <v>77</v>
      </c>
      <c r="J84" s="6">
        <v>34208121</v>
      </c>
      <c r="K84" s="6"/>
    </row>
    <row r="85" spans="1:12" ht="12.75" customHeight="1">
      <c r="A85" s="240" t="s">
        <v>178</v>
      </c>
      <c r="B85" s="241" t="s">
        <v>148</v>
      </c>
      <c r="C85" s="241" t="s">
        <v>148</v>
      </c>
      <c r="D85" s="241" t="s">
        <v>148</v>
      </c>
      <c r="E85" s="241" t="s">
        <v>148</v>
      </c>
      <c r="F85" s="241" t="s">
        <v>148</v>
      </c>
      <c r="G85" s="241" t="s">
        <v>148</v>
      </c>
      <c r="H85" s="242" t="s">
        <v>148</v>
      </c>
      <c r="I85" s="1">
        <v>78</v>
      </c>
      <c r="J85" s="6">
        <v>-4852499</v>
      </c>
      <c r="K85" s="6">
        <v>-4569090</v>
      </c>
      <c r="L85" s="103"/>
    </row>
    <row r="86" spans="1:11" ht="12.75" customHeight="1">
      <c r="A86" s="229" t="s">
        <v>149</v>
      </c>
      <c r="B86" s="230" t="s">
        <v>149</v>
      </c>
      <c r="C86" s="230" t="s">
        <v>149</v>
      </c>
      <c r="D86" s="230" t="s">
        <v>149</v>
      </c>
      <c r="E86" s="230" t="s">
        <v>149</v>
      </c>
      <c r="F86" s="230" t="s">
        <v>149</v>
      </c>
      <c r="G86" s="230" t="s">
        <v>149</v>
      </c>
      <c r="H86" s="231" t="s">
        <v>149</v>
      </c>
      <c r="I86" s="104">
        <v>79</v>
      </c>
      <c r="J86" s="105">
        <f>SUM(J87:J89)</f>
        <v>4954604</v>
      </c>
      <c r="K86" s="105">
        <f>SUM(K87:K89)</f>
        <v>4954604</v>
      </c>
    </row>
    <row r="87" spans="1:11" ht="12.75" customHeight="1">
      <c r="A87" s="240" t="s">
        <v>150</v>
      </c>
      <c r="B87" s="241" t="s">
        <v>150</v>
      </c>
      <c r="C87" s="241" t="s">
        <v>150</v>
      </c>
      <c r="D87" s="241" t="s">
        <v>150</v>
      </c>
      <c r="E87" s="241" t="s">
        <v>150</v>
      </c>
      <c r="F87" s="241" t="s">
        <v>150</v>
      </c>
      <c r="G87" s="241" t="s">
        <v>150</v>
      </c>
      <c r="H87" s="242" t="s">
        <v>150</v>
      </c>
      <c r="I87" s="1">
        <v>80</v>
      </c>
      <c r="J87" s="6">
        <v>2608062</v>
      </c>
      <c r="K87" s="6">
        <v>2608062</v>
      </c>
    </row>
    <row r="88" spans="1:11" ht="12.75" customHeight="1">
      <c r="A88" s="240" t="s">
        <v>151</v>
      </c>
      <c r="B88" s="241" t="s">
        <v>151</v>
      </c>
      <c r="C88" s="241" t="s">
        <v>151</v>
      </c>
      <c r="D88" s="241" t="s">
        <v>151</v>
      </c>
      <c r="E88" s="241" t="s">
        <v>151</v>
      </c>
      <c r="F88" s="241" t="s">
        <v>151</v>
      </c>
      <c r="G88" s="241" t="s">
        <v>151</v>
      </c>
      <c r="H88" s="242" t="s">
        <v>151</v>
      </c>
      <c r="I88" s="1">
        <v>81</v>
      </c>
      <c r="J88" s="6"/>
      <c r="K88" s="6"/>
    </row>
    <row r="89" spans="1:11" ht="12.75" customHeight="1">
      <c r="A89" s="240" t="s">
        <v>152</v>
      </c>
      <c r="B89" s="241" t="s">
        <v>152</v>
      </c>
      <c r="C89" s="241" t="s">
        <v>152</v>
      </c>
      <c r="D89" s="241" t="s">
        <v>152</v>
      </c>
      <c r="E89" s="241" t="s">
        <v>152</v>
      </c>
      <c r="F89" s="241" t="s">
        <v>152</v>
      </c>
      <c r="G89" s="241" t="s">
        <v>152</v>
      </c>
      <c r="H89" s="242" t="s">
        <v>152</v>
      </c>
      <c r="I89" s="1">
        <v>82</v>
      </c>
      <c r="J89" s="6">
        <v>2346542</v>
      </c>
      <c r="K89" s="6">
        <v>2346542</v>
      </c>
    </row>
    <row r="90" spans="1:11" ht="12.75" customHeight="1">
      <c r="A90" s="229" t="s">
        <v>153</v>
      </c>
      <c r="B90" s="230" t="s">
        <v>153</v>
      </c>
      <c r="C90" s="230" t="s">
        <v>153</v>
      </c>
      <c r="D90" s="230" t="s">
        <v>153</v>
      </c>
      <c r="E90" s="230" t="s">
        <v>153</v>
      </c>
      <c r="F90" s="230" t="s">
        <v>153</v>
      </c>
      <c r="G90" s="230" t="s">
        <v>153</v>
      </c>
      <c r="H90" s="231" t="s">
        <v>153</v>
      </c>
      <c r="I90" s="104">
        <v>83</v>
      </c>
      <c r="J90" s="105">
        <f>SUM(J91:J99)</f>
        <v>231449985</v>
      </c>
      <c r="K90" s="105">
        <f>SUM(K91:K99)</f>
        <v>226633366</v>
      </c>
    </row>
    <row r="91" spans="1:11" ht="12.75" customHeight="1">
      <c r="A91" s="240" t="s">
        <v>154</v>
      </c>
      <c r="B91" s="241" t="s">
        <v>154</v>
      </c>
      <c r="C91" s="241" t="s">
        <v>154</v>
      </c>
      <c r="D91" s="241" t="s">
        <v>154</v>
      </c>
      <c r="E91" s="241" t="s">
        <v>154</v>
      </c>
      <c r="F91" s="241" t="s">
        <v>154</v>
      </c>
      <c r="G91" s="241" t="s">
        <v>154</v>
      </c>
      <c r="H91" s="242" t="s">
        <v>154</v>
      </c>
      <c r="I91" s="1">
        <v>84</v>
      </c>
      <c r="J91" s="6"/>
      <c r="K91" s="6"/>
    </row>
    <row r="92" spans="1:11" ht="12.75" customHeight="1">
      <c r="A92" s="240" t="s">
        <v>155</v>
      </c>
      <c r="B92" s="241" t="s">
        <v>155</v>
      </c>
      <c r="C92" s="241" t="s">
        <v>155</v>
      </c>
      <c r="D92" s="241" t="s">
        <v>155</v>
      </c>
      <c r="E92" s="241" t="s">
        <v>155</v>
      </c>
      <c r="F92" s="241" t="s">
        <v>155</v>
      </c>
      <c r="G92" s="241" t="s">
        <v>155</v>
      </c>
      <c r="H92" s="242" t="s">
        <v>155</v>
      </c>
      <c r="I92" s="1">
        <v>85</v>
      </c>
      <c r="J92" s="6"/>
      <c r="K92" s="6"/>
    </row>
    <row r="93" spans="1:11" ht="12.75" customHeight="1">
      <c r="A93" s="240" t="s">
        <v>156</v>
      </c>
      <c r="B93" s="241" t="s">
        <v>156</v>
      </c>
      <c r="C93" s="241" t="s">
        <v>156</v>
      </c>
      <c r="D93" s="241" t="s">
        <v>156</v>
      </c>
      <c r="E93" s="241" t="s">
        <v>156</v>
      </c>
      <c r="F93" s="241" t="s">
        <v>156</v>
      </c>
      <c r="G93" s="241" t="s">
        <v>156</v>
      </c>
      <c r="H93" s="242" t="s">
        <v>156</v>
      </c>
      <c r="I93" s="1">
        <v>86</v>
      </c>
      <c r="J93" s="6">
        <v>196867746</v>
      </c>
      <c r="K93" s="6">
        <v>192234171</v>
      </c>
    </row>
    <row r="94" spans="1:11" ht="12.75" customHeight="1">
      <c r="A94" s="240" t="s">
        <v>157</v>
      </c>
      <c r="B94" s="241" t="s">
        <v>157</v>
      </c>
      <c r="C94" s="241" t="s">
        <v>157</v>
      </c>
      <c r="D94" s="241" t="s">
        <v>157</v>
      </c>
      <c r="E94" s="241" t="s">
        <v>157</v>
      </c>
      <c r="F94" s="241" t="s">
        <v>157</v>
      </c>
      <c r="G94" s="241" t="s">
        <v>157</v>
      </c>
      <c r="H94" s="242" t="s">
        <v>157</v>
      </c>
      <c r="I94" s="1">
        <v>87</v>
      </c>
      <c r="J94" s="6"/>
      <c r="K94" s="6"/>
    </row>
    <row r="95" spans="1:11" ht="12.75" customHeight="1">
      <c r="A95" s="240" t="s">
        <v>158</v>
      </c>
      <c r="B95" s="241" t="s">
        <v>158</v>
      </c>
      <c r="C95" s="241" t="s">
        <v>158</v>
      </c>
      <c r="D95" s="241" t="s">
        <v>158</v>
      </c>
      <c r="E95" s="241" t="s">
        <v>158</v>
      </c>
      <c r="F95" s="241" t="s">
        <v>158</v>
      </c>
      <c r="G95" s="241" t="s">
        <v>158</v>
      </c>
      <c r="H95" s="242" t="s">
        <v>158</v>
      </c>
      <c r="I95" s="1">
        <v>88</v>
      </c>
      <c r="J95" s="6"/>
      <c r="K95" s="6"/>
    </row>
    <row r="96" spans="1:11" ht="12.75" customHeight="1">
      <c r="A96" s="240" t="s">
        <v>159</v>
      </c>
      <c r="B96" s="241" t="s">
        <v>159</v>
      </c>
      <c r="C96" s="241" t="s">
        <v>159</v>
      </c>
      <c r="D96" s="241" t="s">
        <v>159</v>
      </c>
      <c r="E96" s="241" t="s">
        <v>159</v>
      </c>
      <c r="F96" s="241" t="s">
        <v>159</v>
      </c>
      <c r="G96" s="241" t="s">
        <v>159</v>
      </c>
      <c r="H96" s="242" t="s">
        <v>159</v>
      </c>
      <c r="I96" s="1">
        <v>89</v>
      </c>
      <c r="J96" s="6"/>
      <c r="K96" s="6"/>
    </row>
    <row r="97" spans="1:11" ht="12.75" customHeight="1">
      <c r="A97" s="240" t="s">
        <v>160</v>
      </c>
      <c r="B97" s="241" t="s">
        <v>160</v>
      </c>
      <c r="C97" s="241" t="s">
        <v>160</v>
      </c>
      <c r="D97" s="241" t="s">
        <v>160</v>
      </c>
      <c r="E97" s="241" t="s">
        <v>160</v>
      </c>
      <c r="F97" s="241" t="s">
        <v>160</v>
      </c>
      <c r="G97" s="241" t="s">
        <v>160</v>
      </c>
      <c r="H97" s="242" t="s">
        <v>160</v>
      </c>
      <c r="I97" s="1">
        <v>90</v>
      </c>
      <c r="J97" s="6"/>
      <c r="K97" s="6"/>
    </row>
    <row r="98" spans="1:11" ht="12.75" customHeight="1">
      <c r="A98" s="240" t="s">
        <v>161</v>
      </c>
      <c r="B98" s="241" t="s">
        <v>161</v>
      </c>
      <c r="C98" s="241" t="s">
        <v>161</v>
      </c>
      <c r="D98" s="241" t="s">
        <v>161</v>
      </c>
      <c r="E98" s="241" t="s">
        <v>161</v>
      </c>
      <c r="F98" s="241" t="s">
        <v>161</v>
      </c>
      <c r="G98" s="241" t="s">
        <v>161</v>
      </c>
      <c r="H98" s="242" t="s">
        <v>161</v>
      </c>
      <c r="I98" s="1">
        <v>91</v>
      </c>
      <c r="J98" s="6">
        <v>11329279</v>
      </c>
      <c r="K98" s="6">
        <v>11193585</v>
      </c>
    </row>
    <row r="99" spans="1:11" ht="12.75" customHeight="1">
      <c r="A99" s="240" t="s">
        <v>162</v>
      </c>
      <c r="B99" s="241" t="s">
        <v>162</v>
      </c>
      <c r="C99" s="241" t="s">
        <v>162</v>
      </c>
      <c r="D99" s="241" t="s">
        <v>162</v>
      </c>
      <c r="E99" s="241" t="s">
        <v>162</v>
      </c>
      <c r="F99" s="241" t="s">
        <v>162</v>
      </c>
      <c r="G99" s="241" t="s">
        <v>162</v>
      </c>
      <c r="H99" s="242" t="s">
        <v>162</v>
      </c>
      <c r="I99" s="1">
        <v>92</v>
      </c>
      <c r="J99" s="6">
        <v>23252960</v>
      </c>
      <c r="K99" s="6">
        <v>23205610</v>
      </c>
    </row>
    <row r="100" spans="1:11" ht="12.75" customHeight="1">
      <c r="A100" s="229" t="s">
        <v>163</v>
      </c>
      <c r="B100" s="230" t="s">
        <v>163</v>
      </c>
      <c r="C100" s="230" t="s">
        <v>163</v>
      </c>
      <c r="D100" s="230" t="s">
        <v>163</v>
      </c>
      <c r="E100" s="230" t="s">
        <v>163</v>
      </c>
      <c r="F100" s="230" t="s">
        <v>163</v>
      </c>
      <c r="G100" s="230" t="s">
        <v>163</v>
      </c>
      <c r="H100" s="231" t="s">
        <v>163</v>
      </c>
      <c r="I100" s="104">
        <v>93</v>
      </c>
      <c r="J100" s="105">
        <f>SUM(J101:J112)</f>
        <v>341512116</v>
      </c>
      <c r="K100" s="105">
        <f>SUM(K101:K112)</f>
        <v>377783194</v>
      </c>
    </row>
    <row r="101" spans="1:11" ht="12.75" customHeight="1">
      <c r="A101" s="240" t="s">
        <v>154</v>
      </c>
      <c r="B101" s="241" t="s">
        <v>154</v>
      </c>
      <c r="C101" s="241" t="s">
        <v>154</v>
      </c>
      <c r="D101" s="241" t="s">
        <v>154</v>
      </c>
      <c r="E101" s="241" t="s">
        <v>154</v>
      </c>
      <c r="F101" s="241" t="s">
        <v>154</v>
      </c>
      <c r="G101" s="241" t="s">
        <v>154</v>
      </c>
      <c r="H101" s="242" t="s">
        <v>154</v>
      </c>
      <c r="I101" s="1">
        <v>94</v>
      </c>
      <c r="J101" s="6"/>
      <c r="K101" s="6"/>
    </row>
    <row r="102" spans="1:11" ht="12.75" customHeight="1">
      <c r="A102" s="240" t="s">
        <v>155</v>
      </c>
      <c r="B102" s="241" t="s">
        <v>155</v>
      </c>
      <c r="C102" s="241" t="s">
        <v>155</v>
      </c>
      <c r="D102" s="241" t="s">
        <v>155</v>
      </c>
      <c r="E102" s="241" t="s">
        <v>155</v>
      </c>
      <c r="F102" s="241" t="s">
        <v>155</v>
      </c>
      <c r="G102" s="241" t="s">
        <v>155</v>
      </c>
      <c r="H102" s="242" t="s">
        <v>155</v>
      </c>
      <c r="I102" s="1">
        <v>95</v>
      </c>
      <c r="J102" s="6"/>
      <c r="K102" s="6"/>
    </row>
    <row r="103" spans="1:11" ht="12.75" customHeight="1">
      <c r="A103" s="240" t="s">
        <v>156</v>
      </c>
      <c r="B103" s="241" t="s">
        <v>156</v>
      </c>
      <c r="C103" s="241" t="s">
        <v>156</v>
      </c>
      <c r="D103" s="241" t="s">
        <v>156</v>
      </c>
      <c r="E103" s="241" t="s">
        <v>156</v>
      </c>
      <c r="F103" s="241" t="s">
        <v>156</v>
      </c>
      <c r="G103" s="241" t="s">
        <v>156</v>
      </c>
      <c r="H103" s="242" t="s">
        <v>156</v>
      </c>
      <c r="I103" s="1">
        <v>96</v>
      </c>
      <c r="J103" s="6">
        <v>148609262</v>
      </c>
      <c r="K103" s="6">
        <v>168553467</v>
      </c>
    </row>
    <row r="104" spans="1:11" ht="12.75" customHeight="1">
      <c r="A104" s="240" t="s">
        <v>157</v>
      </c>
      <c r="B104" s="241" t="s">
        <v>157</v>
      </c>
      <c r="C104" s="241" t="s">
        <v>157</v>
      </c>
      <c r="D104" s="241" t="s">
        <v>157</v>
      </c>
      <c r="E104" s="241" t="s">
        <v>157</v>
      </c>
      <c r="F104" s="241" t="s">
        <v>157</v>
      </c>
      <c r="G104" s="241" t="s">
        <v>157</v>
      </c>
      <c r="H104" s="242" t="s">
        <v>157</v>
      </c>
      <c r="I104" s="1">
        <v>97</v>
      </c>
      <c r="J104" s="6">
        <v>36309761</v>
      </c>
      <c r="K104" s="6">
        <v>30531387</v>
      </c>
    </row>
    <row r="105" spans="1:11" ht="12.75" customHeight="1">
      <c r="A105" s="240" t="s">
        <v>158</v>
      </c>
      <c r="B105" s="241" t="s">
        <v>158</v>
      </c>
      <c r="C105" s="241" t="s">
        <v>158</v>
      </c>
      <c r="D105" s="241" t="s">
        <v>158</v>
      </c>
      <c r="E105" s="241" t="s">
        <v>158</v>
      </c>
      <c r="F105" s="241" t="s">
        <v>158</v>
      </c>
      <c r="G105" s="241" t="s">
        <v>158</v>
      </c>
      <c r="H105" s="242" t="s">
        <v>158</v>
      </c>
      <c r="I105" s="1">
        <v>98</v>
      </c>
      <c r="J105" s="6">
        <v>145103760</v>
      </c>
      <c r="K105" s="6">
        <v>166284920</v>
      </c>
    </row>
    <row r="106" spans="1:11" ht="12.75" customHeight="1">
      <c r="A106" s="240" t="s">
        <v>159</v>
      </c>
      <c r="B106" s="241" t="s">
        <v>159</v>
      </c>
      <c r="C106" s="241" t="s">
        <v>159</v>
      </c>
      <c r="D106" s="241" t="s">
        <v>159</v>
      </c>
      <c r="E106" s="241" t="s">
        <v>159</v>
      </c>
      <c r="F106" s="241" t="s">
        <v>159</v>
      </c>
      <c r="G106" s="241" t="s">
        <v>159</v>
      </c>
      <c r="H106" s="242" t="s">
        <v>159</v>
      </c>
      <c r="I106" s="1">
        <v>99</v>
      </c>
      <c r="J106" s="6"/>
      <c r="K106" s="6"/>
    </row>
    <row r="107" spans="1:11" ht="12.75" customHeight="1">
      <c r="A107" s="240" t="s">
        <v>160</v>
      </c>
      <c r="B107" s="241" t="s">
        <v>160</v>
      </c>
      <c r="C107" s="241" t="s">
        <v>160</v>
      </c>
      <c r="D107" s="241" t="s">
        <v>160</v>
      </c>
      <c r="E107" s="241" t="s">
        <v>160</v>
      </c>
      <c r="F107" s="241" t="s">
        <v>160</v>
      </c>
      <c r="G107" s="241" t="s">
        <v>160</v>
      </c>
      <c r="H107" s="242" t="s">
        <v>160</v>
      </c>
      <c r="I107" s="1">
        <v>100</v>
      </c>
      <c r="J107" s="6"/>
      <c r="K107" s="6"/>
    </row>
    <row r="108" spans="1:11" ht="12.75" customHeight="1">
      <c r="A108" s="240" t="s">
        <v>164</v>
      </c>
      <c r="B108" s="241" t="s">
        <v>164</v>
      </c>
      <c r="C108" s="241" t="s">
        <v>164</v>
      </c>
      <c r="D108" s="241" t="s">
        <v>164</v>
      </c>
      <c r="E108" s="241" t="s">
        <v>164</v>
      </c>
      <c r="F108" s="241" t="s">
        <v>164</v>
      </c>
      <c r="G108" s="241" t="s">
        <v>164</v>
      </c>
      <c r="H108" s="242" t="s">
        <v>164</v>
      </c>
      <c r="I108" s="1">
        <v>101</v>
      </c>
      <c r="J108" s="6">
        <v>5825975</v>
      </c>
      <c r="K108" s="6">
        <v>6263283</v>
      </c>
    </row>
    <row r="109" spans="1:11" ht="12.75" customHeight="1">
      <c r="A109" s="240" t="s">
        <v>165</v>
      </c>
      <c r="B109" s="241" t="s">
        <v>165</v>
      </c>
      <c r="C109" s="241" t="s">
        <v>165</v>
      </c>
      <c r="D109" s="241" t="s">
        <v>165</v>
      </c>
      <c r="E109" s="241" t="s">
        <v>165</v>
      </c>
      <c r="F109" s="241" t="s">
        <v>165</v>
      </c>
      <c r="G109" s="241" t="s">
        <v>165</v>
      </c>
      <c r="H109" s="242" t="s">
        <v>165</v>
      </c>
      <c r="I109" s="1">
        <v>102</v>
      </c>
      <c r="J109" s="6">
        <v>5387055</v>
      </c>
      <c r="K109" s="6">
        <v>5785655</v>
      </c>
    </row>
    <row r="110" spans="1:11" ht="12.75" customHeight="1">
      <c r="A110" s="240" t="s">
        <v>166</v>
      </c>
      <c r="B110" s="241" t="s">
        <v>166</v>
      </c>
      <c r="C110" s="241" t="s">
        <v>166</v>
      </c>
      <c r="D110" s="241" t="s">
        <v>166</v>
      </c>
      <c r="E110" s="241" t="s">
        <v>166</v>
      </c>
      <c r="F110" s="241" t="s">
        <v>166</v>
      </c>
      <c r="G110" s="241" t="s">
        <v>166</v>
      </c>
      <c r="H110" s="242" t="s">
        <v>166</v>
      </c>
      <c r="I110" s="1">
        <v>103</v>
      </c>
      <c r="J110" s="6"/>
      <c r="K110" s="6"/>
    </row>
    <row r="111" spans="1:11" ht="12.75" customHeight="1">
      <c r="A111" s="240" t="s">
        <v>167</v>
      </c>
      <c r="B111" s="241" t="s">
        <v>167</v>
      </c>
      <c r="C111" s="241" t="s">
        <v>167</v>
      </c>
      <c r="D111" s="241" t="s">
        <v>167</v>
      </c>
      <c r="E111" s="241" t="s">
        <v>167</v>
      </c>
      <c r="F111" s="241" t="s">
        <v>167</v>
      </c>
      <c r="G111" s="241" t="s">
        <v>167</v>
      </c>
      <c r="H111" s="242" t="s">
        <v>167</v>
      </c>
      <c r="I111" s="1">
        <v>104</v>
      </c>
      <c r="J111" s="6"/>
      <c r="K111" s="6"/>
    </row>
    <row r="112" spans="1:11" ht="12.75" customHeight="1">
      <c r="A112" s="240" t="s">
        <v>168</v>
      </c>
      <c r="B112" s="241" t="s">
        <v>168</v>
      </c>
      <c r="C112" s="241" t="s">
        <v>168</v>
      </c>
      <c r="D112" s="241" t="s">
        <v>168</v>
      </c>
      <c r="E112" s="241" t="s">
        <v>168</v>
      </c>
      <c r="F112" s="241" t="s">
        <v>168</v>
      </c>
      <c r="G112" s="241" t="s">
        <v>168</v>
      </c>
      <c r="H112" s="242" t="s">
        <v>168</v>
      </c>
      <c r="I112" s="1">
        <v>105</v>
      </c>
      <c r="J112" s="6">
        <v>276303</v>
      </c>
      <c r="K112" s="6">
        <v>364482</v>
      </c>
    </row>
    <row r="113" spans="1:11" ht="12.75" customHeight="1">
      <c r="A113" s="249" t="s">
        <v>169</v>
      </c>
      <c r="B113" s="250" t="s">
        <v>169</v>
      </c>
      <c r="C113" s="250" t="s">
        <v>169</v>
      </c>
      <c r="D113" s="250" t="s">
        <v>169</v>
      </c>
      <c r="E113" s="250" t="s">
        <v>169</v>
      </c>
      <c r="F113" s="250" t="s">
        <v>169</v>
      </c>
      <c r="G113" s="250" t="s">
        <v>169</v>
      </c>
      <c r="H113" s="251" t="s">
        <v>169</v>
      </c>
      <c r="I113" s="1">
        <v>106</v>
      </c>
      <c r="J113" s="6">
        <v>32713612</v>
      </c>
      <c r="K113" s="6">
        <v>12212110</v>
      </c>
    </row>
    <row r="114" spans="1:12" ht="12.75" customHeight="1">
      <c r="A114" s="229" t="s">
        <v>170</v>
      </c>
      <c r="B114" s="230" t="s">
        <v>170</v>
      </c>
      <c r="C114" s="230" t="s">
        <v>170</v>
      </c>
      <c r="D114" s="230" t="s">
        <v>170</v>
      </c>
      <c r="E114" s="230" t="s">
        <v>170</v>
      </c>
      <c r="F114" s="230" t="s">
        <v>170</v>
      </c>
      <c r="G114" s="230" t="s">
        <v>170</v>
      </c>
      <c r="H114" s="231" t="s">
        <v>170</v>
      </c>
      <c r="I114" s="104">
        <v>107</v>
      </c>
      <c r="J114" s="105">
        <f>J69+J86+J90+J100+J113</f>
        <v>682207290.6051999</v>
      </c>
      <c r="K114" s="105">
        <f>K69+K86+K90+K100+K113</f>
        <v>700117271.6051999</v>
      </c>
      <c r="L114" s="103"/>
    </row>
    <row r="115" spans="1:12" ht="12.75" customHeight="1">
      <c r="A115" s="263" t="s">
        <v>171</v>
      </c>
      <c r="B115" s="264" t="s">
        <v>171</v>
      </c>
      <c r="C115" s="264" t="s">
        <v>171</v>
      </c>
      <c r="D115" s="264" t="s">
        <v>171</v>
      </c>
      <c r="E115" s="264" t="s">
        <v>171</v>
      </c>
      <c r="F115" s="264" t="s">
        <v>171</v>
      </c>
      <c r="G115" s="264" t="s">
        <v>171</v>
      </c>
      <c r="H115" s="265" t="s">
        <v>171</v>
      </c>
      <c r="I115" s="2">
        <v>108</v>
      </c>
      <c r="J115" s="7">
        <v>180180775</v>
      </c>
      <c r="K115" s="7">
        <v>177042901</v>
      </c>
      <c r="L115" s="103"/>
    </row>
    <row r="116" spans="1:11" ht="12.75" customHeight="1">
      <c r="A116" s="255" t="s">
        <v>180</v>
      </c>
      <c r="B116" s="266" t="s">
        <v>180</v>
      </c>
      <c r="C116" s="266" t="s">
        <v>180</v>
      </c>
      <c r="D116" s="266" t="s">
        <v>180</v>
      </c>
      <c r="E116" s="266" t="s">
        <v>180</v>
      </c>
      <c r="F116" s="266" t="s">
        <v>180</v>
      </c>
      <c r="G116" s="266" t="s">
        <v>180</v>
      </c>
      <c r="H116" s="266" t="s">
        <v>180</v>
      </c>
      <c r="I116" s="267" t="s">
        <v>180</v>
      </c>
      <c r="J116" s="267" t="s">
        <v>180</v>
      </c>
      <c r="K116" s="268" t="s">
        <v>180</v>
      </c>
    </row>
    <row r="117" spans="1:11" ht="12.75" customHeight="1">
      <c r="A117" s="226" t="s">
        <v>179</v>
      </c>
      <c r="B117" s="227" t="s">
        <v>179</v>
      </c>
      <c r="C117" s="227" t="s">
        <v>179</v>
      </c>
      <c r="D117" s="227" t="s">
        <v>179</v>
      </c>
      <c r="E117" s="227" t="s">
        <v>179</v>
      </c>
      <c r="F117" s="227" t="s">
        <v>179</v>
      </c>
      <c r="G117" s="227" t="s">
        <v>179</v>
      </c>
      <c r="H117" s="227" t="s">
        <v>179</v>
      </c>
      <c r="I117" s="269" t="s">
        <v>179</v>
      </c>
      <c r="J117" s="269" t="s">
        <v>179</v>
      </c>
      <c r="K117" s="270" t="s">
        <v>179</v>
      </c>
    </row>
    <row r="118" spans="1:14" ht="12.75" customHeight="1">
      <c r="A118" s="240" t="s">
        <v>181</v>
      </c>
      <c r="B118" s="241" t="s">
        <v>181</v>
      </c>
      <c r="C118" s="241" t="s">
        <v>181</v>
      </c>
      <c r="D118" s="241" t="s">
        <v>181</v>
      </c>
      <c r="E118" s="241" t="s">
        <v>181</v>
      </c>
      <c r="F118" s="241" t="s">
        <v>181</v>
      </c>
      <c r="G118" s="241" t="s">
        <v>181</v>
      </c>
      <c r="H118" s="242" t="s">
        <v>181</v>
      </c>
      <c r="I118" s="1">
        <v>109</v>
      </c>
      <c r="J118" s="6">
        <v>76429473</v>
      </c>
      <c r="K118" s="6">
        <v>83103088</v>
      </c>
      <c r="L118" s="103"/>
      <c r="M118" s="103"/>
      <c r="N118" s="103"/>
    </row>
    <row r="119" spans="1:13" ht="12.75" customHeight="1">
      <c r="A119" s="271" t="s">
        <v>182</v>
      </c>
      <c r="B119" s="272" t="s">
        <v>182</v>
      </c>
      <c r="C119" s="272" t="s">
        <v>182</v>
      </c>
      <c r="D119" s="272" t="s">
        <v>182</v>
      </c>
      <c r="E119" s="272" t="s">
        <v>182</v>
      </c>
      <c r="F119" s="272" t="s">
        <v>182</v>
      </c>
      <c r="G119" s="272" t="s">
        <v>182</v>
      </c>
      <c r="H119" s="273" t="s">
        <v>182</v>
      </c>
      <c r="I119" s="4">
        <v>110</v>
      </c>
      <c r="J119" s="7">
        <v>-4852499</v>
      </c>
      <c r="K119" s="7">
        <v>-4569090</v>
      </c>
      <c r="L119" s="103"/>
      <c r="M119" s="103"/>
    </row>
    <row r="120" spans="1:11" ht="12.75">
      <c r="A120" s="274"/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pans="1:11" ht="12.75">
      <c r="A121" s="261"/>
      <c r="B121" s="262"/>
      <c r="C121" s="262"/>
      <c r="D121" s="262"/>
      <c r="E121" s="262"/>
      <c r="F121" s="262"/>
      <c r="G121" s="262"/>
      <c r="H121" s="262"/>
      <c r="I121" s="262"/>
      <c r="J121" s="262"/>
      <c r="K121" s="26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82:K82" unlockedFormula="1"/>
    <ignoredError sqref="J56:K56 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view="pageBreakPreview" zoomScale="110" zoomScaleSheetLayoutView="110" zoomScalePageLayoutView="0" workbookViewId="0" topLeftCell="A1">
      <selection activeCell="O51" sqref="O51"/>
    </sheetView>
  </sheetViews>
  <sheetFormatPr defaultColWidth="9.140625" defaultRowHeight="12.75"/>
  <cols>
    <col min="1" max="9" width="9.140625" style="37" customWidth="1"/>
    <col min="10" max="13" width="11.7109375" style="37" customWidth="1"/>
    <col min="14" max="15" width="10.8515625" style="37" bestFit="1" customWidth="1"/>
    <col min="16" max="16384" width="9.140625" style="37" customWidth="1"/>
  </cols>
  <sheetData>
    <row r="1" spans="1:13" ht="12.75" customHeight="1">
      <c r="A1" s="232" t="s">
        <v>243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2.75" customHeight="1">
      <c r="A2" s="276" t="s">
        <v>346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1:13" ht="12.75" customHeight="1">
      <c r="A3" s="277" t="s">
        <v>344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3" ht="23.25" customHeight="1">
      <c r="A4" s="237" t="s">
        <v>63</v>
      </c>
      <c r="B4" s="238"/>
      <c r="C4" s="238"/>
      <c r="D4" s="238"/>
      <c r="E4" s="238"/>
      <c r="F4" s="238"/>
      <c r="G4" s="238"/>
      <c r="H4" s="239"/>
      <c r="I4" s="42" t="s">
        <v>64</v>
      </c>
      <c r="J4" s="278" t="s">
        <v>65</v>
      </c>
      <c r="K4" s="278" t="s">
        <v>65</v>
      </c>
      <c r="L4" s="278" t="s">
        <v>66</v>
      </c>
      <c r="M4" s="278" t="s">
        <v>66</v>
      </c>
    </row>
    <row r="5" spans="1:13" ht="12.75">
      <c r="A5" s="237"/>
      <c r="B5" s="238"/>
      <c r="C5" s="238"/>
      <c r="D5" s="238"/>
      <c r="E5" s="238"/>
      <c r="F5" s="238"/>
      <c r="G5" s="238"/>
      <c r="H5" s="239"/>
      <c r="I5" s="42"/>
      <c r="J5" s="44" t="s">
        <v>183</v>
      </c>
      <c r="K5" s="44" t="s">
        <v>184</v>
      </c>
      <c r="L5" s="44" t="s">
        <v>183</v>
      </c>
      <c r="M5" s="44" t="s">
        <v>184</v>
      </c>
    </row>
    <row r="6" spans="1:13" ht="12.75">
      <c r="A6" s="278">
        <v>1</v>
      </c>
      <c r="B6" s="278"/>
      <c r="C6" s="278"/>
      <c r="D6" s="278"/>
      <c r="E6" s="278"/>
      <c r="F6" s="278"/>
      <c r="G6" s="278"/>
      <c r="H6" s="278"/>
      <c r="I6" s="46">
        <v>2</v>
      </c>
      <c r="J6" s="44">
        <v>3</v>
      </c>
      <c r="K6" s="44">
        <v>4</v>
      </c>
      <c r="L6" s="44">
        <v>5</v>
      </c>
      <c r="M6" s="44">
        <v>6</v>
      </c>
    </row>
    <row r="7" spans="1:13" ht="12.75" customHeight="1">
      <c r="A7" s="246" t="s">
        <v>229</v>
      </c>
      <c r="B7" s="247" t="s">
        <v>185</v>
      </c>
      <c r="C7" s="247" t="s">
        <v>185</v>
      </c>
      <c r="D7" s="247" t="s">
        <v>185</v>
      </c>
      <c r="E7" s="247" t="s">
        <v>185</v>
      </c>
      <c r="F7" s="247" t="s">
        <v>185</v>
      </c>
      <c r="G7" s="247" t="s">
        <v>185</v>
      </c>
      <c r="H7" s="248" t="s">
        <v>185</v>
      </c>
      <c r="I7" s="106">
        <v>111</v>
      </c>
      <c r="J7" s="107">
        <f>SUM(J8:J9)</f>
        <v>102805896</v>
      </c>
      <c r="K7" s="107">
        <f>SUM(K8:K9)</f>
        <v>102805896</v>
      </c>
      <c r="L7" s="107">
        <f>SUM(L8:L9)</f>
        <v>153186628</v>
      </c>
      <c r="M7" s="107">
        <f>SUM(M8:M9)</f>
        <v>153186628</v>
      </c>
    </row>
    <row r="8" spans="1:13" ht="12.75" customHeight="1">
      <c r="A8" s="249" t="s">
        <v>186</v>
      </c>
      <c r="B8" s="250" t="s">
        <v>186</v>
      </c>
      <c r="C8" s="250" t="s">
        <v>186</v>
      </c>
      <c r="D8" s="250" t="s">
        <v>186</v>
      </c>
      <c r="E8" s="250" t="s">
        <v>186</v>
      </c>
      <c r="F8" s="250" t="s">
        <v>186</v>
      </c>
      <c r="G8" s="250" t="s">
        <v>186</v>
      </c>
      <c r="H8" s="251" t="s">
        <v>186</v>
      </c>
      <c r="I8" s="1">
        <v>112</v>
      </c>
      <c r="J8" s="110">
        <v>99650912</v>
      </c>
      <c r="K8" s="110">
        <v>99650912</v>
      </c>
      <c r="L8" s="110">
        <v>151063419</v>
      </c>
      <c r="M8" s="110">
        <v>151063419</v>
      </c>
    </row>
    <row r="9" spans="1:13" ht="12.75" customHeight="1">
      <c r="A9" s="249" t="s">
        <v>187</v>
      </c>
      <c r="B9" s="250" t="s">
        <v>187</v>
      </c>
      <c r="C9" s="250" t="s">
        <v>187</v>
      </c>
      <c r="D9" s="250" t="s">
        <v>187</v>
      </c>
      <c r="E9" s="250" t="s">
        <v>187</v>
      </c>
      <c r="F9" s="250" t="s">
        <v>187</v>
      </c>
      <c r="G9" s="250" t="s">
        <v>187</v>
      </c>
      <c r="H9" s="251" t="s">
        <v>187</v>
      </c>
      <c r="I9" s="1">
        <v>113</v>
      </c>
      <c r="J9" s="110">
        <v>3154984</v>
      </c>
      <c r="K9" s="110">
        <v>3154984</v>
      </c>
      <c r="L9" s="110">
        <v>2123209</v>
      </c>
      <c r="M9" s="110">
        <v>2123209</v>
      </c>
    </row>
    <row r="10" spans="1:13" ht="12.75" customHeight="1">
      <c r="A10" s="229" t="s">
        <v>230</v>
      </c>
      <c r="B10" s="230" t="s">
        <v>188</v>
      </c>
      <c r="C10" s="230" t="s">
        <v>188</v>
      </c>
      <c r="D10" s="230" t="s">
        <v>188</v>
      </c>
      <c r="E10" s="230" t="s">
        <v>188</v>
      </c>
      <c r="F10" s="230" t="s">
        <v>188</v>
      </c>
      <c r="G10" s="230" t="s">
        <v>188</v>
      </c>
      <c r="H10" s="231" t="s">
        <v>188</v>
      </c>
      <c r="I10" s="104">
        <v>114</v>
      </c>
      <c r="J10" s="105">
        <f>J11+J12+J16+J20+J21+J22+J25+J26</f>
        <v>111468129</v>
      </c>
      <c r="K10" s="105">
        <f>K11+K12+K16+K20+K21+K22+K25+K26</f>
        <v>111468129</v>
      </c>
      <c r="L10" s="105">
        <f>L11+L12+L16+L20+L21+L22+L25+L26</f>
        <v>146653279</v>
      </c>
      <c r="M10" s="105">
        <f>M11+M12+M16+M20+M21+M22+M25+M26</f>
        <v>146653279</v>
      </c>
    </row>
    <row r="11" spans="1:13" ht="12.75" customHeight="1">
      <c r="A11" s="249" t="s">
        <v>189</v>
      </c>
      <c r="B11" s="250" t="s">
        <v>189</v>
      </c>
      <c r="C11" s="250" t="s">
        <v>189</v>
      </c>
      <c r="D11" s="250" t="s">
        <v>189</v>
      </c>
      <c r="E11" s="250" t="s">
        <v>189</v>
      </c>
      <c r="F11" s="250" t="s">
        <v>189</v>
      </c>
      <c r="G11" s="250" t="s">
        <v>189</v>
      </c>
      <c r="H11" s="251" t="s">
        <v>189</v>
      </c>
      <c r="I11" s="1">
        <v>115</v>
      </c>
      <c r="J11" s="122">
        <v>-3507495</v>
      </c>
      <c r="K11" s="6">
        <v>-3507495</v>
      </c>
      <c r="L11" s="122">
        <v>-10499985</v>
      </c>
      <c r="M11" s="122">
        <v>-10499985</v>
      </c>
    </row>
    <row r="12" spans="1:13" ht="12.75" customHeight="1">
      <c r="A12" s="229" t="s">
        <v>190</v>
      </c>
      <c r="B12" s="230" t="s">
        <v>190</v>
      </c>
      <c r="C12" s="230" t="s">
        <v>190</v>
      </c>
      <c r="D12" s="230" t="s">
        <v>190</v>
      </c>
      <c r="E12" s="230" t="s">
        <v>190</v>
      </c>
      <c r="F12" s="230" t="s">
        <v>190</v>
      </c>
      <c r="G12" s="230" t="s">
        <v>190</v>
      </c>
      <c r="H12" s="231" t="s">
        <v>190</v>
      </c>
      <c r="I12" s="104">
        <v>116</v>
      </c>
      <c r="J12" s="105">
        <f>SUM(J13:J15)</f>
        <v>61442833</v>
      </c>
      <c r="K12" s="105">
        <f>SUM(K13:K15)</f>
        <v>61442833</v>
      </c>
      <c r="L12" s="105">
        <f>SUM(L13:L15)</f>
        <v>115347256</v>
      </c>
      <c r="M12" s="105">
        <f>SUM(M13:M15)</f>
        <v>115347256</v>
      </c>
    </row>
    <row r="13" spans="1:13" ht="12.75" customHeight="1">
      <c r="A13" s="240" t="s">
        <v>191</v>
      </c>
      <c r="B13" s="241" t="s">
        <v>191</v>
      </c>
      <c r="C13" s="241" t="s">
        <v>191</v>
      </c>
      <c r="D13" s="241" t="s">
        <v>191</v>
      </c>
      <c r="E13" s="241" t="s">
        <v>191</v>
      </c>
      <c r="F13" s="241" t="s">
        <v>191</v>
      </c>
      <c r="G13" s="241" t="s">
        <v>191</v>
      </c>
      <c r="H13" s="242" t="s">
        <v>191</v>
      </c>
      <c r="I13" s="1">
        <v>117</v>
      </c>
      <c r="J13" s="6">
        <v>21764414</v>
      </c>
      <c r="K13" s="6">
        <v>21764414</v>
      </c>
      <c r="L13" s="6">
        <v>50463255</v>
      </c>
      <c r="M13" s="6">
        <v>50463255</v>
      </c>
    </row>
    <row r="14" spans="1:13" ht="12.75" customHeight="1">
      <c r="A14" s="240" t="s">
        <v>192</v>
      </c>
      <c r="B14" s="241" t="s">
        <v>192</v>
      </c>
      <c r="C14" s="241" t="s">
        <v>192</v>
      </c>
      <c r="D14" s="241" t="s">
        <v>192</v>
      </c>
      <c r="E14" s="241" t="s">
        <v>192</v>
      </c>
      <c r="F14" s="241" t="s">
        <v>192</v>
      </c>
      <c r="G14" s="241" t="s">
        <v>192</v>
      </c>
      <c r="H14" s="242" t="s">
        <v>192</v>
      </c>
      <c r="I14" s="1">
        <v>118</v>
      </c>
      <c r="J14" s="6">
        <v>32330843</v>
      </c>
      <c r="K14" s="6">
        <v>32330843</v>
      </c>
      <c r="L14" s="6">
        <v>32147497</v>
      </c>
      <c r="M14" s="6">
        <v>32147497</v>
      </c>
    </row>
    <row r="15" spans="1:13" ht="12.75" customHeight="1">
      <c r="A15" s="240" t="s">
        <v>193</v>
      </c>
      <c r="B15" s="241" t="s">
        <v>193</v>
      </c>
      <c r="C15" s="241" t="s">
        <v>193</v>
      </c>
      <c r="D15" s="241" t="s">
        <v>193</v>
      </c>
      <c r="E15" s="241" t="s">
        <v>193</v>
      </c>
      <c r="F15" s="241" t="s">
        <v>193</v>
      </c>
      <c r="G15" s="241" t="s">
        <v>193</v>
      </c>
      <c r="H15" s="242" t="s">
        <v>193</v>
      </c>
      <c r="I15" s="1">
        <v>119</v>
      </c>
      <c r="J15" s="6">
        <v>7347576</v>
      </c>
      <c r="K15" s="6">
        <v>7347576</v>
      </c>
      <c r="L15" s="6">
        <v>32736504</v>
      </c>
      <c r="M15" s="6">
        <v>32736504</v>
      </c>
    </row>
    <row r="16" spans="1:13" ht="12.75" customHeight="1">
      <c r="A16" s="229" t="s">
        <v>194</v>
      </c>
      <c r="B16" s="230" t="s">
        <v>194</v>
      </c>
      <c r="C16" s="230" t="s">
        <v>194</v>
      </c>
      <c r="D16" s="230" t="s">
        <v>194</v>
      </c>
      <c r="E16" s="230" t="s">
        <v>194</v>
      </c>
      <c r="F16" s="230" t="s">
        <v>194</v>
      </c>
      <c r="G16" s="230" t="s">
        <v>194</v>
      </c>
      <c r="H16" s="231" t="s">
        <v>194</v>
      </c>
      <c r="I16" s="104">
        <v>120</v>
      </c>
      <c r="J16" s="105">
        <f>SUM(J17:J19)</f>
        <v>22577532</v>
      </c>
      <c r="K16" s="105">
        <f>SUM(K17:K19)</f>
        <v>22577532</v>
      </c>
      <c r="L16" s="105">
        <f>SUM(L17:L19)</f>
        <v>26473879</v>
      </c>
      <c r="M16" s="105">
        <f>SUM(M17:M19)</f>
        <v>26473879</v>
      </c>
    </row>
    <row r="17" spans="1:13" ht="12.75" customHeight="1">
      <c r="A17" s="240" t="s">
        <v>195</v>
      </c>
      <c r="B17" s="241" t="s">
        <v>195</v>
      </c>
      <c r="C17" s="241" t="s">
        <v>195</v>
      </c>
      <c r="D17" s="241" t="s">
        <v>195</v>
      </c>
      <c r="E17" s="241" t="s">
        <v>195</v>
      </c>
      <c r="F17" s="241" t="s">
        <v>195</v>
      </c>
      <c r="G17" s="241" t="s">
        <v>195</v>
      </c>
      <c r="H17" s="242" t="s">
        <v>195</v>
      </c>
      <c r="I17" s="1">
        <v>121</v>
      </c>
      <c r="J17" s="6">
        <v>14230284</v>
      </c>
      <c r="K17" s="6">
        <v>14230284</v>
      </c>
      <c r="L17" s="6">
        <v>16997050</v>
      </c>
      <c r="M17" s="6">
        <v>16997050</v>
      </c>
    </row>
    <row r="18" spans="1:13" ht="12.75" customHeight="1">
      <c r="A18" s="240" t="s">
        <v>196</v>
      </c>
      <c r="B18" s="241" t="s">
        <v>196</v>
      </c>
      <c r="C18" s="241" t="s">
        <v>196</v>
      </c>
      <c r="D18" s="241" t="s">
        <v>196</v>
      </c>
      <c r="E18" s="241" t="s">
        <v>196</v>
      </c>
      <c r="F18" s="241" t="s">
        <v>196</v>
      </c>
      <c r="G18" s="241" t="s">
        <v>196</v>
      </c>
      <c r="H18" s="242" t="s">
        <v>196</v>
      </c>
      <c r="I18" s="1">
        <v>122</v>
      </c>
      <c r="J18" s="6">
        <v>5111004</v>
      </c>
      <c r="K18" s="6">
        <v>5111004</v>
      </c>
      <c r="L18" s="6">
        <v>5666683</v>
      </c>
      <c r="M18" s="6">
        <v>5666683</v>
      </c>
    </row>
    <row r="19" spans="1:13" ht="12.75" customHeight="1">
      <c r="A19" s="240" t="s">
        <v>197</v>
      </c>
      <c r="B19" s="241" t="s">
        <v>197</v>
      </c>
      <c r="C19" s="241" t="s">
        <v>197</v>
      </c>
      <c r="D19" s="241" t="s">
        <v>197</v>
      </c>
      <c r="E19" s="241" t="s">
        <v>197</v>
      </c>
      <c r="F19" s="241" t="s">
        <v>197</v>
      </c>
      <c r="G19" s="241" t="s">
        <v>197</v>
      </c>
      <c r="H19" s="242" t="s">
        <v>197</v>
      </c>
      <c r="I19" s="1">
        <v>123</v>
      </c>
      <c r="J19" s="6">
        <v>3236244</v>
      </c>
      <c r="K19" s="6">
        <v>3236244</v>
      </c>
      <c r="L19" s="6">
        <v>3810146</v>
      </c>
      <c r="M19" s="6">
        <v>3810146</v>
      </c>
    </row>
    <row r="20" spans="1:13" ht="12.75" customHeight="1">
      <c r="A20" s="249" t="s">
        <v>198</v>
      </c>
      <c r="B20" s="250" t="s">
        <v>198</v>
      </c>
      <c r="C20" s="250" t="s">
        <v>198</v>
      </c>
      <c r="D20" s="250" t="s">
        <v>198</v>
      </c>
      <c r="E20" s="250" t="s">
        <v>198</v>
      </c>
      <c r="F20" s="250" t="s">
        <v>198</v>
      </c>
      <c r="G20" s="250" t="s">
        <v>198</v>
      </c>
      <c r="H20" s="251" t="s">
        <v>198</v>
      </c>
      <c r="I20" s="1">
        <v>124</v>
      </c>
      <c r="J20" s="6">
        <v>5484277</v>
      </c>
      <c r="K20" s="6">
        <v>5484277</v>
      </c>
      <c r="L20" s="6">
        <v>6625331</v>
      </c>
      <c r="M20" s="6">
        <v>6625331</v>
      </c>
    </row>
    <row r="21" spans="1:13" ht="12.75" customHeight="1">
      <c r="A21" s="249" t="s">
        <v>199</v>
      </c>
      <c r="B21" s="250" t="s">
        <v>199</v>
      </c>
      <c r="C21" s="250" t="s">
        <v>199</v>
      </c>
      <c r="D21" s="250" t="s">
        <v>199</v>
      </c>
      <c r="E21" s="250" t="s">
        <v>199</v>
      </c>
      <c r="F21" s="250" t="s">
        <v>199</v>
      </c>
      <c r="G21" s="250" t="s">
        <v>199</v>
      </c>
      <c r="H21" s="251" t="s">
        <v>199</v>
      </c>
      <c r="I21" s="1">
        <v>125</v>
      </c>
      <c r="J21" s="6">
        <v>24893065</v>
      </c>
      <c r="K21" s="6">
        <v>24893065</v>
      </c>
      <c r="L21" s="6">
        <v>7072573</v>
      </c>
      <c r="M21" s="6">
        <v>7072573</v>
      </c>
    </row>
    <row r="22" spans="1:13" ht="12.75" customHeight="1">
      <c r="A22" s="229" t="s">
        <v>200</v>
      </c>
      <c r="B22" s="230" t="s">
        <v>200</v>
      </c>
      <c r="C22" s="230" t="s">
        <v>200</v>
      </c>
      <c r="D22" s="230" t="s">
        <v>200</v>
      </c>
      <c r="E22" s="230" t="s">
        <v>200</v>
      </c>
      <c r="F22" s="230" t="s">
        <v>200</v>
      </c>
      <c r="G22" s="230" t="s">
        <v>200</v>
      </c>
      <c r="H22" s="231" t="s">
        <v>200</v>
      </c>
      <c r="I22" s="104">
        <v>126</v>
      </c>
      <c r="J22" s="105">
        <f>SUM(J23:J24)</f>
        <v>1859</v>
      </c>
      <c r="K22" s="105">
        <f>SUM(K23:K24)</f>
        <v>1859</v>
      </c>
      <c r="L22" s="105">
        <f>SUM(L23:L24)</f>
        <v>0</v>
      </c>
      <c r="M22" s="105">
        <f>SUM(M23:M24)</f>
        <v>0</v>
      </c>
    </row>
    <row r="23" spans="1:13" ht="12.75" customHeight="1">
      <c r="A23" s="240" t="s">
        <v>201</v>
      </c>
      <c r="B23" s="241" t="s">
        <v>201</v>
      </c>
      <c r="C23" s="241" t="s">
        <v>201</v>
      </c>
      <c r="D23" s="241" t="s">
        <v>201</v>
      </c>
      <c r="E23" s="241" t="s">
        <v>201</v>
      </c>
      <c r="F23" s="241" t="s">
        <v>201</v>
      </c>
      <c r="G23" s="241" t="s">
        <v>201</v>
      </c>
      <c r="H23" s="242" t="s">
        <v>201</v>
      </c>
      <c r="I23" s="1">
        <v>127</v>
      </c>
      <c r="J23" s="110"/>
      <c r="K23" s="118"/>
      <c r="L23" s="110"/>
      <c r="M23" s="110"/>
    </row>
    <row r="24" spans="1:14" ht="12.75" customHeight="1">
      <c r="A24" s="240" t="s">
        <v>202</v>
      </c>
      <c r="B24" s="241" t="s">
        <v>202</v>
      </c>
      <c r="C24" s="241" t="s">
        <v>202</v>
      </c>
      <c r="D24" s="241" t="s">
        <v>202</v>
      </c>
      <c r="E24" s="241" t="s">
        <v>202</v>
      </c>
      <c r="F24" s="241" t="s">
        <v>202</v>
      </c>
      <c r="G24" s="241" t="s">
        <v>202</v>
      </c>
      <c r="H24" s="242" t="s">
        <v>202</v>
      </c>
      <c r="I24" s="1">
        <v>128</v>
      </c>
      <c r="J24" s="110">
        <v>1859</v>
      </c>
      <c r="K24" s="110">
        <v>1859</v>
      </c>
      <c r="L24" s="110"/>
      <c r="M24" s="110"/>
      <c r="N24" s="103"/>
    </row>
    <row r="25" spans="1:13" ht="12.75" customHeight="1">
      <c r="A25" s="249" t="s">
        <v>203</v>
      </c>
      <c r="B25" s="250" t="s">
        <v>203</v>
      </c>
      <c r="C25" s="250" t="s">
        <v>203</v>
      </c>
      <c r="D25" s="250" t="s">
        <v>203</v>
      </c>
      <c r="E25" s="250" t="s">
        <v>203</v>
      </c>
      <c r="F25" s="250" t="s">
        <v>203</v>
      </c>
      <c r="G25" s="250" t="s">
        <v>203</v>
      </c>
      <c r="H25" s="251" t="s">
        <v>203</v>
      </c>
      <c r="I25" s="1">
        <v>129</v>
      </c>
      <c r="J25" s="110"/>
      <c r="K25" s="110"/>
      <c r="L25" s="110"/>
      <c r="M25" s="110"/>
    </row>
    <row r="26" spans="1:13" ht="12.75" customHeight="1">
      <c r="A26" s="249" t="s">
        <v>204</v>
      </c>
      <c r="B26" s="250" t="s">
        <v>204</v>
      </c>
      <c r="C26" s="250" t="s">
        <v>204</v>
      </c>
      <c r="D26" s="250" t="s">
        <v>204</v>
      </c>
      <c r="E26" s="250" t="s">
        <v>204</v>
      </c>
      <c r="F26" s="250" t="s">
        <v>204</v>
      </c>
      <c r="G26" s="250" t="s">
        <v>204</v>
      </c>
      <c r="H26" s="251" t="s">
        <v>204</v>
      </c>
      <c r="I26" s="1">
        <v>130</v>
      </c>
      <c r="J26" s="110">
        <v>576058</v>
      </c>
      <c r="K26" s="110">
        <v>576058</v>
      </c>
      <c r="L26" s="110">
        <v>1634225</v>
      </c>
      <c r="M26" s="110">
        <v>1634225</v>
      </c>
    </row>
    <row r="27" spans="1:13" ht="12.75" customHeight="1">
      <c r="A27" s="229" t="s">
        <v>231</v>
      </c>
      <c r="B27" s="230" t="s">
        <v>205</v>
      </c>
      <c r="C27" s="230" t="s">
        <v>205</v>
      </c>
      <c r="D27" s="230" t="s">
        <v>205</v>
      </c>
      <c r="E27" s="230" t="s">
        <v>205</v>
      </c>
      <c r="F27" s="230" t="s">
        <v>205</v>
      </c>
      <c r="G27" s="230" t="s">
        <v>205</v>
      </c>
      <c r="H27" s="231" t="s">
        <v>205</v>
      </c>
      <c r="I27" s="104">
        <v>131</v>
      </c>
      <c r="J27" s="105">
        <f>SUM(J28:J32)</f>
        <v>224549</v>
      </c>
      <c r="K27" s="105">
        <f>SUM(K28:K32)</f>
        <v>224549</v>
      </c>
      <c r="L27" s="105">
        <f>SUM(L28:L32)</f>
        <v>5738981</v>
      </c>
      <c r="M27" s="105">
        <f>SUM(M28:M32)</f>
        <v>5738981</v>
      </c>
    </row>
    <row r="28" spans="1:13" ht="12.75" customHeight="1">
      <c r="A28" s="249" t="s">
        <v>206</v>
      </c>
      <c r="B28" s="250" t="s">
        <v>206</v>
      </c>
      <c r="C28" s="250" t="s">
        <v>206</v>
      </c>
      <c r="D28" s="250" t="s">
        <v>206</v>
      </c>
      <c r="E28" s="250" t="s">
        <v>206</v>
      </c>
      <c r="F28" s="250" t="s">
        <v>206</v>
      </c>
      <c r="G28" s="250" t="s">
        <v>206</v>
      </c>
      <c r="H28" s="251" t="s">
        <v>206</v>
      </c>
      <c r="I28" s="1">
        <v>132</v>
      </c>
      <c r="J28" s="110"/>
      <c r="K28" s="118"/>
      <c r="L28" s="110"/>
      <c r="M28" s="118"/>
    </row>
    <row r="29" spans="1:13" ht="12.75" customHeight="1">
      <c r="A29" s="249" t="s">
        <v>207</v>
      </c>
      <c r="B29" s="250" t="s">
        <v>207</v>
      </c>
      <c r="C29" s="250" t="s">
        <v>207</v>
      </c>
      <c r="D29" s="250" t="s">
        <v>207</v>
      </c>
      <c r="E29" s="250" t="s">
        <v>207</v>
      </c>
      <c r="F29" s="250" t="s">
        <v>207</v>
      </c>
      <c r="G29" s="250" t="s">
        <v>207</v>
      </c>
      <c r="H29" s="251" t="s">
        <v>207</v>
      </c>
      <c r="I29" s="1">
        <v>133</v>
      </c>
      <c r="J29" s="110">
        <v>218178</v>
      </c>
      <c r="K29" s="118">
        <v>218178</v>
      </c>
      <c r="L29" s="110">
        <v>5735655</v>
      </c>
      <c r="M29" s="110">
        <v>5735655</v>
      </c>
    </row>
    <row r="30" spans="1:13" ht="12.75" customHeight="1">
      <c r="A30" s="249" t="s">
        <v>208</v>
      </c>
      <c r="B30" s="250" t="s">
        <v>208</v>
      </c>
      <c r="C30" s="250" t="s">
        <v>208</v>
      </c>
      <c r="D30" s="250" t="s">
        <v>208</v>
      </c>
      <c r="E30" s="250" t="s">
        <v>208</v>
      </c>
      <c r="F30" s="250" t="s">
        <v>208</v>
      </c>
      <c r="G30" s="250" t="s">
        <v>208</v>
      </c>
      <c r="H30" s="251" t="s">
        <v>208</v>
      </c>
      <c r="I30" s="1">
        <v>134</v>
      </c>
      <c r="J30" s="110"/>
      <c r="K30" s="110"/>
      <c r="L30" s="110"/>
      <c r="M30" s="110"/>
    </row>
    <row r="31" spans="1:13" ht="12.75" customHeight="1">
      <c r="A31" s="249" t="s">
        <v>209</v>
      </c>
      <c r="B31" s="250" t="s">
        <v>209</v>
      </c>
      <c r="C31" s="250" t="s">
        <v>209</v>
      </c>
      <c r="D31" s="250" t="s">
        <v>209</v>
      </c>
      <c r="E31" s="250" t="s">
        <v>209</v>
      </c>
      <c r="F31" s="250" t="s">
        <v>209</v>
      </c>
      <c r="G31" s="250" t="s">
        <v>209</v>
      </c>
      <c r="H31" s="251" t="s">
        <v>209</v>
      </c>
      <c r="I31" s="1">
        <v>135</v>
      </c>
      <c r="J31" s="110"/>
      <c r="K31" s="110"/>
      <c r="L31" s="110"/>
      <c r="M31" s="110"/>
    </row>
    <row r="32" spans="1:13" ht="12.75" customHeight="1">
      <c r="A32" s="249" t="s">
        <v>210</v>
      </c>
      <c r="B32" s="250" t="s">
        <v>210</v>
      </c>
      <c r="C32" s="250" t="s">
        <v>210</v>
      </c>
      <c r="D32" s="250" t="s">
        <v>210</v>
      </c>
      <c r="E32" s="250" t="s">
        <v>210</v>
      </c>
      <c r="F32" s="250" t="s">
        <v>210</v>
      </c>
      <c r="G32" s="250" t="s">
        <v>210</v>
      </c>
      <c r="H32" s="251" t="s">
        <v>210</v>
      </c>
      <c r="I32" s="1">
        <v>136</v>
      </c>
      <c r="J32" s="6">
        <v>6371</v>
      </c>
      <c r="K32" s="110">
        <v>6371</v>
      </c>
      <c r="L32" s="6">
        <v>3326</v>
      </c>
      <c r="M32" s="6">
        <v>3326</v>
      </c>
    </row>
    <row r="33" spans="1:13" ht="12.75" customHeight="1">
      <c r="A33" s="229" t="s">
        <v>232</v>
      </c>
      <c r="B33" s="230" t="s">
        <v>211</v>
      </c>
      <c r="C33" s="230" t="s">
        <v>211</v>
      </c>
      <c r="D33" s="230" t="s">
        <v>211</v>
      </c>
      <c r="E33" s="230" t="s">
        <v>211</v>
      </c>
      <c r="F33" s="230" t="s">
        <v>211</v>
      </c>
      <c r="G33" s="230" t="s">
        <v>211</v>
      </c>
      <c r="H33" s="231" t="s">
        <v>211</v>
      </c>
      <c r="I33" s="104">
        <v>137</v>
      </c>
      <c r="J33" s="105">
        <f>SUM(J34:J37)</f>
        <v>3048934</v>
      </c>
      <c r="K33" s="105">
        <f>SUM(K34:K37)</f>
        <v>3048934</v>
      </c>
      <c r="L33" s="105">
        <f>SUM(L34:L37)</f>
        <v>5315306</v>
      </c>
      <c r="M33" s="105">
        <f>SUM(M34:M37)</f>
        <v>5315306</v>
      </c>
    </row>
    <row r="34" spans="1:13" ht="12.75" customHeight="1">
      <c r="A34" s="249" t="s">
        <v>212</v>
      </c>
      <c r="B34" s="250" t="s">
        <v>212</v>
      </c>
      <c r="C34" s="250" t="s">
        <v>212</v>
      </c>
      <c r="D34" s="250" t="s">
        <v>212</v>
      </c>
      <c r="E34" s="250" t="s">
        <v>212</v>
      </c>
      <c r="F34" s="250" t="s">
        <v>212</v>
      </c>
      <c r="G34" s="250" t="s">
        <v>212</v>
      </c>
      <c r="H34" s="251" t="s">
        <v>212</v>
      </c>
      <c r="I34" s="1">
        <v>138</v>
      </c>
      <c r="J34" s="110"/>
      <c r="K34" s="118"/>
      <c r="L34" s="110"/>
      <c r="M34" s="118"/>
    </row>
    <row r="35" spans="1:13" ht="12.75" customHeight="1">
      <c r="A35" s="249" t="s">
        <v>213</v>
      </c>
      <c r="B35" s="250" t="s">
        <v>213</v>
      </c>
      <c r="C35" s="250" t="s">
        <v>213</v>
      </c>
      <c r="D35" s="250" t="s">
        <v>213</v>
      </c>
      <c r="E35" s="250" t="s">
        <v>213</v>
      </c>
      <c r="F35" s="250" t="s">
        <v>213</v>
      </c>
      <c r="G35" s="250" t="s">
        <v>213</v>
      </c>
      <c r="H35" s="251" t="s">
        <v>213</v>
      </c>
      <c r="I35" s="1">
        <v>139</v>
      </c>
      <c r="J35" s="110">
        <v>3048934</v>
      </c>
      <c r="K35" s="110">
        <v>3048934</v>
      </c>
      <c r="L35" s="110">
        <v>5315306</v>
      </c>
      <c r="M35" s="110">
        <v>5315306</v>
      </c>
    </row>
    <row r="36" spans="1:13" ht="12.75" customHeight="1">
      <c r="A36" s="249" t="s">
        <v>214</v>
      </c>
      <c r="B36" s="250" t="s">
        <v>214</v>
      </c>
      <c r="C36" s="250" t="s">
        <v>214</v>
      </c>
      <c r="D36" s="250" t="s">
        <v>214</v>
      </c>
      <c r="E36" s="250" t="s">
        <v>214</v>
      </c>
      <c r="F36" s="250" t="s">
        <v>214</v>
      </c>
      <c r="G36" s="250" t="s">
        <v>214</v>
      </c>
      <c r="H36" s="251" t="s">
        <v>214</v>
      </c>
      <c r="I36" s="1">
        <v>140</v>
      </c>
      <c r="J36" s="110"/>
      <c r="K36" s="110"/>
      <c r="L36" s="110"/>
      <c r="M36" s="110"/>
    </row>
    <row r="37" spans="1:13" ht="12.75" customHeight="1">
      <c r="A37" s="249" t="s">
        <v>215</v>
      </c>
      <c r="B37" s="250" t="s">
        <v>215</v>
      </c>
      <c r="C37" s="250" t="s">
        <v>215</v>
      </c>
      <c r="D37" s="250" t="s">
        <v>215</v>
      </c>
      <c r="E37" s="250" t="s">
        <v>215</v>
      </c>
      <c r="F37" s="250" t="s">
        <v>215</v>
      </c>
      <c r="G37" s="250" t="s">
        <v>215</v>
      </c>
      <c r="H37" s="251" t="s">
        <v>215</v>
      </c>
      <c r="I37" s="1">
        <v>141</v>
      </c>
      <c r="J37" s="110"/>
      <c r="K37" s="110"/>
      <c r="L37" s="110"/>
      <c r="M37" s="110"/>
    </row>
    <row r="38" spans="1:13" ht="12.75" customHeight="1">
      <c r="A38" s="249" t="s">
        <v>233</v>
      </c>
      <c r="B38" s="250" t="s">
        <v>216</v>
      </c>
      <c r="C38" s="250" t="s">
        <v>216</v>
      </c>
      <c r="D38" s="250" t="s">
        <v>216</v>
      </c>
      <c r="E38" s="250" t="s">
        <v>216</v>
      </c>
      <c r="F38" s="250" t="s">
        <v>216</v>
      </c>
      <c r="G38" s="250" t="s">
        <v>216</v>
      </c>
      <c r="H38" s="251" t="s">
        <v>216</v>
      </c>
      <c r="I38" s="1">
        <v>142</v>
      </c>
      <c r="J38" s="6"/>
      <c r="K38" s="6"/>
      <c r="L38" s="110"/>
      <c r="M38" s="118"/>
    </row>
    <row r="39" spans="1:13" ht="12.75" customHeight="1">
      <c r="A39" s="249" t="s">
        <v>234</v>
      </c>
      <c r="B39" s="250" t="s">
        <v>217</v>
      </c>
      <c r="C39" s="250" t="s">
        <v>217</v>
      </c>
      <c r="D39" s="250" t="s">
        <v>217</v>
      </c>
      <c r="E39" s="250" t="s">
        <v>217</v>
      </c>
      <c r="F39" s="250" t="s">
        <v>217</v>
      </c>
      <c r="G39" s="250" t="s">
        <v>217</v>
      </c>
      <c r="H39" s="251" t="s">
        <v>217</v>
      </c>
      <c r="I39" s="1">
        <v>143</v>
      </c>
      <c r="J39" s="6"/>
      <c r="K39" s="6"/>
      <c r="L39" s="110"/>
      <c r="M39" s="118"/>
    </row>
    <row r="40" spans="1:13" ht="12.75" customHeight="1">
      <c r="A40" s="249" t="s">
        <v>235</v>
      </c>
      <c r="B40" s="250" t="s">
        <v>218</v>
      </c>
      <c r="C40" s="250" t="s">
        <v>218</v>
      </c>
      <c r="D40" s="250" t="s">
        <v>218</v>
      </c>
      <c r="E40" s="250" t="s">
        <v>218</v>
      </c>
      <c r="F40" s="250" t="s">
        <v>218</v>
      </c>
      <c r="G40" s="250" t="s">
        <v>218</v>
      </c>
      <c r="H40" s="251" t="s">
        <v>218</v>
      </c>
      <c r="I40" s="1">
        <v>144</v>
      </c>
      <c r="J40" s="6"/>
      <c r="K40" s="6"/>
      <c r="L40" s="110"/>
      <c r="M40" s="118"/>
    </row>
    <row r="41" spans="1:13" ht="12.75" customHeight="1">
      <c r="A41" s="249" t="s">
        <v>236</v>
      </c>
      <c r="B41" s="250" t="s">
        <v>219</v>
      </c>
      <c r="C41" s="250" t="s">
        <v>219</v>
      </c>
      <c r="D41" s="250" t="s">
        <v>219</v>
      </c>
      <c r="E41" s="250" t="s">
        <v>219</v>
      </c>
      <c r="F41" s="250" t="s">
        <v>219</v>
      </c>
      <c r="G41" s="250" t="s">
        <v>219</v>
      </c>
      <c r="H41" s="251" t="s">
        <v>219</v>
      </c>
      <c r="I41" s="109">
        <v>145</v>
      </c>
      <c r="J41" s="6"/>
      <c r="K41" s="6"/>
      <c r="L41" s="110"/>
      <c r="M41" s="118"/>
    </row>
    <row r="42" spans="1:13" ht="12.75" customHeight="1">
      <c r="A42" s="229" t="s">
        <v>237</v>
      </c>
      <c r="B42" s="230" t="s">
        <v>220</v>
      </c>
      <c r="C42" s="230" t="s">
        <v>220</v>
      </c>
      <c r="D42" s="230" t="s">
        <v>220</v>
      </c>
      <c r="E42" s="230" t="s">
        <v>220</v>
      </c>
      <c r="F42" s="230" t="s">
        <v>220</v>
      </c>
      <c r="G42" s="230" t="s">
        <v>220</v>
      </c>
      <c r="H42" s="231" t="s">
        <v>220</v>
      </c>
      <c r="I42" s="104">
        <v>146</v>
      </c>
      <c r="J42" s="105">
        <f>J7+J27+J38+J40</f>
        <v>103030445</v>
      </c>
      <c r="K42" s="105">
        <f>K7+K27+K38+K40</f>
        <v>103030445</v>
      </c>
      <c r="L42" s="105">
        <f>L7+L27+L38+L40</f>
        <v>158925609</v>
      </c>
      <c r="M42" s="105">
        <f>M7+M27+M38+M40</f>
        <v>158925609</v>
      </c>
    </row>
    <row r="43" spans="1:13" ht="12.75" customHeight="1">
      <c r="A43" s="229" t="s">
        <v>238</v>
      </c>
      <c r="B43" s="230" t="s">
        <v>221</v>
      </c>
      <c r="C43" s="230" t="s">
        <v>221</v>
      </c>
      <c r="D43" s="230" t="s">
        <v>221</v>
      </c>
      <c r="E43" s="230" t="s">
        <v>221</v>
      </c>
      <c r="F43" s="230" t="s">
        <v>221</v>
      </c>
      <c r="G43" s="230" t="s">
        <v>221</v>
      </c>
      <c r="H43" s="231" t="s">
        <v>221</v>
      </c>
      <c r="I43" s="104">
        <v>147</v>
      </c>
      <c r="J43" s="105">
        <f>J10+J33+J39+J41</f>
        <v>114517063</v>
      </c>
      <c r="K43" s="105">
        <f>K10+K33+K39+K41</f>
        <v>114517063</v>
      </c>
      <c r="L43" s="105">
        <f>L10+L33+L39+L41</f>
        <v>151968585</v>
      </c>
      <c r="M43" s="105">
        <f>M10+M33+M39+M41</f>
        <v>151968585</v>
      </c>
    </row>
    <row r="44" spans="1:13" ht="12.75" customHeight="1">
      <c r="A44" s="229" t="s">
        <v>239</v>
      </c>
      <c r="B44" s="230" t="s">
        <v>222</v>
      </c>
      <c r="C44" s="230" t="s">
        <v>222</v>
      </c>
      <c r="D44" s="230" t="s">
        <v>222</v>
      </c>
      <c r="E44" s="230" t="s">
        <v>222</v>
      </c>
      <c r="F44" s="230" t="s">
        <v>222</v>
      </c>
      <c r="G44" s="230" t="s">
        <v>222</v>
      </c>
      <c r="H44" s="231" t="s">
        <v>222</v>
      </c>
      <c r="I44" s="104">
        <v>148</v>
      </c>
      <c r="J44" s="105">
        <f>J42-J43</f>
        <v>-11486618</v>
      </c>
      <c r="K44" s="105">
        <f>K42-K43</f>
        <v>-11486618</v>
      </c>
      <c r="L44" s="105">
        <f>L42-L43</f>
        <v>6957024</v>
      </c>
      <c r="M44" s="105">
        <f>M42-M43</f>
        <v>6957024</v>
      </c>
    </row>
    <row r="45" spans="1:13" ht="12.75" customHeight="1">
      <c r="A45" s="258" t="s">
        <v>223</v>
      </c>
      <c r="B45" s="259" t="s">
        <v>223</v>
      </c>
      <c r="C45" s="259" t="s">
        <v>223</v>
      </c>
      <c r="D45" s="259" t="s">
        <v>223</v>
      </c>
      <c r="E45" s="259" t="s">
        <v>223</v>
      </c>
      <c r="F45" s="259" t="s">
        <v>223</v>
      </c>
      <c r="G45" s="259" t="s">
        <v>223</v>
      </c>
      <c r="H45" s="260" t="s">
        <v>223</v>
      </c>
      <c r="I45" s="1">
        <v>149</v>
      </c>
      <c r="J45" s="38">
        <f>IF(J42&gt;J43,J42-J43,0)</f>
        <v>0</v>
      </c>
      <c r="K45" s="38">
        <f>IF(K42&gt;K43,K42-K43,0)</f>
        <v>0</v>
      </c>
      <c r="L45" s="118">
        <f>IF(L42&gt;L43,L42-L43,0)</f>
        <v>6957024</v>
      </c>
      <c r="M45" s="118">
        <f>IF(M42&gt;M43,M42-M43,0)</f>
        <v>6957024</v>
      </c>
    </row>
    <row r="46" spans="1:13" ht="12.75" customHeight="1">
      <c r="A46" s="258" t="s">
        <v>224</v>
      </c>
      <c r="B46" s="259" t="s">
        <v>224</v>
      </c>
      <c r="C46" s="259" t="s">
        <v>224</v>
      </c>
      <c r="D46" s="259" t="s">
        <v>224</v>
      </c>
      <c r="E46" s="259" t="s">
        <v>224</v>
      </c>
      <c r="F46" s="259" t="s">
        <v>224</v>
      </c>
      <c r="G46" s="259" t="s">
        <v>224</v>
      </c>
      <c r="H46" s="260" t="s">
        <v>224</v>
      </c>
      <c r="I46" s="1">
        <v>150</v>
      </c>
      <c r="J46" s="38">
        <f>IF(J43&gt;J42,J43-J42,0)</f>
        <v>11486618</v>
      </c>
      <c r="K46" s="38">
        <f>IF(K43&gt;K42,K43-K42,0)</f>
        <v>11486618</v>
      </c>
      <c r="L46" s="118">
        <f>IF(L43&gt;L42,L43-L42,0)</f>
        <v>0</v>
      </c>
      <c r="M46" s="118">
        <f>IF(M43&gt;M42,M43-M42,0)</f>
        <v>0</v>
      </c>
    </row>
    <row r="47" spans="1:13" ht="12.75" customHeight="1">
      <c r="A47" s="249" t="s">
        <v>240</v>
      </c>
      <c r="B47" s="250" t="s">
        <v>225</v>
      </c>
      <c r="C47" s="250" t="s">
        <v>225</v>
      </c>
      <c r="D47" s="250" t="s">
        <v>225</v>
      </c>
      <c r="E47" s="250" t="s">
        <v>225</v>
      </c>
      <c r="F47" s="250" t="s">
        <v>225</v>
      </c>
      <c r="G47" s="250" t="s">
        <v>225</v>
      </c>
      <c r="H47" s="251" t="s">
        <v>225</v>
      </c>
      <c r="I47" s="109">
        <v>151</v>
      </c>
      <c r="J47" s="110"/>
      <c r="K47" s="110"/>
      <c r="L47" s="110"/>
      <c r="M47" s="110"/>
    </row>
    <row r="48" spans="1:13" ht="12.75" customHeight="1">
      <c r="A48" s="229" t="s">
        <v>241</v>
      </c>
      <c r="B48" s="230" t="s">
        <v>226</v>
      </c>
      <c r="C48" s="230" t="s">
        <v>226</v>
      </c>
      <c r="D48" s="230" t="s">
        <v>226</v>
      </c>
      <c r="E48" s="230" t="s">
        <v>226</v>
      </c>
      <c r="F48" s="230" t="s">
        <v>226</v>
      </c>
      <c r="G48" s="230" t="s">
        <v>226</v>
      </c>
      <c r="H48" s="231" t="s">
        <v>226</v>
      </c>
      <c r="I48" s="104">
        <v>152</v>
      </c>
      <c r="J48" s="105">
        <f>J44-J47</f>
        <v>-11486618</v>
      </c>
      <c r="K48" s="105">
        <f>K44-K47</f>
        <v>-11486618</v>
      </c>
      <c r="L48" s="105">
        <f>L44-L47</f>
        <v>6957024</v>
      </c>
      <c r="M48" s="105">
        <f>M44-M47</f>
        <v>6957024</v>
      </c>
    </row>
    <row r="49" spans="1:13" ht="12.75" customHeight="1">
      <c r="A49" s="258" t="s">
        <v>227</v>
      </c>
      <c r="B49" s="259" t="s">
        <v>227</v>
      </c>
      <c r="C49" s="259" t="s">
        <v>227</v>
      </c>
      <c r="D49" s="259" t="s">
        <v>227</v>
      </c>
      <c r="E49" s="259" t="s">
        <v>227</v>
      </c>
      <c r="F49" s="259" t="s">
        <v>227</v>
      </c>
      <c r="G49" s="259" t="s">
        <v>227</v>
      </c>
      <c r="H49" s="260" t="s">
        <v>227</v>
      </c>
      <c r="I49" s="1">
        <v>153</v>
      </c>
      <c r="J49" s="38">
        <f>IF(J48&gt;0,J48,0)</f>
        <v>0</v>
      </c>
      <c r="K49" s="38">
        <f>IF(K48&gt;0,K48,0)</f>
        <v>0</v>
      </c>
      <c r="L49" s="38">
        <f>IF(L48&gt;0,L48,0)</f>
        <v>6957024</v>
      </c>
      <c r="M49" s="38">
        <f>IF(M48&gt;0,M48,0)</f>
        <v>6957024</v>
      </c>
    </row>
    <row r="50" spans="1:14" ht="12.75" customHeight="1">
      <c r="A50" s="279" t="s">
        <v>228</v>
      </c>
      <c r="B50" s="280" t="s">
        <v>228</v>
      </c>
      <c r="C50" s="280" t="s">
        <v>228</v>
      </c>
      <c r="D50" s="280" t="s">
        <v>228</v>
      </c>
      <c r="E50" s="280" t="s">
        <v>228</v>
      </c>
      <c r="F50" s="280" t="s">
        <v>228</v>
      </c>
      <c r="G50" s="280" t="s">
        <v>228</v>
      </c>
      <c r="H50" s="281" t="s">
        <v>228</v>
      </c>
      <c r="I50" s="2">
        <v>154</v>
      </c>
      <c r="J50" s="45">
        <f>IF(J48&lt;0,-J48,0)</f>
        <v>11486618</v>
      </c>
      <c r="K50" s="45">
        <f>IF(K48&lt;0,-K48,0)</f>
        <v>11486618</v>
      </c>
      <c r="L50" s="119">
        <f>IF(L48&lt;0,-L48,0)</f>
        <v>0</v>
      </c>
      <c r="M50" s="119">
        <f>IF(M48&lt;0,-M48,0)</f>
        <v>0</v>
      </c>
      <c r="N50" s="103"/>
    </row>
    <row r="51" spans="1:13" ht="12.75" customHeight="1">
      <c r="A51" s="255" t="s">
        <v>242</v>
      </c>
      <c r="B51" s="266" t="s">
        <v>242</v>
      </c>
      <c r="C51" s="266" t="s">
        <v>242</v>
      </c>
      <c r="D51" s="266" t="s">
        <v>242</v>
      </c>
      <c r="E51" s="266" t="s">
        <v>242</v>
      </c>
      <c r="F51" s="266" t="s">
        <v>242</v>
      </c>
      <c r="G51" s="266" t="s">
        <v>242</v>
      </c>
      <c r="H51" s="266" t="s">
        <v>242</v>
      </c>
      <c r="I51" s="266" t="s">
        <v>242</v>
      </c>
      <c r="J51" s="266" t="s">
        <v>242</v>
      </c>
      <c r="K51" s="266" t="s">
        <v>242</v>
      </c>
      <c r="L51" s="266" t="s">
        <v>242</v>
      </c>
      <c r="M51" s="266" t="s">
        <v>242</v>
      </c>
    </row>
    <row r="52" spans="1:13" ht="12.75" customHeight="1">
      <c r="A52" s="226" t="s">
        <v>247</v>
      </c>
      <c r="B52" s="227" t="s">
        <v>244</v>
      </c>
      <c r="C52" s="227" t="s">
        <v>244</v>
      </c>
      <c r="D52" s="227" t="s">
        <v>244</v>
      </c>
      <c r="E52" s="227" t="s">
        <v>244</v>
      </c>
      <c r="F52" s="227" t="s">
        <v>244</v>
      </c>
      <c r="G52" s="227" t="s">
        <v>244</v>
      </c>
      <c r="H52" s="227" t="s">
        <v>244</v>
      </c>
      <c r="I52" s="39"/>
      <c r="J52" s="120"/>
      <c r="K52" s="120"/>
      <c r="L52" s="120"/>
      <c r="M52" s="120"/>
    </row>
    <row r="53" spans="1:15" ht="12.75" customHeight="1">
      <c r="A53" s="282" t="s">
        <v>245</v>
      </c>
      <c r="B53" s="283" t="s">
        <v>245</v>
      </c>
      <c r="C53" s="283" t="s">
        <v>245</v>
      </c>
      <c r="D53" s="283" t="s">
        <v>245</v>
      </c>
      <c r="E53" s="283" t="s">
        <v>245</v>
      </c>
      <c r="F53" s="283" t="s">
        <v>245</v>
      </c>
      <c r="G53" s="283" t="s">
        <v>245</v>
      </c>
      <c r="H53" s="284" t="s">
        <v>245</v>
      </c>
      <c r="I53" s="1">
        <v>155</v>
      </c>
      <c r="J53" s="6">
        <v>-11409254</v>
      </c>
      <c r="K53" s="6">
        <v>-11409254</v>
      </c>
      <c r="L53" s="6">
        <v>7024731</v>
      </c>
      <c r="M53" s="6">
        <v>7024731</v>
      </c>
      <c r="N53" s="103"/>
      <c r="O53" s="103"/>
    </row>
    <row r="54" spans="1:14" ht="12.75" customHeight="1">
      <c r="A54" s="282" t="s">
        <v>246</v>
      </c>
      <c r="B54" s="283" t="s">
        <v>246</v>
      </c>
      <c r="C54" s="283" t="s">
        <v>246</v>
      </c>
      <c r="D54" s="283" t="s">
        <v>246</v>
      </c>
      <c r="E54" s="283" t="s">
        <v>246</v>
      </c>
      <c r="F54" s="283" t="s">
        <v>246</v>
      </c>
      <c r="G54" s="283" t="s">
        <v>246</v>
      </c>
      <c r="H54" s="284" t="s">
        <v>246</v>
      </c>
      <c r="I54" s="1">
        <v>156</v>
      </c>
      <c r="J54" s="7">
        <v>-77364.25629999881</v>
      </c>
      <c r="K54" s="7">
        <v>-77364.25629999881</v>
      </c>
      <c r="L54" s="7">
        <v>-67706.58779999986</v>
      </c>
      <c r="M54" s="7">
        <v>-67706.58779999986</v>
      </c>
      <c r="N54" s="103"/>
    </row>
    <row r="55" spans="1:13" ht="12.75" customHeight="1">
      <c r="A55" s="255" t="s">
        <v>248</v>
      </c>
      <c r="B55" s="266" t="s">
        <v>248</v>
      </c>
      <c r="C55" s="266" t="s">
        <v>248</v>
      </c>
      <c r="D55" s="266" t="s">
        <v>248</v>
      </c>
      <c r="E55" s="266" t="s">
        <v>248</v>
      </c>
      <c r="F55" s="266" t="s">
        <v>248</v>
      </c>
      <c r="G55" s="266" t="s">
        <v>248</v>
      </c>
      <c r="H55" s="266" t="s">
        <v>248</v>
      </c>
      <c r="I55" s="266" t="s">
        <v>248</v>
      </c>
      <c r="J55" s="266" t="s">
        <v>248</v>
      </c>
      <c r="K55" s="266" t="s">
        <v>248</v>
      </c>
      <c r="L55" s="266" t="s">
        <v>248</v>
      </c>
      <c r="M55" s="266" t="s">
        <v>248</v>
      </c>
    </row>
    <row r="56" spans="1:15" ht="12.75" customHeight="1">
      <c r="A56" s="246" t="s">
        <v>261</v>
      </c>
      <c r="B56" s="247" t="s">
        <v>249</v>
      </c>
      <c r="C56" s="247" t="s">
        <v>249</v>
      </c>
      <c r="D56" s="247" t="s">
        <v>249</v>
      </c>
      <c r="E56" s="247" t="s">
        <v>249</v>
      </c>
      <c r="F56" s="247" t="s">
        <v>249</v>
      </c>
      <c r="G56" s="247" t="s">
        <v>249</v>
      </c>
      <c r="H56" s="248" t="s">
        <v>249</v>
      </c>
      <c r="I56" s="111">
        <v>157</v>
      </c>
      <c r="J56" s="112">
        <f>J48</f>
        <v>-11486618</v>
      </c>
      <c r="K56" s="112">
        <f>K48</f>
        <v>-11486618</v>
      </c>
      <c r="L56" s="113">
        <f>L48</f>
        <v>6957024</v>
      </c>
      <c r="M56" s="113">
        <f>M48</f>
        <v>6957024</v>
      </c>
      <c r="O56" s="103"/>
    </row>
    <row r="57" spans="1:13" ht="12.75" customHeight="1">
      <c r="A57" s="229" t="s">
        <v>262</v>
      </c>
      <c r="B57" s="230" t="s">
        <v>250</v>
      </c>
      <c r="C57" s="230" t="s">
        <v>250</v>
      </c>
      <c r="D57" s="230" t="s">
        <v>250</v>
      </c>
      <c r="E57" s="230" t="s">
        <v>250</v>
      </c>
      <c r="F57" s="230" t="s">
        <v>250</v>
      </c>
      <c r="G57" s="230" t="s">
        <v>250</v>
      </c>
      <c r="H57" s="231" t="s">
        <v>250</v>
      </c>
      <c r="I57" s="104">
        <v>158</v>
      </c>
      <c r="J57" s="105">
        <f>SUM(J58:J64)</f>
        <v>0</v>
      </c>
      <c r="K57" s="105">
        <f>SUM(K58:K64)</f>
        <v>0</v>
      </c>
      <c r="L57" s="105">
        <f>SUM(L58:L64)</f>
        <v>0</v>
      </c>
      <c r="M57" s="105">
        <f>SUM(M58:M64)</f>
        <v>0</v>
      </c>
    </row>
    <row r="58" spans="1:13" ht="12.75" customHeight="1">
      <c r="A58" s="249" t="s">
        <v>251</v>
      </c>
      <c r="B58" s="250" t="s">
        <v>251</v>
      </c>
      <c r="C58" s="250" t="s">
        <v>251</v>
      </c>
      <c r="D58" s="250" t="s">
        <v>251</v>
      </c>
      <c r="E58" s="250" t="s">
        <v>251</v>
      </c>
      <c r="F58" s="250" t="s">
        <v>251</v>
      </c>
      <c r="G58" s="250" t="s">
        <v>251</v>
      </c>
      <c r="H58" s="251" t="s">
        <v>251</v>
      </c>
      <c r="I58" s="1">
        <v>159</v>
      </c>
      <c r="J58" s="6"/>
      <c r="K58" s="6"/>
      <c r="L58" s="6"/>
      <c r="M58" s="6"/>
    </row>
    <row r="59" spans="1:13" ht="12.75" customHeight="1">
      <c r="A59" s="249" t="s">
        <v>252</v>
      </c>
      <c r="B59" s="250" t="s">
        <v>252</v>
      </c>
      <c r="C59" s="250" t="s">
        <v>252</v>
      </c>
      <c r="D59" s="250" t="s">
        <v>252</v>
      </c>
      <c r="E59" s="250" t="s">
        <v>252</v>
      </c>
      <c r="F59" s="250" t="s">
        <v>252</v>
      </c>
      <c r="G59" s="250" t="s">
        <v>252</v>
      </c>
      <c r="H59" s="251" t="s">
        <v>252</v>
      </c>
      <c r="I59" s="1">
        <v>160</v>
      </c>
      <c r="J59" s="6"/>
      <c r="K59" s="6"/>
      <c r="L59" s="6"/>
      <c r="M59" s="6"/>
    </row>
    <row r="60" spans="1:13" ht="12.75" customHeight="1">
      <c r="A60" s="249" t="s">
        <v>253</v>
      </c>
      <c r="B60" s="250" t="s">
        <v>253</v>
      </c>
      <c r="C60" s="250" t="s">
        <v>253</v>
      </c>
      <c r="D60" s="250" t="s">
        <v>253</v>
      </c>
      <c r="E60" s="250" t="s">
        <v>253</v>
      </c>
      <c r="F60" s="250" t="s">
        <v>253</v>
      </c>
      <c r="G60" s="250" t="s">
        <v>253</v>
      </c>
      <c r="H60" s="251" t="s">
        <v>253</v>
      </c>
      <c r="I60" s="1">
        <v>161</v>
      </c>
      <c r="J60" s="6"/>
      <c r="K60" s="6"/>
      <c r="L60" s="6"/>
      <c r="M60" s="6"/>
    </row>
    <row r="61" spans="1:13" ht="12.75" customHeight="1">
      <c r="A61" s="249" t="s">
        <v>254</v>
      </c>
      <c r="B61" s="250" t="s">
        <v>254</v>
      </c>
      <c r="C61" s="250" t="s">
        <v>254</v>
      </c>
      <c r="D61" s="250" t="s">
        <v>254</v>
      </c>
      <c r="E61" s="250" t="s">
        <v>254</v>
      </c>
      <c r="F61" s="250" t="s">
        <v>254</v>
      </c>
      <c r="G61" s="250" t="s">
        <v>254</v>
      </c>
      <c r="H61" s="251" t="s">
        <v>254</v>
      </c>
      <c r="I61" s="1">
        <v>162</v>
      </c>
      <c r="J61" s="6"/>
      <c r="K61" s="6"/>
      <c r="L61" s="6"/>
      <c r="M61" s="6"/>
    </row>
    <row r="62" spans="1:13" ht="12.75" customHeight="1">
      <c r="A62" s="249" t="s">
        <v>255</v>
      </c>
      <c r="B62" s="250" t="s">
        <v>255</v>
      </c>
      <c r="C62" s="250" t="s">
        <v>255</v>
      </c>
      <c r="D62" s="250" t="s">
        <v>255</v>
      </c>
      <c r="E62" s="250" t="s">
        <v>255</v>
      </c>
      <c r="F62" s="250" t="s">
        <v>255</v>
      </c>
      <c r="G62" s="250" t="s">
        <v>255</v>
      </c>
      <c r="H62" s="251" t="s">
        <v>255</v>
      </c>
      <c r="I62" s="1">
        <v>163</v>
      </c>
      <c r="J62" s="6"/>
      <c r="K62" s="6"/>
      <c r="L62" s="6"/>
      <c r="M62" s="6"/>
    </row>
    <row r="63" spans="1:13" ht="12.75" customHeight="1">
      <c r="A63" s="249" t="s">
        <v>256</v>
      </c>
      <c r="B63" s="250" t="s">
        <v>256</v>
      </c>
      <c r="C63" s="250" t="s">
        <v>256</v>
      </c>
      <c r="D63" s="250" t="s">
        <v>256</v>
      </c>
      <c r="E63" s="250" t="s">
        <v>256</v>
      </c>
      <c r="F63" s="250" t="s">
        <v>256</v>
      </c>
      <c r="G63" s="250" t="s">
        <v>256</v>
      </c>
      <c r="H63" s="251" t="s">
        <v>256</v>
      </c>
      <c r="I63" s="1">
        <v>164</v>
      </c>
      <c r="J63" s="6"/>
      <c r="K63" s="6"/>
      <c r="L63" s="6"/>
      <c r="M63" s="6"/>
    </row>
    <row r="64" spans="1:13" ht="12.75" customHeight="1">
      <c r="A64" s="249" t="s">
        <v>257</v>
      </c>
      <c r="B64" s="250" t="s">
        <v>257</v>
      </c>
      <c r="C64" s="250" t="s">
        <v>257</v>
      </c>
      <c r="D64" s="250" t="s">
        <v>257</v>
      </c>
      <c r="E64" s="250" t="s">
        <v>257</v>
      </c>
      <c r="F64" s="250" t="s">
        <v>257</v>
      </c>
      <c r="G64" s="250" t="s">
        <v>257</v>
      </c>
      <c r="H64" s="251" t="s">
        <v>257</v>
      </c>
      <c r="I64" s="1">
        <v>165</v>
      </c>
      <c r="J64" s="6"/>
      <c r="K64" s="6"/>
      <c r="L64" s="6"/>
      <c r="M64" s="6"/>
    </row>
    <row r="65" spans="1:13" ht="12.75" customHeight="1">
      <c r="A65" s="249" t="s">
        <v>263</v>
      </c>
      <c r="B65" s="250" t="s">
        <v>258</v>
      </c>
      <c r="C65" s="250" t="s">
        <v>258</v>
      </c>
      <c r="D65" s="250" t="s">
        <v>258</v>
      </c>
      <c r="E65" s="250" t="s">
        <v>258</v>
      </c>
      <c r="F65" s="250" t="s">
        <v>258</v>
      </c>
      <c r="G65" s="250" t="s">
        <v>258</v>
      </c>
      <c r="H65" s="251" t="s">
        <v>258</v>
      </c>
      <c r="I65" s="1">
        <v>166</v>
      </c>
      <c r="J65" s="6"/>
      <c r="K65" s="6"/>
      <c r="L65" s="6"/>
      <c r="M65" s="6"/>
    </row>
    <row r="66" spans="1:13" ht="12.75" customHeight="1">
      <c r="A66" s="229" t="s">
        <v>264</v>
      </c>
      <c r="B66" s="230" t="s">
        <v>259</v>
      </c>
      <c r="C66" s="230" t="s">
        <v>259</v>
      </c>
      <c r="D66" s="230" t="s">
        <v>259</v>
      </c>
      <c r="E66" s="230" t="s">
        <v>259</v>
      </c>
      <c r="F66" s="230" t="s">
        <v>259</v>
      </c>
      <c r="G66" s="230" t="s">
        <v>259</v>
      </c>
      <c r="H66" s="231" t="s">
        <v>259</v>
      </c>
      <c r="I66" s="104">
        <v>167</v>
      </c>
      <c r="J66" s="105">
        <f>J57-J65</f>
        <v>0</v>
      </c>
      <c r="K66" s="105">
        <f>K57-K65</f>
        <v>0</v>
      </c>
      <c r="L66" s="105">
        <f>L57-L65</f>
        <v>0</v>
      </c>
      <c r="M66" s="105">
        <v>0</v>
      </c>
    </row>
    <row r="67" spans="1:13" ht="12.75" customHeight="1">
      <c r="A67" s="288" t="s">
        <v>265</v>
      </c>
      <c r="B67" s="289" t="s">
        <v>260</v>
      </c>
      <c r="C67" s="289" t="s">
        <v>260</v>
      </c>
      <c r="D67" s="289" t="s">
        <v>260</v>
      </c>
      <c r="E67" s="289" t="s">
        <v>260</v>
      </c>
      <c r="F67" s="289" t="s">
        <v>260</v>
      </c>
      <c r="G67" s="289" t="s">
        <v>260</v>
      </c>
      <c r="H67" s="290" t="s">
        <v>260</v>
      </c>
      <c r="I67" s="104">
        <v>168</v>
      </c>
      <c r="J67" s="114">
        <f>J56+J66</f>
        <v>-11486618</v>
      </c>
      <c r="K67" s="114">
        <f>K56+K66</f>
        <v>-11486618</v>
      </c>
      <c r="L67" s="114">
        <f>L56+L66</f>
        <v>6957024</v>
      </c>
      <c r="M67" s="114">
        <f>M56+M66</f>
        <v>6957024</v>
      </c>
    </row>
    <row r="68" spans="1:13" ht="12.75" customHeight="1">
      <c r="A68" s="291" t="s">
        <v>266</v>
      </c>
      <c r="B68" s="292" t="s">
        <v>266</v>
      </c>
      <c r="C68" s="292" t="s">
        <v>266</v>
      </c>
      <c r="D68" s="292" t="s">
        <v>266</v>
      </c>
      <c r="E68" s="292" t="s">
        <v>266</v>
      </c>
      <c r="F68" s="292" t="s">
        <v>266</v>
      </c>
      <c r="G68" s="292" t="s">
        <v>266</v>
      </c>
      <c r="H68" s="292" t="s">
        <v>266</v>
      </c>
      <c r="I68" s="292" t="s">
        <v>266</v>
      </c>
      <c r="J68" s="292" t="s">
        <v>266</v>
      </c>
      <c r="K68" s="292" t="s">
        <v>266</v>
      </c>
      <c r="L68" s="292" t="s">
        <v>266</v>
      </c>
      <c r="M68" s="293" t="s">
        <v>266</v>
      </c>
    </row>
    <row r="69" spans="1:13" ht="12.75" customHeight="1">
      <c r="A69" s="294" t="s">
        <v>268</v>
      </c>
      <c r="B69" s="295" t="s">
        <v>267</v>
      </c>
      <c r="C69" s="295" t="s">
        <v>267</v>
      </c>
      <c r="D69" s="295" t="s">
        <v>267</v>
      </c>
      <c r="E69" s="295" t="s">
        <v>267</v>
      </c>
      <c r="F69" s="295" t="s">
        <v>267</v>
      </c>
      <c r="G69" s="295" t="s">
        <v>267</v>
      </c>
      <c r="H69" s="295" t="s">
        <v>267</v>
      </c>
      <c r="I69" s="295" t="s">
        <v>267</v>
      </c>
      <c r="J69" s="295" t="s">
        <v>267</v>
      </c>
      <c r="K69" s="295" t="s">
        <v>267</v>
      </c>
      <c r="L69" s="295" t="s">
        <v>267</v>
      </c>
      <c r="M69" s="296" t="s">
        <v>267</v>
      </c>
    </row>
    <row r="70" spans="1:14" ht="12.75" customHeight="1">
      <c r="A70" s="282" t="s">
        <v>245</v>
      </c>
      <c r="B70" s="283" t="s">
        <v>245</v>
      </c>
      <c r="C70" s="283" t="s">
        <v>245</v>
      </c>
      <c r="D70" s="283" t="s">
        <v>245</v>
      </c>
      <c r="E70" s="283" t="s">
        <v>245</v>
      </c>
      <c r="F70" s="283" t="s">
        <v>245</v>
      </c>
      <c r="G70" s="283" t="s">
        <v>245</v>
      </c>
      <c r="H70" s="284" t="s">
        <v>245</v>
      </c>
      <c r="I70" s="1">
        <v>169</v>
      </c>
      <c r="J70" s="6">
        <v>-11409254</v>
      </c>
      <c r="K70" s="6">
        <v>-11409254</v>
      </c>
      <c r="L70" s="6">
        <v>7024731</v>
      </c>
      <c r="M70" s="6">
        <v>7024731</v>
      </c>
      <c r="N70" s="103"/>
    </row>
    <row r="71" spans="1:13" ht="12.75" customHeight="1">
      <c r="A71" s="285" t="s">
        <v>246</v>
      </c>
      <c r="B71" s="286" t="s">
        <v>246</v>
      </c>
      <c r="C71" s="286" t="s">
        <v>246</v>
      </c>
      <c r="D71" s="286" t="s">
        <v>246</v>
      </c>
      <c r="E71" s="286" t="s">
        <v>246</v>
      </c>
      <c r="F71" s="286" t="s">
        <v>246</v>
      </c>
      <c r="G71" s="286" t="s">
        <v>246</v>
      </c>
      <c r="H71" s="287" t="s">
        <v>246</v>
      </c>
      <c r="I71" s="4">
        <v>170</v>
      </c>
      <c r="J71" s="7">
        <v>-77364.25629999881</v>
      </c>
      <c r="K71" s="7">
        <v>-77364.25629999881</v>
      </c>
      <c r="L71" s="7">
        <v>-67706.58779999986</v>
      </c>
      <c r="M71" s="7">
        <v>-67706.58779999986</v>
      </c>
    </row>
    <row r="72" spans="10:13" ht="12.75">
      <c r="J72" s="123"/>
      <c r="K72" s="123"/>
      <c r="L72" s="123"/>
      <c r="M72" s="123"/>
    </row>
    <row r="73" ht="12.75">
      <c r="L73" s="103"/>
    </row>
  </sheetData>
  <sheetProtection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2">
    <dataValidation type="whole" operator="notEqual" allowBlank="1" showInputMessage="1" showErrorMessage="1" errorTitle="Pogrešan unos" error="Mogu se unijeti samo cjelobrojne vrijednosti." sqref="J56:K56 J47:M47 J53:M54 J70:M71 K58:L65 J57:J67 K57 K66:M67 L56:M5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42:L46 L12:L41 M12:M46 J7:M10 J12:J41 K11:K37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7" r:id="rId1"/>
  <rowBreaks count="1" manualBreakCount="1">
    <brk id="50" max="255" man="1"/>
  </rowBreaks>
  <ignoredErrors>
    <ignoredError sqref="L16 L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0" zoomScaleSheetLayoutView="110" zoomScalePageLayoutView="0" workbookViewId="0" topLeftCell="A1">
      <selection activeCell="F63" sqref="F63"/>
    </sheetView>
  </sheetViews>
  <sheetFormatPr defaultColWidth="9.140625" defaultRowHeight="12.75"/>
  <cols>
    <col min="1" max="7" width="9.140625" style="37" customWidth="1"/>
    <col min="8" max="8" width="8.140625" style="37" customWidth="1"/>
    <col min="9" max="9" width="9.140625" style="37" customWidth="1"/>
    <col min="10" max="11" width="11.140625" style="37" bestFit="1" customWidth="1"/>
    <col min="12" max="16384" width="9.140625" style="37" customWidth="1"/>
  </cols>
  <sheetData>
    <row r="1" spans="1:11" ht="12.75" customHeight="1">
      <c r="A1" s="300" t="s">
        <v>342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2.75" customHeight="1">
      <c r="A2" s="301" t="s">
        <v>346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ht="12.75" customHeight="1">
      <c r="A3" s="297" t="s">
        <v>344</v>
      </c>
      <c r="B3" s="298"/>
      <c r="C3" s="298"/>
      <c r="D3" s="298"/>
      <c r="E3" s="298"/>
      <c r="F3" s="298"/>
      <c r="G3" s="298"/>
      <c r="H3" s="298"/>
      <c r="I3" s="298"/>
      <c r="J3" s="298"/>
      <c r="K3" s="299"/>
    </row>
    <row r="4" spans="1:11" ht="23.25" customHeight="1">
      <c r="A4" s="302" t="s">
        <v>269</v>
      </c>
      <c r="B4" s="302"/>
      <c r="C4" s="302"/>
      <c r="D4" s="302"/>
      <c r="E4" s="302"/>
      <c r="F4" s="302"/>
      <c r="G4" s="302"/>
      <c r="H4" s="302"/>
      <c r="I4" s="47" t="s">
        <v>270</v>
      </c>
      <c r="J4" s="48" t="s">
        <v>65</v>
      </c>
      <c r="K4" s="48" t="s">
        <v>66</v>
      </c>
    </row>
    <row r="5" spans="1:11" ht="12.75">
      <c r="A5" s="303">
        <v>1</v>
      </c>
      <c r="B5" s="303"/>
      <c r="C5" s="303"/>
      <c r="D5" s="303"/>
      <c r="E5" s="303"/>
      <c r="F5" s="303"/>
      <c r="G5" s="303"/>
      <c r="H5" s="303"/>
      <c r="I5" s="49">
        <v>2</v>
      </c>
      <c r="J5" s="50" t="s">
        <v>3</v>
      </c>
      <c r="K5" s="50" t="s">
        <v>4</v>
      </c>
    </row>
    <row r="6" spans="1:11" ht="12.75" customHeight="1">
      <c r="A6" s="255" t="s">
        <v>271</v>
      </c>
      <c r="B6" s="266"/>
      <c r="C6" s="266"/>
      <c r="D6" s="266"/>
      <c r="E6" s="266"/>
      <c r="F6" s="266"/>
      <c r="G6" s="266"/>
      <c r="H6" s="266"/>
      <c r="I6" s="266"/>
      <c r="J6" s="266"/>
      <c r="K6" s="304"/>
    </row>
    <row r="7" spans="1:11" ht="12.75">
      <c r="A7" s="240" t="s">
        <v>272</v>
      </c>
      <c r="B7" s="241"/>
      <c r="C7" s="241"/>
      <c r="D7" s="241"/>
      <c r="E7" s="241"/>
      <c r="F7" s="241"/>
      <c r="G7" s="241"/>
      <c r="H7" s="241"/>
      <c r="I7" s="1">
        <v>1</v>
      </c>
      <c r="J7" s="6">
        <v>-34849307</v>
      </c>
      <c r="K7" s="6">
        <v>6957024</v>
      </c>
    </row>
    <row r="8" spans="1:11" ht="12.75">
      <c r="A8" s="240" t="s">
        <v>273</v>
      </c>
      <c r="B8" s="241"/>
      <c r="C8" s="241"/>
      <c r="D8" s="241"/>
      <c r="E8" s="241"/>
      <c r="F8" s="241"/>
      <c r="G8" s="241"/>
      <c r="H8" s="241"/>
      <c r="I8" s="1">
        <v>2</v>
      </c>
      <c r="J8" s="6">
        <v>24121451</v>
      </c>
      <c r="K8" s="6">
        <v>6625331</v>
      </c>
    </row>
    <row r="9" spans="1:11" ht="12.75">
      <c r="A9" s="240" t="s">
        <v>275</v>
      </c>
      <c r="B9" s="241"/>
      <c r="C9" s="241"/>
      <c r="D9" s="241"/>
      <c r="E9" s="241"/>
      <c r="F9" s="241"/>
      <c r="G9" s="241"/>
      <c r="H9" s="241"/>
      <c r="I9" s="1">
        <v>3</v>
      </c>
      <c r="J9" s="6">
        <v>51489053</v>
      </c>
      <c r="K9" s="6">
        <v>9826109</v>
      </c>
    </row>
    <row r="10" spans="1:11" ht="12.75">
      <c r="A10" s="240" t="s">
        <v>276</v>
      </c>
      <c r="B10" s="241"/>
      <c r="C10" s="241"/>
      <c r="D10" s="241"/>
      <c r="E10" s="241"/>
      <c r="F10" s="241"/>
      <c r="G10" s="241"/>
      <c r="H10" s="241"/>
      <c r="I10" s="1">
        <v>4</v>
      </c>
      <c r="J10" s="6"/>
      <c r="K10" s="6"/>
    </row>
    <row r="11" spans="1:11" ht="12.75">
      <c r="A11" s="240" t="s">
        <v>277</v>
      </c>
      <c r="B11" s="241"/>
      <c r="C11" s="241"/>
      <c r="D11" s="241"/>
      <c r="E11" s="241"/>
      <c r="F11" s="241"/>
      <c r="G11" s="241"/>
      <c r="H11" s="241"/>
      <c r="I11" s="1">
        <v>5</v>
      </c>
      <c r="J11" s="6"/>
      <c r="K11" s="6"/>
    </row>
    <row r="12" spans="1:11" ht="12.75">
      <c r="A12" s="240" t="s">
        <v>274</v>
      </c>
      <c r="B12" s="241"/>
      <c r="C12" s="241"/>
      <c r="D12" s="241"/>
      <c r="E12" s="241"/>
      <c r="F12" s="241"/>
      <c r="G12" s="241"/>
      <c r="H12" s="241"/>
      <c r="I12" s="1">
        <v>6</v>
      </c>
      <c r="J12" s="6"/>
      <c r="K12" s="6">
        <v>1066687</v>
      </c>
    </row>
    <row r="13" spans="1:11" ht="12.75" customHeight="1">
      <c r="A13" s="229" t="s">
        <v>278</v>
      </c>
      <c r="B13" s="230"/>
      <c r="C13" s="230"/>
      <c r="D13" s="230"/>
      <c r="E13" s="230"/>
      <c r="F13" s="230"/>
      <c r="G13" s="230"/>
      <c r="H13" s="230"/>
      <c r="I13" s="104">
        <v>7</v>
      </c>
      <c r="J13" s="115">
        <f>SUM(J7:J12)</f>
        <v>40761197</v>
      </c>
      <c r="K13" s="105">
        <f>SUM(K7:K12)</f>
        <v>24475151</v>
      </c>
    </row>
    <row r="14" spans="1:11" ht="12.75">
      <c r="A14" s="240" t="s">
        <v>279</v>
      </c>
      <c r="B14" s="241"/>
      <c r="C14" s="241"/>
      <c r="D14" s="241"/>
      <c r="E14" s="241"/>
      <c r="F14" s="241"/>
      <c r="G14" s="241"/>
      <c r="H14" s="241"/>
      <c r="I14" s="1">
        <v>8</v>
      </c>
      <c r="J14" s="6"/>
      <c r="K14" s="6"/>
    </row>
    <row r="15" spans="1:11" ht="12.75">
      <c r="A15" s="240" t="s">
        <v>280</v>
      </c>
      <c r="B15" s="241"/>
      <c r="C15" s="241"/>
      <c r="D15" s="241"/>
      <c r="E15" s="241"/>
      <c r="F15" s="241"/>
      <c r="G15" s="241"/>
      <c r="H15" s="241"/>
      <c r="I15" s="1">
        <v>9</v>
      </c>
      <c r="J15" s="6">
        <v>60362461</v>
      </c>
      <c r="K15" s="6">
        <v>48294882</v>
      </c>
    </row>
    <row r="16" spans="1:11" ht="12.75">
      <c r="A16" s="240" t="s">
        <v>281</v>
      </c>
      <c r="B16" s="241"/>
      <c r="C16" s="241"/>
      <c r="D16" s="241"/>
      <c r="E16" s="241"/>
      <c r="F16" s="241"/>
      <c r="G16" s="241"/>
      <c r="H16" s="241"/>
      <c r="I16" s="1">
        <v>10</v>
      </c>
      <c r="J16" s="6">
        <v>34848950</v>
      </c>
      <c r="K16" s="6">
        <v>7833032</v>
      </c>
    </row>
    <row r="17" spans="1:11" ht="12.75">
      <c r="A17" s="240" t="s">
        <v>282</v>
      </c>
      <c r="B17" s="241"/>
      <c r="C17" s="241"/>
      <c r="D17" s="241"/>
      <c r="E17" s="241"/>
      <c r="F17" s="241"/>
      <c r="G17" s="241"/>
      <c r="H17" s="241"/>
      <c r="I17" s="1">
        <v>11</v>
      </c>
      <c r="J17" s="6">
        <v>8672599</v>
      </c>
      <c r="K17" s="6"/>
    </row>
    <row r="18" spans="1:11" ht="12.75" customHeight="1">
      <c r="A18" s="229" t="s">
        <v>283</v>
      </c>
      <c r="B18" s="230"/>
      <c r="C18" s="230"/>
      <c r="D18" s="230"/>
      <c r="E18" s="230"/>
      <c r="F18" s="230"/>
      <c r="G18" s="230"/>
      <c r="H18" s="230"/>
      <c r="I18" s="104">
        <v>12</v>
      </c>
      <c r="J18" s="115">
        <f>SUM(J14:J17)</f>
        <v>103884010</v>
      </c>
      <c r="K18" s="105">
        <f>SUM(K14:K17)</f>
        <v>56127914</v>
      </c>
    </row>
    <row r="19" spans="1:11" ht="12.75" customHeight="1">
      <c r="A19" s="229" t="s">
        <v>284</v>
      </c>
      <c r="B19" s="305"/>
      <c r="C19" s="305"/>
      <c r="D19" s="305"/>
      <c r="E19" s="305"/>
      <c r="F19" s="305"/>
      <c r="G19" s="305"/>
      <c r="H19" s="306"/>
      <c r="I19" s="104">
        <v>13</v>
      </c>
      <c r="J19" s="115">
        <f>IF(J13&gt;J18,J13-J18,0)</f>
        <v>0</v>
      </c>
      <c r="K19" s="105">
        <f>IF(K13&gt;K18,K13-K18,0)</f>
        <v>0</v>
      </c>
    </row>
    <row r="20" spans="1:11" ht="12.75" customHeight="1">
      <c r="A20" s="288" t="s">
        <v>285</v>
      </c>
      <c r="B20" s="307"/>
      <c r="C20" s="307"/>
      <c r="D20" s="307"/>
      <c r="E20" s="307"/>
      <c r="F20" s="307"/>
      <c r="G20" s="307"/>
      <c r="H20" s="308"/>
      <c r="I20" s="104">
        <v>14</v>
      </c>
      <c r="J20" s="115">
        <f>IF(J18&gt;J13,J18-J13,0)</f>
        <v>63122813</v>
      </c>
      <c r="K20" s="105">
        <f>IF(K18&gt;K13,K18-K13,0)</f>
        <v>31652763</v>
      </c>
    </row>
    <row r="21" spans="1:11" ht="12.75" customHeight="1">
      <c r="A21" s="255" t="s">
        <v>286</v>
      </c>
      <c r="B21" s="266"/>
      <c r="C21" s="266"/>
      <c r="D21" s="266"/>
      <c r="E21" s="266"/>
      <c r="F21" s="266"/>
      <c r="G21" s="266"/>
      <c r="H21" s="266"/>
      <c r="I21" s="309"/>
      <c r="J21" s="309"/>
      <c r="K21" s="310"/>
    </row>
    <row r="22" spans="1:11" ht="12.75" customHeight="1">
      <c r="A22" s="240" t="s">
        <v>287</v>
      </c>
      <c r="B22" s="241"/>
      <c r="C22" s="241"/>
      <c r="D22" s="241"/>
      <c r="E22" s="241"/>
      <c r="F22" s="241"/>
      <c r="G22" s="241"/>
      <c r="H22" s="241"/>
      <c r="I22" s="1">
        <v>15</v>
      </c>
      <c r="J22" s="6">
        <v>2413570</v>
      </c>
      <c r="K22" s="6">
        <v>828215</v>
      </c>
    </row>
    <row r="23" spans="1:11" ht="12.75" customHeight="1">
      <c r="A23" s="240" t="s">
        <v>288</v>
      </c>
      <c r="B23" s="241"/>
      <c r="C23" s="241"/>
      <c r="D23" s="241"/>
      <c r="E23" s="241"/>
      <c r="F23" s="241"/>
      <c r="G23" s="241"/>
      <c r="H23" s="241"/>
      <c r="I23" s="1">
        <v>16</v>
      </c>
      <c r="J23" s="6"/>
      <c r="K23" s="6"/>
    </row>
    <row r="24" spans="1:11" ht="12.75" customHeight="1">
      <c r="A24" s="240" t="s">
        <v>289</v>
      </c>
      <c r="B24" s="241"/>
      <c r="C24" s="241"/>
      <c r="D24" s="241"/>
      <c r="E24" s="241"/>
      <c r="F24" s="241"/>
      <c r="G24" s="241"/>
      <c r="H24" s="241"/>
      <c r="I24" s="1">
        <v>17</v>
      </c>
      <c r="J24" s="6">
        <v>1885</v>
      </c>
      <c r="K24" s="6">
        <v>30</v>
      </c>
    </row>
    <row r="25" spans="1:11" ht="12.75" customHeight="1">
      <c r="A25" s="240" t="s">
        <v>290</v>
      </c>
      <c r="B25" s="241"/>
      <c r="C25" s="241"/>
      <c r="D25" s="241"/>
      <c r="E25" s="241"/>
      <c r="F25" s="241"/>
      <c r="G25" s="241"/>
      <c r="H25" s="241"/>
      <c r="I25" s="1">
        <v>18</v>
      </c>
      <c r="J25" s="6"/>
      <c r="K25" s="6"/>
    </row>
    <row r="26" spans="1:11" ht="12.75" customHeight="1">
      <c r="A26" s="240" t="s">
        <v>291</v>
      </c>
      <c r="B26" s="241"/>
      <c r="C26" s="241"/>
      <c r="D26" s="241"/>
      <c r="E26" s="241"/>
      <c r="F26" s="241"/>
      <c r="G26" s="241"/>
      <c r="H26" s="241"/>
      <c r="I26" s="1">
        <v>19</v>
      </c>
      <c r="J26" s="6"/>
      <c r="K26" s="6"/>
    </row>
    <row r="27" spans="1:11" ht="12.75" customHeight="1">
      <c r="A27" s="229" t="s">
        <v>297</v>
      </c>
      <c r="B27" s="230"/>
      <c r="C27" s="230"/>
      <c r="D27" s="230"/>
      <c r="E27" s="230"/>
      <c r="F27" s="230"/>
      <c r="G27" s="230"/>
      <c r="H27" s="230"/>
      <c r="I27" s="104">
        <v>20</v>
      </c>
      <c r="J27" s="105">
        <f>SUM(J22:J26)</f>
        <v>2415455</v>
      </c>
      <c r="K27" s="105">
        <f>SUM(K22:K26)</f>
        <v>828245</v>
      </c>
    </row>
    <row r="28" spans="1:11" ht="12.75" customHeight="1">
      <c r="A28" s="240" t="s">
        <v>292</v>
      </c>
      <c r="B28" s="241"/>
      <c r="C28" s="241"/>
      <c r="D28" s="241"/>
      <c r="E28" s="241"/>
      <c r="F28" s="241"/>
      <c r="G28" s="241"/>
      <c r="H28" s="241"/>
      <c r="I28" s="1">
        <v>21</v>
      </c>
      <c r="J28" s="6">
        <v>24005118</v>
      </c>
      <c r="K28" s="6">
        <v>6633846</v>
      </c>
    </row>
    <row r="29" spans="1:11" ht="12.75" customHeight="1">
      <c r="A29" s="240" t="s">
        <v>293</v>
      </c>
      <c r="B29" s="241"/>
      <c r="C29" s="241"/>
      <c r="D29" s="241"/>
      <c r="E29" s="241"/>
      <c r="F29" s="241"/>
      <c r="G29" s="241"/>
      <c r="H29" s="241"/>
      <c r="I29" s="1">
        <v>22</v>
      </c>
      <c r="J29" s="6"/>
      <c r="K29" s="6"/>
    </row>
    <row r="30" spans="1:11" ht="12.75" customHeight="1">
      <c r="A30" s="240" t="s">
        <v>294</v>
      </c>
      <c r="B30" s="241"/>
      <c r="C30" s="241"/>
      <c r="D30" s="241"/>
      <c r="E30" s="241"/>
      <c r="F30" s="241"/>
      <c r="G30" s="241"/>
      <c r="H30" s="241"/>
      <c r="I30" s="1">
        <v>23</v>
      </c>
      <c r="J30" s="6"/>
      <c r="K30" s="6"/>
    </row>
    <row r="31" spans="1:11" ht="12.75" customHeight="1">
      <c r="A31" s="229" t="s">
        <v>298</v>
      </c>
      <c r="B31" s="230"/>
      <c r="C31" s="230"/>
      <c r="D31" s="230"/>
      <c r="E31" s="230"/>
      <c r="F31" s="230"/>
      <c r="G31" s="230"/>
      <c r="H31" s="230"/>
      <c r="I31" s="104">
        <v>24</v>
      </c>
      <c r="J31" s="105">
        <f>SUM(J28:J30)</f>
        <v>24005118</v>
      </c>
      <c r="K31" s="105">
        <f>SUM(K28:K30)</f>
        <v>6633846</v>
      </c>
    </row>
    <row r="32" spans="1:11" ht="12.75" customHeight="1">
      <c r="A32" s="229" t="s">
        <v>295</v>
      </c>
      <c r="B32" s="230"/>
      <c r="C32" s="230"/>
      <c r="D32" s="230"/>
      <c r="E32" s="230"/>
      <c r="F32" s="230"/>
      <c r="G32" s="230"/>
      <c r="H32" s="230"/>
      <c r="I32" s="104">
        <v>25</v>
      </c>
      <c r="J32" s="115">
        <f>IF(J27&gt;J31,J27-J31,0)</f>
        <v>0</v>
      </c>
      <c r="K32" s="105">
        <f>IF(K27&gt;K31,K27-K31,0)</f>
        <v>0</v>
      </c>
    </row>
    <row r="33" spans="1:11" ht="12.75" customHeight="1">
      <c r="A33" s="229" t="s">
        <v>296</v>
      </c>
      <c r="B33" s="230"/>
      <c r="C33" s="230"/>
      <c r="D33" s="230"/>
      <c r="E33" s="230"/>
      <c r="F33" s="230"/>
      <c r="G33" s="230"/>
      <c r="H33" s="230"/>
      <c r="I33" s="104">
        <v>26</v>
      </c>
      <c r="J33" s="115">
        <f>IF(J31&gt;J27,J31-J27,0)</f>
        <v>21589663</v>
      </c>
      <c r="K33" s="105">
        <f>IF(K31&gt;K27,K31-K27,0)</f>
        <v>5805601</v>
      </c>
    </row>
    <row r="34" spans="1:11" ht="12.75" customHeight="1">
      <c r="A34" s="255" t="s">
        <v>299</v>
      </c>
      <c r="B34" s="266"/>
      <c r="C34" s="266"/>
      <c r="D34" s="266"/>
      <c r="E34" s="266"/>
      <c r="F34" s="266"/>
      <c r="G34" s="266"/>
      <c r="H34" s="266"/>
      <c r="I34" s="266"/>
      <c r="J34" s="266"/>
      <c r="K34" s="304"/>
    </row>
    <row r="35" spans="1:11" ht="12.75" customHeight="1">
      <c r="A35" s="240" t="s">
        <v>300</v>
      </c>
      <c r="B35" s="241"/>
      <c r="C35" s="241"/>
      <c r="D35" s="241"/>
      <c r="E35" s="241"/>
      <c r="F35" s="241"/>
      <c r="G35" s="241"/>
      <c r="H35" s="241"/>
      <c r="I35" s="1">
        <v>27</v>
      </c>
      <c r="J35" s="6"/>
      <c r="K35" s="6"/>
    </row>
    <row r="36" spans="1:11" ht="12.75" customHeight="1">
      <c r="A36" s="240" t="s">
        <v>301</v>
      </c>
      <c r="B36" s="241"/>
      <c r="C36" s="241"/>
      <c r="D36" s="241"/>
      <c r="E36" s="241"/>
      <c r="F36" s="241"/>
      <c r="G36" s="241"/>
      <c r="H36" s="241"/>
      <c r="I36" s="1">
        <v>28</v>
      </c>
      <c r="J36" s="6">
        <v>235732900</v>
      </c>
      <c r="K36" s="6">
        <v>85234356</v>
      </c>
    </row>
    <row r="37" spans="1:11" ht="12.75" customHeight="1">
      <c r="A37" s="240" t="s">
        <v>302</v>
      </c>
      <c r="B37" s="241"/>
      <c r="C37" s="241"/>
      <c r="D37" s="241"/>
      <c r="E37" s="241"/>
      <c r="F37" s="241"/>
      <c r="G37" s="241"/>
      <c r="H37" s="241"/>
      <c r="I37" s="1">
        <v>29</v>
      </c>
      <c r="J37" s="6">
        <v>738993</v>
      </c>
      <c r="K37" s="6">
        <v>69785</v>
      </c>
    </row>
    <row r="38" spans="1:11" ht="12.75" customHeight="1">
      <c r="A38" s="229" t="s">
        <v>314</v>
      </c>
      <c r="B38" s="230"/>
      <c r="C38" s="230"/>
      <c r="D38" s="230"/>
      <c r="E38" s="230"/>
      <c r="F38" s="230"/>
      <c r="G38" s="230"/>
      <c r="H38" s="230"/>
      <c r="I38" s="104">
        <v>30</v>
      </c>
      <c r="J38" s="105">
        <f>SUM(J35:J37)</f>
        <v>236471893</v>
      </c>
      <c r="K38" s="105">
        <f>SUM(K35:K37)</f>
        <v>85304141</v>
      </c>
    </row>
    <row r="39" spans="1:11" ht="12.75" customHeight="1">
      <c r="A39" s="240" t="s">
        <v>303</v>
      </c>
      <c r="B39" s="241"/>
      <c r="C39" s="241"/>
      <c r="D39" s="241"/>
      <c r="E39" s="241"/>
      <c r="F39" s="241"/>
      <c r="G39" s="241"/>
      <c r="H39" s="241"/>
      <c r="I39" s="1">
        <v>31</v>
      </c>
      <c r="J39" s="6">
        <v>162689825</v>
      </c>
      <c r="K39" s="6">
        <v>59551782</v>
      </c>
    </row>
    <row r="40" spans="1:11" ht="12.75" customHeight="1">
      <c r="A40" s="240" t="s">
        <v>304</v>
      </c>
      <c r="B40" s="241"/>
      <c r="C40" s="241"/>
      <c r="D40" s="241"/>
      <c r="E40" s="241"/>
      <c r="F40" s="241"/>
      <c r="G40" s="241"/>
      <c r="H40" s="241"/>
      <c r="I40" s="1">
        <v>32</v>
      </c>
      <c r="J40" s="6"/>
      <c r="K40" s="6"/>
    </row>
    <row r="41" spans="1:11" ht="12.75" customHeight="1">
      <c r="A41" s="240" t="s">
        <v>305</v>
      </c>
      <c r="B41" s="241"/>
      <c r="C41" s="241"/>
      <c r="D41" s="241"/>
      <c r="E41" s="241"/>
      <c r="F41" s="241"/>
      <c r="G41" s="241"/>
      <c r="H41" s="241"/>
      <c r="I41" s="1">
        <v>33</v>
      </c>
      <c r="J41" s="6">
        <v>162875</v>
      </c>
      <c r="K41" s="6">
        <v>1633236</v>
      </c>
    </row>
    <row r="42" spans="1:11" ht="12.75" customHeight="1">
      <c r="A42" s="240" t="s">
        <v>306</v>
      </c>
      <c r="B42" s="241"/>
      <c r="C42" s="241"/>
      <c r="D42" s="241"/>
      <c r="E42" s="241"/>
      <c r="F42" s="241"/>
      <c r="G42" s="241"/>
      <c r="H42" s="241"/>
      <c r="I42" s="1">
        <v>34</v>
      </c>
      <c r="J42" s="6"/>
      <c r="K42" s="6"/>
    </row>
    <row r="43" spans="1:11" ht="12.75" customHeight="1">
      <c r="A43" s="240" t="s">
        <v>307</v>
      </c>
      <c r="B43" s="241"/>
      <c r="C43" s="241"/>
      <c r="D43" s="241"/>
      <c r="E43" s="241"/>
      <c r="F43" s="241"/>
      <c r="G43" s="241"/>
      <c r="H43" s="241"/>
      <c r="I43" s="1">
        <v>35</v>
      </c>
      <c r="J43" s="6">
        <v>400001</v>
      </c>
      <c r="K43" s="6">
        <v>8321</v>
      </c>
    </row>
    <row r="44" spans="1:11" ht="12.75" customHeight="1">
      <c r="A44" s="229" t="s">
        <v>315</v>
      </c>
      <c r="B44" s="230"/>
      <c r="C44" s="230"/>
      <c r="D44" s="230"/>
      <c r="E44" s="230"/>
      <c r="F44" s="230"/>
      <c r="G44" s="230"/>
      <c r="H44" s="230"/>
      <c r="I44" s="104">
        <v>36</v>
      </c>
      <c r="J44" s="115">
        <f>SUM(J39:J43)</f>
        <v>163252701</v>
      </c>
      <c r="K44" s="105">
        <f>SUM(K39:K43)</f>
        <v>61193339</v>
      </c>
    </row>
    <row r="45" spans="1:11" ht="12.75" customHeight="1">
      <c r="A45" s="229" t="s">
        <v>308</v>
      </c>
      <c r="B45" s="230"/>
      <c r="C45" s="230"/>
      <c r="D45" s="230"/>
      <c r="E45" s="230"/>
      <c r="F45" s="230"/>
      <c r="G45" s="230"/>
      <c r="H45" s="230"/>
      <c r="I45" s="104">
        <v>37</v>
      </c>
      <c r="J45" s="115">
        <f>IF(J38&gt;J44,J38-J44,0)</f>
        <v>73219192</v>
      </c>
      <c r="K45" s="105">
        <f>IF(K38&gt;K44,K38-K44,0)</f>
        <v>24110802</v>
      </c>
    </row>
    <row r="46" spans="1:11" ht="12.75" customHeight="1">
      <c r="A46" s="229" t="s">
        <v>309</v>
      </c>
      <c r="B46" s="230"/>
      <c r="C46" s="230"/>
      <c r="D46" s="230"/>
      <c r="E46" s="230"/>
      <c r="F46" s="230"/>
      <c r="G46" s="230"/>
      <c r="H46" s="230"/>
      <c r="I46" s="104">
        <v>38</v>
      </c>
      <c r="J46" s="115">
        <f>IF(J44&gt;J38,J44-J38,0)</f>
        <v>0</v>
      </c>
      <c r="K46" s="105">
        <f>IF(K44&gt;K38,K44-K38,0)</f>
        <v>0</v>
      </c>
    </row>
    <row r="47" spans="1:11" ht="12.75" customHeight="1">
      <c r="A47" s="229" t="s">
        <v>316</v>
      </c>
      <c r="B47" s="230"/>
      <c r="C47" s="230"/>
      <c r="D47" s="230"/>
      <c r="E47" s="230"/>
      <c r="F47" s="230"/>
      <c r="G47" s="230"/>
      <c r="H47" s="230"/>
      <c r="I47" s="104">
        <v>39</v>
      </c>
      <c r="J47" s="115">
        <f>IF(J19-J20+J32-J33+J45-J46&gt;0,J19-J20+J32-J33+J45-J46,0)</f>
        <v>0</v>
      </c>
      <c r="K47" s="105">
        <f>IF(K19-K20+K32-K33+K45-K46&gt;0,K19-K20+K32-K33+K45-K46,0)</f>
        <v>0</v>
      </c>
    </row>
    <row r="48" spans="1:11" ht="12.75" customHeight="1">
      <c r="A48" s="229" t="s">
        <v>317</v>
      </c>
      <c r="B48" s="230"/>
      <c r="C48" s="230"/>
      <c r="D48" s="230"/>
      <c r="E48" s="230"/>
      <c r="F48" s="230"/>
      <c r="G48" s="230"/>
      <c r="H48" s="230"/>
      <c r="I48" s="104">
        <v>40</v>
      </c>
      <c r="J48" s="115">
        <f>IF(J20-J19+J33-J32+J46-J45&gt;0,J20-J19+J33-J32+J46-J45,0)</f>
        <v>11493284</v>
      </c>
      <c r="K48" s="105">
        <f>IF(K20-K19+K33-K32+K46-K45&gt;0,K20-K19+K33-K32+K46-K45,0)</f>
        <v>13347562</v>
      </c>
    </row>
    <row r="49" spans="1:11" ht="12.75" customHeight="1">
      <c r="A49" s="249" t="s">
        <v>310</v>
      </c>
      <c r="B49" s="250"/>
      <c r="C49" s="250"/>
      <c r="D49" s="250"/>
      <c r="E49" s="250"/>
      <c r="F49" s="250"/>
      <c r="G49" s="250"/>
      <c r="H49" s="250"/>
      <c r="I49" s="1">
        <v>41</v>
      </c>
      <c r="J49" s="6">
        <v>37434434</v>
      </c>
      <c r="K49" s="6">
        <v>25941150</v>
      </c>
    </row>
    <row r="50" spans="1:11" ht="12.75" customHeight="1">
      <c r="A50" s="249" t="s">
        <v>311</v>
      </c>
      <c r="B50" s="250"/>
      <c r="C50" s="250"/>
      <c r="D50" s="250"/>
      <c r="E50" s="250"/>
      <c r="F50" s="250"/>
      <c r="G50" s="250"/>
      <c r="H50" s="250"/>
      <c r="I50" s="1">
        <v>42</v>
      </c>
      <c r="J50" s="6">
        <v>11493284</v>
      </c>
      <c r="K50" s="6">
        <v>13347562</v>
      </c>
    </row>
    <row r="51" spans="1:11" ht="12.75" customHeight="1">
      <c r="A51" s="249" t="s">
        <v>312</v>
      </c>
      <c r="B51" s="250"/>
      <c r="C51" s="250"/>
      <c r="D51" s="250"/>
      <c r="E51" s="250"/>
      <c r="F51" s="250"/>
      <c r="G51" s="250"/>
      <c r="H51" s="250"/>
      <c r="I51" s="1">
        <v>43</v>
      </c>
      <c r="J51" s="6"/>
      <c r="K51" s="6"/>
    </row>
    <row r="52" spans="1:11" ht="12.75" customHeight="1">
      <c r="A52" s="252" t="s">
        <v>313</v>
      </c>
      <c r="B52" s="253"/>
      <c r="C52" s="253"/>
      <c r="D52" s="253"/>
      <c r="E52" s="253"/>
      <c r="F52" s="253"/>
      <c r="G52" s="253"/>
      <c r="H52" s="253"/>
      <c r="I52" s="116">
        <v>44</v>
      </c>
      <c r="J52" s="117">
        <f>+J49-J50+J51</f>
        <v>25941150</v>
      </c>
      <c r="K52" s="114">
        <f>K49-K50+K51</f>
        <v>12593588</v>
      </c>
    </row>
    <row r="54" ht="12.75">
      <c r="K54" s="103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K9:K12 J22:K26 J14:K17 J28:K30 J39:K43 J35:K37 J7:J12 K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1 J52:K52 J44:K48 J38:K38 K8 J13:K13 J27:K27 J31:K34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K29" sqref="K29"/>
    </sheetView>
  </sheetViews>
  <sheetFormatPr defaultColWidth="9.140625" defaultRowHeight="12.75"/>
  <cols>
    <col min="1" max="4" width="9.140625" style="52" customWidth="1"/>
    <col min="5" max="5" width="10.140625" style="52" bestFit="1" customWidth="1"/>
    <col min="6" max="9" width="9.140625" style="52" customWidth="1"/>
    <col min="10" max="11" width="10.140625" style="52" bestFit="1" customWidth="1"/>
    <col min="12" max="12" width="12.140625" style="52" bestFit="1" customWidth="1"/>
    <col min="13" max="13" width="11.421875" style="52" bestFit="1" customWidth="1"/>
    <col min="14" max="16384" width="9.140625" style="52" customWidth="1"/>
  </cols>
  <sheetData>
    <row r="1" spans="1:11" ht="12.75" customHeight="1">
      <c r="A1" s="315" t="s">
        <v>318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5.75">
      <c r="A2" s="32"/>
      <c r="B2" s="51"/>
      <c r="C2" s="325" t="s">
        <v>319</v>
      </c>
      <c r="D2" s="325"/>
      <c r="E2" s="101">
        <v>42736</v>
      </c>
      <c r="F2" s="100" t="s">
        <v>29</v>
      </c>
      <c r="G2" s="326">
        <v>42825</v>
      </c>
      <c r="H2" s="327"/>
      <c r="I2" s="51"/>
      <c r="J2" s="51"/>
      <c r="K2" s="51"/>
    </row>
    <row r="3" spans="1:11" ht="12.75">
      <c r="A3" s="297" t="s">
        <v>344</v>
      </c>
      <c r="B3" s="298"/>
      <c r="C3" s="298"/>
      <c r="D3" s="298"/>
      <c r="E3" s="298"/>
      <c r="F3" s="298"/>
      <c r="G3" s="298"/>
      <c r="H3" s="298"/>
      <c r="I3" s="298"/>
      <c r="J3" s="298"/>
      <c r="K3" s="299"/>
    </row>
    <row r="4" spans="1:11" ht="23.25" customHeight="1">
      <c r="A4" s="328" t="s">
        <v>63</v>
      </c>
      <c r="B4" s="328"/>
      <c r="C4" s="328"/>
      <c r="D4" s="328"/>
      <c r="E4" s="328"/>
      <c r="F4" s="328"/>
      <c r="G4" s="328"/>
      <c r="H4" s="328"/>
      <c r="I4" s="143" t="s">
        <v>64</v>
      </c>
      <c r="J4" s="144" t="s">
        <v>320</v>
      </c>
      <c r="K4" s="144" t="s">
        <v>321</v>
      </c>
    </row>
    <row r="5" spans="1:11" ht="12.75">
      <c r="A5" s="329">
        <v>1</v>
      </c>
      <c r="B5" s="329"/>
      <c r="C5" s="329"/>
      <c r="D5" s="329"/>
      <c r="E5" s="329"/>
      <c r="F5" s="329"/>
      <c r="G5" s="329"/>
      <c r="H5" s="329"/>
      <c r="I5" s="56">
        <v>2</v>
      </c>
      <c r="J5" s="55" t="s">
        <v>3</v>
      </c>
      <c r="K5" s="55" t="s">
        <v>4</v>
      </c>
    </row>
    <row r="6" spans="1:11" ht="12.75" customHeight="1">
      <c r="A6" s="317" t="s">
        <v>322</v>
      </c>
      <c r="B6" s="318"/>
      <c r="C6" s="318"/>
      <c r="D6" s="318"/>
      <c r="E6" s="318"/>
      <c r="F6" s="318"/>
      <c r="G6" s="318"/>
      <c r="H6" s="318"/>
      <c r="I6" s="33">
        <v>1</v>
      </c>
      <c r="J6" s="5">
        <v>151933680</v>
      </c>
      <c r="K6" s="5">
        <v>151933680</v>
      </c>
    </row>
    <row r="7" spans="1:11" ht="12.75" customHeight="1">
      <c r="A7" s="317" t="s">
        <v>323</v>
      </c>
      <c r="B7" s="318"/>
      <c r="C7" s="318"/>
      <c r="D7" s="318"/>
      <c r="E7" s="318"/>
      <c r="F7" s="318"/>
      <c r="G7" s="318"/>
      <c r="H7" s="318"/>
      <c r="I7" s="33">
        <v>2</v>
      </c>
      <c r="J7" s="6">
        <v>15686933</v>
      </c>
      <c r="K7" s="34">
        <v>15686933</v>
      </c>
    </row>
    <row r="8" spans="1:11" ht="12.75" customHeight="1">
      <c r="A8" s="317" t="s">
        <v>324</v>
      </c>
      <c r="B8" s="318"/>
      <c r="C8" s="318"/>
      <c r="D8" s="318"/>
      <c r="E8" s="318"/>
      <c r="F8" s="318"/>
      <c r="G8" s="318"/>
      <c r="H8" s="318"/>
      <c r="I8" s="33">
        <v>3</v>
      </c>
      <c r="J8" s="6"/>
      <c r="K8" s="34"/>
    </row>
    <row r="9" spans="1:11" ht="12.75" customHeight="1">
      <c r="A9" s="317" t="s">
        <v>325</v>
      </c>
      <c r="B9" s="318"/>
      <c r="C9" s="318"/>
      <c r="D9" s="318"/>
      <c r="E9" s="318"/>
      <c r="F9" s="318"/>
      <c r="G9" s="318"/>
      <c r="H9" s="318"/>
      <c r="I9" s="33">
        <v>4</v>
      </c>
      <c r="J9" s="6">
        <v>-166925092</v>
      </c>
      <c r="K9" s="34">
        <v>-201758086</v>
      </c>
    </row>
    <row r="10" spans="1:11" ht="12.75" customHeight="1">
      <c r="A10" s="317" t="s">
        <v>326</v>
      </c>
      <c r="B10" s="318"/>
      <c r="C10" s="318"/>
      <c r="D10" s="318"/>
      <c r="E10" s="318"/>
      <c r="F10" s="318"/>
      <c r="G10" s="318"/>
      <c r="H10" s="318"/>
      <c r="I10" s="33">
        <v>5</v>
      </c>
      <c r="J10" s="6">
        <v>-35048696</v>
      </c>
      <c r="K10" s="34">
        <v>6957024</v>
      </c>
    </row>
    <row r="11" spans="1:13" ht="12.75" customHeight="1">
      <c r="A11" s="317" t="s">
        <v>327</v>
      </c>
      <c r="B11" s="318"/>
      <c r="C11" s="318"/>
      <c r="D11" s="318"/>
      <c r="E11" s="318"/>
      <c r="F11" s="318"/>
      <c r="G11" s="318"/>
      <c r="H11" s="318"/>
      <c r="I11" s="33">
        <v>6</v>
      </c>
      <c r="J11" s="34">
        <v>105930149</v>
      </c>
      <c r="K11" s="34">
        <v>105714447</v>
      </c>
      <c r="L11" s="102"/>
      <c r="M11" s="102"/>
    </row>
    <row r="12" spans="1:11" ht="12.75" customHeight="1">
      <c r="A12" s="317" t="s">
        <v>328</v>
      </c>
      <c r="B12" s="318"/>
      <c r="C12" s="318"/>
      <c r="D12" s="318"/>
      <c r="E12" s="318"/>
      <c r="F12" s="318"/>
      <c r="G12" s="318"/>
      <c r="H12" s="318"/>
      <c r="I12" s="33">
        <v>7</v>
      </c>
      <c r="J12" s="34"/>
      <c r="K12" s="34"/>
    </row>
    <row r="13" spans="1:11" ht="12.75" customHeight="1">
      <c r="A13" s="317" t="s">
        <v>329</v>
      </c>
      <c r="B13" s="318"/>
      <c r="C13" s="318"/>
      <c r="D13" s="318"/>
      <c r="E13" s="318"/>
      <c r="F13" s="318"/>
      <c r="G13" s="318"/>
      <c r="H13" s="318"/>
      <c r="I13" s="33">
        <v>8</v>
      </c>
      <c r="J13" s="34"/>
      <c r="K13" s="34"/>
    </row>
    <row r="14" spans="1:12" ht="12.75" customHeight="1">
      <c r="A14" s="317" t="s">
        <v>330</v>
      </c>
      <c r="B14" s="318"/>
      <c r="C14" s="318"/>
      <c r="D14" s="318"/>
      <c r="E14" s="318"/>
      <c r="F14" s="318"/>
      <c r="G14" s="318"/>
      <c r="H14" s="318"/>
      <c r="I14" s="33">
        <v>9</v>
      </c>
      <c r="J14" s="34"/>
      <c r="K14" s="34"/>
      <c r="L14" s="102"/>
    </row>
    <row r="15" spans="1:13" ht="12.75" customHeight="1">
      <c r="A15" s="319" t="s">
        <v>331</v>
      </c>
      <c r="B15" s="320"/>
      <c r="C15" s="320"/>
      <c r="D15" s="320"/>
      <c r="E15" s="320"/>
      <c r="F15" s="320"/>
      <c r="G15" s="320"/>
      <c r="H15" s="320"/>
      <c r="I15" s="33">
        <v>10</v>
      </c>
      <c r="J15" s="53">
        <f>SUM(J6:J14)</f>
        <v>71576974</v>
      </c>
      <c r="K15" s="53">
        <f>SUM(K6:K14)</f>
        <v>78533998</v>
      </c>
      <c r="L15" s="102"/>
      <c r="M15" s="102"/>
    </row>
    <row r="16" spans="1:13" ht="12.75" customHeight="1">
      <c r="A16" s="317" t="s">
        <v>332</v>
      </c>
      <c r="B16" s="318"/>
      <c r="C16" s="318"/>
      <c r="D16" s="318"/>
      <c r="E16" s="318"/>
      <c r="F16" s="318"/>
      <c r="G16" s="318"/>
      <c r="H16" s="318"/>
      <c r="I16" s="33">
        <v>11</v>
      </c>
      <c r="J16" s="34"/>
      <c r="K16" s="34"/>
      <c r="L16" s="102"/>
      <c r="M16" s="102"/>
    </row>
    <row r="17" spans="1:11" ht="12.75" customHeight="1">
      <c r="A17" s="317" t="s">
        <v>333</v>
      </c>
      <c r="B17" s="318"/>
      <c r="C17" s="318"/>
      <c r="D17" s="318"/>
      <c r="E17" s="318"/>
      <c r="F17" s="318"/>
      <c r="G17" s="318"/>
      <c r="H17" s="318"/>
      <c r="I17" s="33">
        <v>12</v>
      </c>
      <c r="J17" s="34"/>
      <c r="K17" s="34"/>
    </row>
    <row r="18" spans="1:11" ht="12.75" customHeight="1">
      <c r="A18" s="317" t="s">
        <v>334</v>
      </c>
      <c r="B18" s="318"/>
      <c r="C18" s="318"/>
      <c r="D18" s="318"/>
      <c r="E18" s="318"/>
      <c r="F18" s="318"/>
      <c r="G18" s="318"/>
      <c r="H18" s="318"/>
      <c r="I18" s="33">
        <v>13</v>
      </c>
      <c r="J18" s="34"/>
      <c r="K18" s="34"/>
    </row>
    <row r="19" spans="1:11" ht="12.75" customHeight="1">
      <c r="A19" s="317" t="s">
        <v>335</v>
      </c>
      <c r="B19" s="318"/>
      <c r="C19" s="318"/>
      <c r="D19" s="318"/>
      <c r="E19" s="318"/>
      <c r="F19" s="318"/>
      <c r="G19" s="318"/>
      <c r="H19" s="318"/>
      <c r="I19" s="33">
        <v>14</v>
      </c>
      <c r="J19" s="34"/>
      <c r="K19" s="34"/>
    </row>
    <row r="20" spans="1:11" ht="12.75" customHeight="1">
      <c r="A20" s="317" t="s">
        <v>336</v>
      </c>
      <c r="B20" s="318"/>
      <c r="C20" s="318"/>
      <c r="D20" s="318"/>
      <c r="E20" s="318"/>
      <c r="F20" s="318"/>
      <c r="G20" s="318"/>
      <c r="H20" s="318"/>
      <c r="I20" s="33">
        <v>15</v>
      </c>
      <c r="J20" s="34"/>
      <c r="K20" s="34"/>
    </row>
    <row r="21" spans="1:11" ht="12.75" customHeight="1">
      <c r="A21" s="317" t="s">
        <v>337</v>
      </c>
      <c r="B21" s="318"/>
      <c r="C21" s="318"/>
      <c r="D21" s="318"/>
      <c r="E21" s="318"/>
      <c r="F21" s="318"/>
      <c r="G21" s="318"/>
      <c r="H21" s="318"/>
      <c r="I21" s="33">
        <v>16</v>
      </c>
      <c r="J21" s="6">
        <v>-35048696</v>
      </c>
      <c r="K21" s="34">
        <v>6957024</v>
      </c>
    </row>
    <row r="22" spans="1:11" ht="12.75" customHeight="1">
      <c r="A22" s="319" t="s">
        <v>338</v>
      </c>
      <c r="B22" s="320"/>
      <c r="C22" s="320"/>
      <c r="D22" s="320"/>
      <c r="E22" s="320"/>
      <c r="F22" s="320"/>
      <c r="G22" s="320"/>
      <c r="H22" s="320"/>
      <c r="I22" s="33">
        <v>17</v>
      </c>
      <c r="J22" s="54">
        <f>SUM(J16:J21)</f>
        <v>-35048696</v>
      </c>
      <c r="K22" s="54">
        <f>SUM(K16:K21)</f>
        <v>6957024</v>
      </c>
    </row>
    <row r="23" spans="1:12" ht="12.75">
      <c r="A23" s="321"/>
      <c r="B23" s="322"/>
      <c r="C23" s="322"/>
      <c r="D23" s="322"/>
      <c r="E23" s="322"/>
      <c r="F23" s="322"/>
      <c r="G23" s="322"/>
      <c r="H23" s="322"/>
      <c r="I23" s="323"/>
      <c r="J23" s="323"/>
      <c r="K23" s="324"/>
      <c r="L23" s="102"/>
    </row>
    <row r="24" spans="1:12" ht="12.75" customHeight="1">
      <c r="A24" s="311" t="s">
        <v>339</v>
      </c>
      <c r="B24" s="312"/>
      <c r="C24" s="312"/>
      <c r="D24" s="312"/>
      <c r="E24" s="312"/>
      <c r="F24" s="312"/>
      <c r="G24" s="312"/>
      <c r="H24" s="312"/>
      <c r="I24" s="35">
        <v>18</v>
      </c>
      <c r="J24" s="6">
        <v>76429473</v>
      </c>
      <c r="K24" s="6">
        <v>83103088</v>
      </c>
      <c r="L24" s="102"/>
    </row>
    <row r="25" spans="1:13" ht="12.75" customHeight="1">
      <c r="A25" s="313" t="s">
        <v>340</v>
      </c>
      <c r="B25" s="314"/>
      <c r="C25" s="314"/>
      <c r="D25" s="314"/>
      <c r="E25" s="314"/>
      <c r="F25" s="314"/>
      <c r="G25" s="314"/>
      <c r="H25" s="314"/>
      <c r="I25" s="36">
        <v>19</v>
      </c>
      <c r="J25" s="7">
        <v>-4852499</v>
      </c>
      <c r="K25" s="7">
        <v>-4569090</v>
      </c>
      <c r="L25" s="102"/>
      <c r="M25" s="102"/>
    </row>
  </sheetData>
  <sheetProtection/>
  <protectedRanges>
    <protectedRange sqref="E2:E3" name="Range1_1_1"/>
    <protectedRange sqref="G2:H3" name="Range1_2"/>
  </protectedRanges>
  <mergeCells count="26">
    <mergeCell ref="C2:D2"/>
    <mergeCell ref="G2:H2"/>
    <mergeCell ref="A4:H4"/>
    <mergeCell ref="A5:H5"/>
    <mergeCell ref="A6:H6"/>
    <mergeCell ref="A7:H7"/>
    <mergeCell ref="A3:K3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1:K1"/>
    <mergeCell ref="A20:H20"/>
    <mergeCell ref="A21:H21"/>
    <mergeCell ref="A22:H22"/>
    <mergeCell ref="A23:K23"/>
    <mergeCell ref="A16:H16"/>
    <mergeCell ref="A17:H17"/>
    <mergeCell ref="A8:H8"/>
  </mergeCells>
  <conditionalFormatting sqref="G2:G3">
    <cfRule type="cellIs" priority="2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4:K25 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Zrinka Kolarec</cp:lastModifiedBy>
  <cp:lastPrinted>2016-01-29T13:30:41Z</cp:lastPrinted>
  <dcterms:created xsi:type="dcterms:W3CDTF">2008-10-17T11:51:54Z</dcterms:created>
  <dcterms:modified xsi:type="dcterms:W3CDTF">2017-05-08T06:20:19Z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