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2"/>
  </bookViews>
  <sheets>
    <sheet name="General" sheetId="1" r:id="rId1"/>
    <sheet name="Balance sheet" sheetId="2" r:id="rId2"/>
    <sheet name="P&amp;L" sheetId="3" r:id="rId3"/>
    <sheet name="Cash flow" sheetId="4" r:id="rId4"/>
    <sheet name="Changes in equity" sheetId="5" r:id="rId5"/>
  </sheets>
  <definedNames>
    <definedName name="_xlnm.Print_Area" localSheetId="4">'Changes in equity'!$A$1:$K$26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<sst xmlns="http://schemas.openxmlformats.org/spreadsheetml/2006/main" count="1605" uniqueCount="336">
  <si>
    <t xml:space="preserve">   3. Goodwill</t>
  </si>
  <si>
    <t/>
  </si>
  <si>
    <t>M.P.</t>
  </si>
  <si>
    <t>3</t>
  </si>
  <si>
    <t>4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</si>
  <si>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</si>
  <si>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</si>
  <si>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</si>
  <si>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</si>
  <si>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</si>
  <si>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</si>
  <si>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</si>
  <si>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</si>
  <si>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7010</t>
  </si>
  <si>
    <t>uprava @duro-dakovic.com</t>
  </si>
  <si>
    <t>POSAVAC SLAVEN</t>
  </si>
  <si>
    <t>MAZAL TOMISLAV</t>
  </si>
  <si>
    <t>035/446 256</t>
  </si>
  <si>
    <t>035/444 108</t>
  </si>
  <si>
    <t>Appendix 1</t>
  </si>
  <si>
    <t>Reporting period:</t>
  </si>
  <si>
    <t>to</t>
  </si>
  <si>
    <t>Quarterly financial report of entrepreneur 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</si>
  <si>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</si>
  <si>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</si>
  <si>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</si>
  <si>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</si>
  <si>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</si>
  <si>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</si>
  <si>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</si>
  <si>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</si>
  <si>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</si>
  <si>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</si>
  <si>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</si>
  <si>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NO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</si>
  <si>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</si>
  <si>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</si>
  <si>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</si>
  <si>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</si>
  <si>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</si>
  <si>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Residence</t>
  </si>
  <si>
    <t>Book keeping service:</t>
  </si>
  <si>
    <t>Contact person:</t>
  </si>
  <si>
    <t>Phone number:</t>
  </si>
  <si>
    <t>E-mail address:</t>
  </si>
  <si>
    <t>Surname and name</t>
  </si>
  <si>
    <t>Fax:</t>
  </si>
  <si>
    <t>(fill in only surname and name of contact person)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</si>
  <si>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</si>
  <si>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</si>
  <si>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</si>
  <si>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</si>
  <si>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</si>
  <si>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</si>
  <si>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</si>
  <si>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</si>
  <si>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ĐURO ĐAKOVIĆ Holding d.d.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</si>
  <si>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</si>
  <si>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</si>
  <si>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</si>
  <si>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</si>
  <si>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</si>
  <si>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</si>
  <si>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 INTANGIBLE ASSETS (004 do 009)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</si>
  <si>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</si>
  <si>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</si>
  <si>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</si>
  <si>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</si>
  <si>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</si>
  <si>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</si>
  <si>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 PROPERTY, PLANT AND EQUIPMENT (011 do 019)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</si>
  <si>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</si>
  <si>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</si>
  <si>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</si>
  <si>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</si>
  <si>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</si>
  <si>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</si>
  <si>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</si>
  <si>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</si>
  <si>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</si>
  <si>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</si>
  <si>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 NON-CURRENT FINANCIAL ASSETS (021 do 028)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</si>
  <si>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</si>
  <si>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</si>
  <si>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</si>
  <si>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</si>
  <si>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</si>
  <si>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</si>
  <si>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</si>
  <si>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</si>
  <si>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</si>
  <si>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 RECEIVABLES (030 do 032)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</si>
  <si>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</si>
  <si>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</si>
  <si>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</si>
  <si>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</si>
  <si>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 DEFERRED TAX ASSET</t>
  </si>
  <si>
    <t>V. DEFERRED TAX ASSET</t>
  </si>
  <si>
    <t>C)  CURRENT ASSETS (035+043+050+058)</t>
  </si>
  <si>
    <t>I INVENTORIES (036 do 042)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</si>
  <si>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</si>
  <si>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</si>
  <si>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</si>
  <si>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</si>
  <si>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</si>
  <si>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</si>
  <si>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</si>
  <si>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</si>
  <si>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 RECEIVABLES (044 do 049)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</si>
  <si>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</si>
  <si>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</si>
  <si>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</si>
  <si>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</si>
  <si>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</si>
  <si>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</si>
  <si>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</si>
  <si>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 CURRENT FINANCIAL ASSETS (051 do 057)</t>
  </si>
  <si>
    <t>III. CURRENT FINANCIAL ASSETS (051 do 057)</t>
  </si>
  <si>
    <t xml:space="preserve">     7. Other financial assets</t>
  </si>
  <si>
    <t>IV CASH AND CASH EQUIVALENTS</t>
  </si>
  <si>
    <t>IV. CASH AND CASH EQUIVALENTS</t>
  </si>
  <si>
    <t>D)  PREPAYMENTS AND ACCRUED INCOME</t>
  </si>
  <si>
    <t>E)  TOTAL ASSETS (001+002+034+059)</t>
  </si>
  <si>
    <t>F)  OFF BALANCE SHEET ITEMS</t>
  </si>
  <si>
    <t>ASSETS</t>
  </si>
  <si>
    <t>EQUITY AND LIABILITIES</t>
  </si>
  <si>
    <t>A)  ISSUED CAPITAL AND RESERVES (063+064+065+071+072+075+078)</t>
  </si>
  <si>
    <t>I SUBSCRIBED SHARE CAPITAL</t>
  </si>
  <si>
    <t>I. SUBSCRIBED SHARE CAPITAL</t>
  </si>
  <si>
    <t>II CAPITAL RESERVES</t>
  </si>
  <si>
    <t>II. CAPITAL RESERVES</t>
  </si>
  <si>
    <t>III RESERVES FROM PROFIT (066+067-068+069+070)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</si>
  <si>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</si>
  <si>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</si>
  <si>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</si>
  <si>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</si>
  <si>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</si>
  <si>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</si>
  <si>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 REVALUATION RESERVES</t>
  </si>
  <si>
    <t>IV. REVALUATION RESERVES</t>
  </si>
  <si>
    <t>V RETAINED EARNINGS OR LOSS CARRIED FORWARD (073-074)</t>
  </si>
  <si>
    <t>V. RETAINED EARNINGS OR LOSS CARRIED FORWARD (073-074)</t>
  </si>
  <si>
    <t>1. Retained earnings</t>
  </si>
  <si>
    <t>2. Loss carried forward</t>
  </si>
  <si>
    <t>VI NET PROFIT OR LOSS FOR THE PERIOD (076-077)</t>
  </si>
  <si>
    <t>VI. NET PROFIT OR LOSS FOR THE PERIOD (076-077)</t>
  </si>
  <si>
    <t>1. Net profit for the period</t>
  </si>
  <si>
    <t>2. Net loss for the period</t>
  </si>
  <si>
    <t>VII MINORITY INTEREST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</si>
  <si>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</si>
  <si>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</si>
  <si>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</si>
  <si>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</si>
  <si>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</si>
  <si>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</si>
  <si>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</si>
  <si>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</si>
  <si>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</si>
  <si>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</si>
  <si>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</si>
  <si>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</si>
  <si>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</si>
  <si>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</si>
  <si>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</si>
  <si>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</si>
  <si>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</si>
  <si>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</si>
  <si>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</si>
  <si>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</si>
  <si>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</si>
  <si>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</si>
  <si>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</si>
  <si>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</si>
  <si>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</si>
  <si>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</si>
  <si>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</si>
  <si>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</si>
  <si>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PROFIT AND LOSS ACCOUNT</t>
  </si>
  <si>
    <t>I OPERATING INCOME (112 do 113)</t>
  </si>
  <si>
    <t>I. OPERATING INCOME (112 do 113)</t>
  </si>
  <si>
    <t xml:space="preserve">   1. Rendering of services</t>
  </si>
  <si>
    <t xml:space="preserve">   2. Other operating income</t>
  </si>
  <si>
    <t>II OPERATING COSTS (115+116+120+124+125+126+129+130)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</si>
  <si>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</si>
  <si>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</si>
  <si>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</si>
  <si>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</si>
  <si>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</si>
  <si>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</si>
  <si>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</si>
  <si>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</si>
  <si>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</si>
  <si>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</si>
  <si>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</si>
  <si>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</si>
  <si>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</si>
  <si>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</si>
  <si>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</si>
  <si>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</si>
  <si>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</si>
  <si>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 FINANCIAL INCOME (132 do 136)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</si>
  <si>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</si>
  <si>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</si>
  <si>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</si>
  <si>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</si>
  <si>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</si>
  <si>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</si>
  <si>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 FINANCIAL EXPENSES (138 do 141)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</si>
  <si>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</si>
  <si>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</si>
  <si>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</si>
  <si>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</si>
  <si>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</si>
  <si>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 SHARE OF PROFIT FROM ASSOCIATED COMPANIES</t>
  </si>
  <si>
    <t>V. SHARE OF PROFIT FROM ASSOCIATED COMPANIES</t>
  </si>
  <si>
    <t>VI SHARE OF LOSS FROM ASSOCIATED COMPANIES</t>
  </si>
  <si>
    <t>VI. SHARE OF LOSS FROM ASSOCIATED COMPANIES</t>
  </si>
  <si>
    <t>VII EXTRAORDINARY - OTHER INCOME</t>
  </si>
  <si>
    <t>VII. EXTRAORDINARY - OTHER INCOME</t>
  </si>
  <si>
    <t>VIII  EXTRAORDINARY - OTHER EXPENSES</t>
  </si>
  <si>
    <t>VIII.  EXTRAORDINARY - OTHER EXPENSES</t>
  </si>
  <si>
    <t>IX  TOTAL INCOME (111+131+144)</t>
  </si>
  <si>
    <t>IX.  TOTAL INCOME (111+131+144)</t>
  </si>
  <si>
    <t>X TOTAL EXPENSES (114+137+143+145)</t>
  </si>
  <si>
    <t>X. TOTAL EXPENSES (114+137+143+145)</t>
  </si>
  <si>
    <t>XI   PROFIT OR LOSS BEFORE TAXES (146-147)</t>
  </si>
  <si>
    <t>XI.   PROFIT OR LOSS BEFORE TAXES (146-147)</t>
  </si>
  <si>
    <t>1. Profit before taxes (146-147)</t>
  </si>
  <si>
    <t>2. Loss before taxes (147-146)</t>
  </si>
  <si>
    <t>XII   TAXATION</t>
  </si>
  <si>
    <t>XII.   TAXATION</t>
  </si>
  <si>
    <t>XII  PROFIT OR LOSS FOR THE PERIOD (148-151)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</si>
  <si>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</si>
  <si>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</si>
  <si>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</si>
  <si>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</si>
  <si>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  PROFIT OR LOSS FOR THE PERIOD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</si>
  <si>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</si>
  <si>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</si>
  <si>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</si>
  <si>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</si>
  <si>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 PROFIT OR LOSS FOR THE PERIOD (=152)</t>
  </si>
  <si>
    <t>I. PROFIT OR LOSS FOR THE PERIOD (=152)</t>
  </si>
  <si>
    <t>II OTHER COMPREHENSIVE INCOME/LOSS BEFORE TAXES (159 TO 165)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</si>
  <si>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</si>
  <si>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</si>
  <si>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</si>
  <si>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</si>
  <si>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</si>
  <si>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</si>
  <si>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</si>
  <si>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</si>
  <si>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 TAXATION OF OTHER COMPREHENSIVE INCOME FOR THE PERIOD</t>
  </si>
  <si>
    <t>III. TAXATION OF OTHER COMPREHENSIVE INCOME FOR THE PERIOD</t>
  </si>
  <si>
    <t>IV NET OTHER COMPREHENSIVE INCOME FOR THE PERIOD (158 TO 166)</t>
  </si>
  <si>
    <t>IV. NET OTHER COMPREHENSIVE INCOME FOR THE PERIOD (158 TO 166)</t>
  </si>
  <si>
    <t>V COMPREHENSIVE INCOME OR LOSS FOR THE PERIOD (157+167)</t>
  </si>
  <si>
    <t>V. COMPREHENSIVE INCOME OR LOSS FOR THE PERIOD (157+167)</t>
  </si>
  <si>
    <t>ADDITION TO STATEMENT OF OTHER COMPREHENSIVE INCOME  (only for consolidated financial statements)</t>
  </si>
  <si>
    <t>VI COMPREHENSIVE INCOME OR LOSS FOR THE PERIOD</t>
  </si>
  <si>
    <t>VI. COMPREHENSIVE INCOME OR LOSS FOR THE PERIOD</t>
  </si>
  <si>
    <t>CASH FLOW STATEMENT  - Indirect method</t>
  </si>
  <si>
    <t xml:space="preserve">Position </t>
  </si>
  <si>
    <t xml:space="preserve">AOP
</t>
  </si>
  <si>
    <t>CASH FLOW FROM OPERATING ACTIVITIES</t>
  </si>
  <si>
    <t xml:space="preserve">   1. Profit before taxes</t>
  </si>
  <si>
    <t xml:space="preserve">   2. Amortization</t>
  </si>
  <si>
    <t xml:space="preserve">   3. Increase of current liabilities</t>
  </si>
  <si>
    <t xml:space="preserve">   4. Decrease of receivables</t>
  </si>
  <si>
    <t xml:space="preserve">   5. Decrease of inventories</t>
  </si>
  <si>
    <t xml:space="preserve">   6. Other increase of cash flow</t>
  </si>
  <si>
    <t>I  Total increase in cash flow from operating activities (001 to 006)</t>
  </si>
  <si>
    <t xml:space="preserve">   1. Decrease of current liabilities</t>
  </si>
  <si>
    <t xml:space="preserve">   2. Increase of receivables</t>
  </si>
  <si>
    <t xml:space="preserve">   3. Increase of inventories</t>
  </si>
  <si>
    <t xml:space="preserve">   4. Other decrease of cash flow</t>
  </si>
  <si>
    <t>II  Total decrease in cash flow from operating activities (008 to 011)</t>
  </si>
  <si>
    <t xml:space="preserve">A1) NET INCREASE OF CASH FLOW FROM OPERATING ACTIVITIES </t>
  </si>
  <si>
    <t xml:space="preserve">A2) NET DECREASE OF CASH FLOW FROM OPERATING ACTIVITIES 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</si>
  <si>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</si>
  <si>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</si>
  <si>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</si>
  <si>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</si>
  <si>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</si>
  <si>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</si>
  <si>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</si>
  <si>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</si>
  <si>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</si>
  <si>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</si>
  <si>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 Total cash outflows from investing activities (021 to 023)</t>
  </si>
  <si>
    <t>B1) NET INCREASE OF CASH FLOW FROM INVESTING ACTIVITIES</t>
  </si>
  <si>
    <t>B2) NET DECREASE OF CASH FLOW FROM INVESTING 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</si>
  <si>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</si>
  <si>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</si>
  <si>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</si>
  <si>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</si>
  <si>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</si>
  <si>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</si>
  <si>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</si>
  <si>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</si>
  <si>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</si>
  <si>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</si>
  <si>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 Total cash outflows from financing activities (031 to 035)</t>
  </si>
  <si>
    <t xml:space="preserve">C1) NET INCREASE OF CASH FLOW FROM FINANCING ACTIVITIES </t>
  </si>
  <si>
    <t>C2) NET DECREASE OF CASH FLOW FROM FINANCING  ACTIVITIES</t>
  </si>
  <si>
    <t>Total increases of cash flows (013-014 + 025-026 + 037-038)</t>
  </si>
  <si>
    <t>Total decreases of cash flows (014-013 + 026-025 + 038-037)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</si>
  <si>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</si>
  <si>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</si>
  <si>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</si>
  <si>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</si>
  <si>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</si>
  <si>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for 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</si>
  <si>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</si>
  <si>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</si>
  <si>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</si>
  <si>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</si>
  <si>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</si>
  <si>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</si>
  <si>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</si>
  <si>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</si>
  <si>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</si>
  <si>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</si>
  <si>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</si>
  <si>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</si>
  <si>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</si>
  <si>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</si>
  <si>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</si>
  <si>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</si>
  <si>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</si>
  <si>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</si>
  <si>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</si>
  <si>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</si>
  <si>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</si>
  <si>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as on day December 31, 2015</t>
  </si>
  <si>
    <t>for period January 1, 2015 to December 31, 2015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</si>
</sst>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17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1" xfId="51" applyFont="1" applyFill="1" applyBorder="1" applyAlignment="1" applyProtection="1">
      <alignment horizontal="left" vertical="center" wrapText="1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3" fillId="0" borderId="22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1" xfId="51" applyFont="1" applyFill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 vertical="top" wrapText="1"/>
      <protection hidden="1"/>
    </xf>
    <xf numFmtId="0" fontId="3" fillId="0" borderId="22" xfId="51" applyFont="1" applyBorder="1" applyAlignment="1">
      <alignment/>
      <protection/>
    </xf>
    <xf numFmtId="0" fontId="3" fillId="0" borderId="21" xfId="51" applyFont="1" applyBorder="1" applyAlignment="1" applyProtection="1">
      <alignment horizontal="left" vertical="top" indent="2"/>
      <protection hidden="1"/>
    </xf>
    <xf numFmtId="0" fontId="3" fillId="0" borderId="21" xfId="51" applyFont="1" applyBorder="1" applyAlignment="1" applyProtection="1">
      <alignment horizontal="left" vertical="top" wrapText="1" indent="2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49" fontId="2" fillId="0" borderId="21" xfId="51" applyNumberFormat="1" applyFont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 applyProtection="1">
      <alignment horizontal="left" vertical="top"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2" fillId="0" borderId="22" xfId="51" applyFont="1" applyBorder="1" applyAlignment="1" applyProtection="1">
      <alignment vertical="center"/>
      <protection hidden="1"/>
    </xf>
    <xf numFmtId="0" fontId="3" fillId="0" borderId="24" xfId="51" applyFont="1" applyFill="1" applyBorder="1" applyAlignment="1" applyProtection="1">
      <alignment horizontal="right" vertical="top" wrapText="1"/>
      <protection hidden="1"/>
    </xf>
    <xf numFmtId="14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3" fontId="2" fillId="33" borderId="18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18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18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49" fontId="2" fillId="33" borderId="24" xfId="0" applyNumberFormat="1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2" xfId="51" applyFont="1" applyFill="1" applyBorder="1" applyAlignment="1" applyProtection="1">
      <alignment horizontal="center" vertical="center"/>
      <protection hidden="1" locked="0"/>
    </xf>
    <xf numFmtId="0" fontId="3" fillId="0" borderId="21" xfId="51" applyFont="1" applyBorder="1" applyAlignment="1" applyProtection="1">
      <alignment horizontal="left" vertical="center" wrapText="1"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18" fillId="0" borderId="0" xfId="57" applyFont="1" applyBorder="1" applyAlignment="1" applyProtection="1">
      <alignment vertical="center"/>
      <protection hidden="1"/>
    </xf>
    <xf numFmtId="0" fontId="18" fillId="0" borderId="21" xfId="57" applyFont="1" applyFill="1" applyBorder="1" applyAlignment="1" applyProtection="1">
      <alignment vertical="center"/>
      <protection hidden="1"/>
    </xf>
    <xf numFmtId="0" fontId="0" fillId="0" borderId="0" xfId="51" applyFont="1" applyAlignment="1">
      <alignment/>
      <protection/>
    </xf>
    <xf numFmtId="0" fontId="3" fillId="0" borderId="0" xfId="51" applyFont="1" applyBorder="1" applyAlignment="1" applyProtection="1">
      <alignment/>
      <protection hidden="1"/>
    </xf>
    <xf numFmtId="0" fontId="3" fillId="0" borderId="27" xfId="51" applyFont="1" applyBorder="1" applyAlignment="1" applyProtection="1">
      <alignment/>
      <protection hidden="1"/>
    </xf>
    <xf numFmtId="0" fontId="3" fillId="0" borderId="27" xfId="51" applyFont="1" applyBorder="1" applyAlignment="1">
      <alignment/>
      <protection/>
    </xf>
    <xf numFmtId="0" fontId="3" fillId="0" borderId="28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5" xfId="51" applyFont="1" applyFill="1" applyBorder="1" applyAlignment="1" applyProtection="1">
      <alignment horizontal="center" vertical="top"/>
      <protection hidden="1"/>
    </xf>
    <xf numFmtId="0" fontId="3" fillId="0" borderId="25" xfId="51" applyFont="1" applyFill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right" vertical="center" wrapText="1"/>
      <protection hidden="1"/>
    </xf>
    <xf numFmtId="0" fontId="3" fillId="0" borderId="21" xfId="51" applyFont="1" applyBorder="1" applyAlignment="1" applyProtection="1">
      <alignment horizontal="right" vertical="center" wrapText="1"/>
      <protection hidden="1"/>
    </xf>
    <xf numFmtId="49" fontId="16" fillId="33" borderId="24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right"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14" fillId="0" borderId="0" xfId="57" applyFont="1" applyBorder="1" applyAlignment="1">
      <alignment/>
      <protection/>
    </xf>
    <xf numFmtId="0" fontId="18" fillId="0" borderId="0" xfId="57" applyFont="1" applyBorder="1" applyAlignment="1" applyProtection="1">
      <alignment horizontal="left"/>
      <protection hidden="1"/>
    </xf>
    <xf numFmtId="0" fontId="17" fillId="0" borderId="0" xfId="57" applyBorder="1" applyAlignment="1">
      <alignment/>
      <protection/>
    </xf>
    <xf numFmtId="0" fontId="17" fillId="0" borderId="21" xfId="57" applyBorder="1" applyAlignment="1">
      <alignment/>
      <protection/>
    </xf>
    <xf numFmtId="0" fontId="18" fillId="0" borderId="0" xfId="57" applyFont="1" applyFill="1" applyBorder="1" applyAlignment="1" applyProtection="1">
      <alignment horizontal="left"/>
      <protection hidden="1"/>
    </xf>
    <xf numFmtId="0" fontId="17" fillId="0" borderId="0" xfId="57" applyFill="1" applyBorder="1" applyAlignment="1">
      <alignment/>
      <protection/>
    </xf>
    <xf numFmtId="0" fontId="17" fillId="0" borderId="21" xfId="57" applyFill="1" applyBorder="1" applyAlignment="1">
      <alignment/>
      <protection/>
    </xf>
    <xf numFmtId="49" fontId="2" fillId="33" borderId="24" xfId="0" applyNumberFormat="1" applyFont="1" applyFill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9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>
      <alignment horizontal="center"/>
      <protection/>
    </xf>
    <xf numFmtId="0" fontId="3" fillId="0" borderId="30" xfId="51" applyFont="1" applyBorder="1" applyAlignment="1">
      <alignment/>
      <protection/>
    </xf>
    <xf numFmtId="49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Fill="1" applyBorder="1" applyAlignment="1">
      <alignment/>
      <protection/>
    </xf>
    <xf numFmtId="0" fontId="3" fillId="0" borderId="26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 locked="0"/>
    </xf>
    <xf numFmtId="0" fontId="2" fillId="0" borderId="25" xfId="0" applyFont="1" applyBorder="1" applyAlignment="1" applyProtection="1">
      <alignment horizontal="left" vertical="center"/>
      <protection hidden="1" locked="0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21" xfId="51" applyFont="1" applyBorder="1" applyAlignment="1">
      <alignment horizontal="left"/>
      <protection/>
    </xf>
    <xf numFmtId="0" fontId="4" fillId="33" borderId="24" xfId="35" applyFont="1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22" xfId="51" applyFont="1" applyBorder="1" applyAlignment="1" applyProtection="1">
      <alignment horizontal="left" vertical="center"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11" fillId="0" borderId="22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1" xfId="51" applyFont="1" applyBorder="1" applyAlignment="1" applyProtection="1">
      <alignment horizontal="center" vertical="center" wrapText="1"/>
      <protection hidden="1"/>
    </xf>
    <xf numFmtId="0" fontId="1" fillId="0" borderId="22" xfId="51" applyFont="1" applyBorder="1" applyAlignment="1" applyProtection="1">
      <alignment horizontal="right" vertical="center" wrapText="1"/>
      <protection hidden="1"/>
    </xf>
    <xf numFmtId="0" fontId="1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19</v>
      </c>
      <c r="B1" s="155"/>
      <c r="C1" s="155"/>
      <c r="D1" s="109"/>
      <c r="E1" s="110"/>
      <c r="F1" s="110"/>
      <c r="G1" s="110"/>
      <c r="H1" s="110"/>
      <c r="I1" s="111"/>
      <c r="J1" s="10"/>
      <c r="K1" s="10"/>
      <c r="L1" s="10"/>
    </row>
    <row r="2" spans="1:12" ht="12.75" customHeight="1">
      <c r="A2" s="199" t="s">
        <v>20</v>
      </c>
      <c r="B2" s="200"/>
      <c r="C2" s="200"/>
      <c r="D2" s="201"/>
      <c r="E2" s="87">
        <v>42005</v>
      </c>
      <c r="F2" s="112"/>
      <c r="G2" s="12" t="s">
        <v>21</v>
      </c>
      <c r="H2" s="87">
        <v>42369</v>
      </c>
      <c r="I2" s="67"/>
      <c r="J2" s="10"/>
      <c r="K2" s="10"/>
      <c r="L2" s="10"/>
    </row>
    <row r="3" spans="1:12" ht="12.75">
      <c r="A3" s="68"/>
      <c r="B3" s="13"/>
      <c r="C3" s="13"/>
      <c r="D3" s="13"/>
      <c r="E3" s="14"/>
      <c r="F3" s="14"/>
      <c r="G3" s="13"/>
      <c r="H3" s="13"/>
      <c r="I3" s="113"/>
      <c r="J3" s="10"/>
      <c r="K3" s="10"/>
      <c r="L3" s="10"/>
    </row>
    <row r="4" spans="1:12" ht="15.75" customHeight="1">
      <c r="A4" s="202" t="s">
        <v>22</v>
      </c>
      <c r="B4" s="203"/>
      <c r="C4" s="203"/>
      <c r="D4" s="203"/>
      <c r="E4" s="203"/>
      <c r="F4" s="203"/>
      <c r="G4" s="203"/>
      <c r="H4" s="203"/>
      <c r="I4" s="204"/>
      <c r="J4" s="10"/>
      <c r="K4" s="10"/>
      <c r="L4" s="10"/>
    </row>
    <row r="5" spans="1:12" ht="12.75">
      <c r="A5" s="69"/>
      <c r="B5" s="15"/>
      <c r="C5" s="15"/>
      <c r="D5" s="15"/>
      <c r="E5" s="16"/>
      <c r="F5" s="70"/>
      <c r="G5" s="17"/>
      <c r="H5" s="18"/>
      <c r="I5" s="71"/>
      <c r="J5" s="10"/>
      <c r="K5" s="10"/>
      <c r="L5" s="10"/>
    </row>
    <row r="6" spans="1:12" ht="12.75">
      <c r="A6" s="144" t="s">
        <v>23</v>
      </c>
      <c r="B6" s="173"/>
      <c r="C6" s="197" t="s">
        <v>5</v>
      </c>
      <c r="D6" s="198"/>
      <c r="E6" s="207"/>
      <c r="F6" s="207"/>
      <c r="G6" s="207"/>
      <c r="H6" s="207"/>
      <c r="I6" s="91"/>
      <c r="J6" s="10"/>
      <c r="K6" s="10"/>
      <c r="L6" s="10"/>
    </row>
    <row r="7" spans="1:12" ht="12.75">
      <c r="A7" s="114"/>
      <c r="B7" s="115"/>
      <c r="C7" s="23"/>
      <c r="D7" s="23"/>
      <c r="E7" s="207"/>
      <c r="F7" s="207"/>
      <c r="G7" s="207"/>
      <c r="H7" s="207"/>
      <c r="I7" s="91"/>
      <c r="J7" s="10"/>
      <c r="K7" s="10"/>
      <c r="L7" s="10"/>
    </row>
    <row r="8" spans="1:12" ht="19.5" customHeight="1">
      <c r="A8" s="205" t="s">
        <v>24</v>
      </c>
      <c r="B8" s="206"/>
      <c r="C8" s="197" t="s">
        <v>6</v>
      </c>
      <c r="D8" s="198"/>
      <c r="E8" s="207"/>
      <c r="F8" s="207"/>
      <c r="G8" s="207"/>
      <c r="H8" s="207"/>
      <c r="I8" s="92"/>
      <c r="J8" s="10"/>
      <c r="K8" s="10"/>
      <c r="L8" s="10"/>
    </row>
    <row r="9" spans="1:12" ht="12.75">
      <c r="A9" s="116"/>
      <c r="B9" s="117"/>
      <c r="C9" s="93"/>
      <c r="D9" s="23"/>
      <c r="E9" s="23"/>
      <c r="F9" s="23"/>
      <c r="G9" s="23"/>
      <c r="H9" s="23"/>
      <c r="I9" s="23"/>
      <c r="J9" s="10"/>
      <c r="K9" s="10"/>
      <c r="L9" s="10"/>
    </row>
    <row r="10" spans="1:12" ht="12.75" customHeight="1">
      <c r="A10" s="139" t="s">
        <v>25</v>
      </c>
      <c r="B10" s="195"/>
      <c r="C10" s="197">
        <v>58828286397</v>
      </c>
      <c r="D10" s="198"/>
      <c r="E10" s="23"/>
      <c r="F10" s="23"/>
      <c r="G10" s="23"/>
      <c r="H10" s="23"/>
      <c r="I10" s="23"/>
      <c r="J10" s="10"/>
      <c r="K10" s="10"/>
      <c r="L10" s="10"/>
    </row>
    <row r="11" spans="1:12" ht="12.75">
      <c r="A11" s="196"/>
      <c r="B11" s="195"/>
      <c r="C11" s="23"/>
      <c r="D11" s="23"/>
      <c r="E11" s="23"/>
      <c r="F11" s="23"/>
      <c r="G11" s="23"/>
      <c r="H11" s="23"/>
      <c r="I11" s="23"/>
      <c r="J11" s="10"/>
      <c r="K11" s="10"/>
      <c r="L11" s="10"/>
    </row>
    <row r="12" spans="1:12" ht="12.75">
      <c r="A12" s="144" t="s">
        <v>26</v>
      </c>
      <c r="B12" s="173"/>
      <c r="C12" s="168" t="s">
        <v>7</v>
      </c>
      <c r="D12" s="191"/>
      <c r="E12" s="191"/>
      <c r="F12" s="191"/>
      <c r="G12" s="191"/>
      <c r="H12" s="191"/>
      <c r="I12" s="192"/>
      <c r="J12" s="10"/>
      <c r="K12" s="10"/>
      <c r="L12" s="10"/>
    </row>
    <row r="13" spans="1:12" ht="12.75">
      <c r="A13" s="114"/>
      <c r="B13" s="115"/>
      <c r="C13" s="94"/>
      <c r="D13" s="23"/>
      <c r="E13" s="23"/>
      <c r="F13" s="23"/>
      <c r="G13" s="23"/>
      <c r="H13" s="23"/>
      <c r="I13" s="23"/>
      <c r="J13" s="10"/>
      <c r="K13" s="10"/>
      <c r="L13" s="10"/>
    </row>
    <row r="14" spans="1:12" ht="12.75">
      <c r="A14" s="144" t="s">
        <v>27</v>
      </c>
      <c r="B14" s="173"/>
      <c r="C14" s="193">
        <v>35000</v>
      </c>
      <c r="D14" s="194"/>
      <c r="E14" s="23"/>
      <c r="F14" s="168" t="s">
        <v>8</v>
      </c>
      <c r="G14" s="191"/>
      <c r="H14" s="191"/>
      <c r="I14" s="192"/>
      <c r="J14" s="10"/>
      <c r="K14" s="10"/>
      <c r="L14" s="10"/>
    </row>
    <row r="15" spans="1:12" ht="12.75">
      <c r="A15" s="114"/>
      <c r="B15" s="115"/>
      <c r="C15" s="23"/>
      <c r="D15" s="23"/>
      <c r="E15" s="23"/>
      <c r="F15" s="23"/>
      <c r="G15" s="23"/>
      <c r="H15" s="23"/>
      <c r="I15" s="23"/>
      <c r="J15" s="10"/>
      <c r="K15" s="10"/>
      <c r="L15" s="10"/>
    </row>
    <row r="16" spans="1:12" ht="12.75">
      <c r="A16" s="144" t="s">
        <v>28</v>
      </c>
      <c r="B16" s="173"/>
      <c r="C16" s="168" t="s">
        <v>9</v>
      </c>
      <c r="D16" s="191"/>
      <c r="E16" s="191"/>
      <c r="F16" s="191"/>
      <c r="G16" s="191"/>
      <c r="H16" s="191"/>
      <c r="I16" s="192"/>
      <c r="J16" s="10"/>
      <c r="K16" s="10"/>
      <c r="L16" s="10"/>
    </row>
    <row r="17" spans="1:12" ht="12.75">
      <c r="A17" s="114"/>
      <c r="B17" s="115"/>
      <c r="C17" s="23"/>
      <c r="D17" s="23"/>
      <c r="E17" s="23"/>
      <c r="F17" s="23"/>
      <c r="G17" s="23"/>
      <c r="H17" s="23"/>
      <c r="I17" s="23"/>
      <c r="J17" s="10"/>
      <c r="K17" s="10"/>
      <c r="L17" s="10"/>
    </row>
    <row r="18" spans="1:12" ht="12.75">
      <c r="A18" s="144" t="s">
        <v>29</v>
      </c>
      <c r="B18" s="173"/>
      <c r="C18" s="184" t="s">
        <v>10</v>
      </c>
      <c r="D18" s="185"/>
      <c r="E18" s="185"/>
      <c r="F18" s="185"/>
      <c r="G18" s="185"/>
      <c r="H18" s="185"/>
      <c r="I18" s="186"/>
      <c r="J18" s="10"/>
      <c r="K18" s="10"/>
      <c r="L18" s="10"/>
    </row>
    <row r="19" spans="1:12" ht="12.75">
      <c r="A19" s="114"/>
      <c r="B19" s="115"/>
      <c r="C19" s="94"/>
      <c r="D19" s="23"/>
      <c r="E19" s="23"/>
      <c r="F19" s="23"/>
      <c r="G19" s="23"/>
      <c r="H19" s="23"/>
      <c r="I19" s="23"/>
      <c r="J19" s="10"/>
      <c r="K19" s="10"/>
      <c r="L19" s="10"/>
    </row>
    <row r="20" spans="1:12" ht="12.75">
      <c r="A20" s="144" t="s">
        <v>30</v>
      </c>
      <c r="B20" s="173"/>
      <c r="C20" s="184" t="s">
        <v>11</v>
      </c>
      <c r="D20" s="185"/>
      <c r="E20" s="185"/>
      <c r="F20" s="185"/>
      <c r="G20" s="185"/>
      <c r="H20" s="185"/>
      <c r="I20" s="186"/>
      <c r="J20" s="10"/>
      <c r="K20" s="10"/>
      <c r="L20" s="10"/>
    </row>
    <row r="21" spans="1:12" ht="12.75">
      <c r="A21" s="114"/>
      <c r="B21" s="115"/>
      <c r="C21" s="20"/>
      <c r="D21" s="15"/>
      <c r="E21" s="15"/>
      <c r="F21" s="15"/>
      <c r="G21" s="15"/>
      <c r="H21" s="15"/>
      <c r="I21" s="73"/>
      <c r="J21" s="10"/>
      <c r="K21" s="10"/>
      <c r="L21" s="10"/>
    </row>
    <row r="22" spans="1:12" ht="12.75">
      <c r="A22" s="187" t="s">
        <v>31</v>
      </c>
      <c r="B22" s="188"/>
      <c r="C22" s="95">
        <v>396</v>
      </c>
      <c r="D22" s="168" t="s">
        <v>8</v>
      </c>
      <c r="E22" s="174"/>
      <c r="F22" s="175"/>
      <c r="G22" s="189"/>
      <c r="H22" s="190"/>
      <c r="I22" s="22"/>
      <c r="J22" s="10"/>
      <c r="K22" s="10"/>
      <c r="L22" s="10"/>
    </row>
    <row r="23" spans="1:12" ht="12.75">
      <c r="A23" s="114"/>
      <c r="B23" s="115"/>
      <c r="C23" s="23"/>
      <c r="D23" s="23"/>
      <c r="E23" s="23"/>
      <c r="F23" s="23"/>
      <c r="G23" s="23"/>
      <c r="H23" s="23"/>
      <c r="I23" s="92"/>
      <c r="J23" s="10"/>
      <c r="K23" s="10"/>
      <c r="L23" s="10"/>
    </row>
    <row r="24" spans="1:12" ht="12.75">
      <c r="A24" s="144" t="s">
        <v>32</v>
      </c>
      <c r="B24" s="173"/>
      <c r="C24" s="95">
        <v>12</v>
      </c>
      <c r="D24" s="168" t="s">
        <v>12</v>
      </c>
      <c r="E24" s="174"/>
      <c r="F24" s="174"/>
      <c r="G24" s="175"/>
      <c r="H24" s="118" t="s">
        <v>35</v>
      </c>
      <c r="I24" s="96">
        <v>30</v>
      </c>
      <c r="J24" s="10"/>
      <c r="K24" s="10"/>
      <c r="L24" s="10"/>
    </row>
    <row r="25" spans="1:12" ht="12.75">
      <c r="A25" s="114"/>
      <c r="B25" s="115"/>
      <c r="C25" s="23"/>
      <c r="D25" s="23"/>
      <c r="E25" s="23"/>
      <c r="F25" s="23"/>
      <c r="G25" s="97"/>
      <c r="H25" s="115" t="s">
        <v>36</v>
      </c>
      <c r="I25" s="94"/>
      <c r="J25" s="10"/>
      <c r="K25" s="10"/>
      <c r="L25" s="10"/>
    </row>
    <row r="26" spans="1:12" ht="12.75">
      <c r="A26" s="144" t="s">
        <v>33</v>
      </c>
      <c r="B26" s="173"/>
      <c r="C26" s="98" t="s">
        <v>34</v>
      </c>
      <c r="D26" s="24"/>
      <c r="E26" s="99"/>
      <c r="F26" s="92"/>
      <c r="G26" s="176" t="s">
        <v>37</v>
      </c>
      <c r="H26" s="173"/>
      <c r="I26" s="100" t="s">
        <v>13</v>
      </c>
      <c r="J26" s="10"/>
      <c r="K26" s="10"/>
      <c r="L26" s="10"/>
    </row>
    <row r="27" spans="1:12" ht="12.75">
      <c r="A27" s="72"/>
      <c r="B27" s="21"/>
      <c r="C27" s="15"/>
      <c r="D27" s="23"/>
      <c r="E27" s="23"/>
      <c r="F27" s="23"/>
      <c r="G27" s="23"/>
      <c r="H27" s="15"/>
      <c r="I27" s="74"/>
      <c r="J27" s="10"/>
      <c r="K27" s="10"/>
      <c r="L27" s="10"/>
    </row>
    <row r="28" spans="1:12" ht="12.75">
      <c r="A28" s="177" t="s">
        <v>38</v>
      </c>
      <c r="B28" s="178"/>
      <c r="C28" s="179"/>
      <c r="D28" s="179"/>
      <c r="E28" s="180" t="s">
        <v>40</v>
      </c>
      <c r="F28" s="181"/>
      <c r="G28" s="181"/>
      <c r="H28" s="182" t="s">
        <v>39</v>
      </c>
      <c r="I28" s="183"/>
      <c r="J28" s="10"/>
      <c r="K28" s="10"/>
      <c r="L28" s="10"/>
    </row>
    <row r="29" spans="1:12" ht="12.75">
      <c r="A29" s="75"/>
      <c r="B29" s="32"/>
      <c r="C29" s="32"/>
      <c r="D29" s="25"/>
      <c r="E29" s="15"/>
      <c r="F29" s="15"/>
      <c r="G29" s="15"/>
      <c r="H29" s="26"/>
      <c r="I29" s="74"/>
      <c r="J29" s="10"/>
      <c r="K29" s="10"/>
      <c r="L29" s="10"/>
    </row>
    <row r="30" spans="1:12" ht="12.75">
      <c r="A30" s="170"/>
      <c r="B30" s="163"/>
      <c r="C30" s="163"/>
      <c r="D30" s="164"/>
      <c r="E30" s="170"/>
      <c r="F30" s="163"/>
      <c r="G30" s="163"/>
      <c r="H30" s="160"/>
      <c r="I30" s="161"/>
      <c r="J30" s="10"/>
      <c r="K30" s="10"/>
      <c r="L30" s="10"/>
    </row>
    <row r="31" spans="1:12" ht="12.75">
      <c r="A31" s="72"/>
      <c r="B31" s="21"/>
      <c r="C31" s="20"/>
      <c r="D31" s="171"/>
      <c r="E31" s="171"/>
      <c r="F31" s="171"/>
      <c r="G31" s="172"/>
      <c r="H31" s="15"/>
      <c r="I31" s="76"/>
      <c r="J31" s="10"/>
      <c r="K31" s="10"/>
      <c r="L31" s="10"/>
    </row>
    <row r="32" spans="1:12" ht="12.75">
      <c r="A32" s="170"/>
      <c r="B32" s="163"/>
      <c r="C32" s="163"/>
      <c r="D32" s="164"/>
      <c r="E32" s="170"/>
      <c r="F32" s="163"/>
      <c r="G32" s="163"/>
      <c r="H32" s="160"/>
      <c r="I32" s="161"/>
      <c r="J32" s="10"/>
      <c r="K32" s="10"/>
      <c r="L32" s="10"/>
    </row>
    <row r="33" spans="1:12" ht="12.75">
      <c r="A33" s="72"/>
      <c r="B33" s="21"/>
      <c r="C33" s="20"/>
      <c r="D33" s="27"/>
      <c r="E33" s="27"/>
      <c r="F33" s="27"/>
      <c r="G33" s="28"/>
      <c r="H33" s="15"/>
      <c r="I33" s="77"/>
      <c r="J33" s="10"/>
      <c r="K33" s="10"/>
      <c r="L33" s="10"/>
    </row>
    <row r="34" spans="1:12" ht="12.75">
      <c r="A34" s="170"/>
      <c r="B34" s="163"/>
      <c r="C34" s="163"/>
      <c r="D34" s="164"/>
      <c r="E34" s="170"/>
      <c r="F34" s="163"/>
      <c r="G34" s="163"/>
      <c r="H34" s="160"/>
      <c r="I34" s="161"/>
      <c r="J34" s="10"/>
      <c r="K34" s="10"/>
      <c r="L34" s="10"/>
    </row>
    <row r="35" spans="1:12" ht="12.75">
      <c r="A35" s="72"/>
      <c r="B35" s="21"/>
      <c r="C35" s="20"/>
      <c r="D35" s="27"/>
      <c r="E35" s="27"/>
      <c r="F35" s="27"/>
      <c r="G35" s="28"/>
      <c r="H35" s="15"/>
      <c r="I35" s="77"/>
      <c r="J35" s="10"/>
      <c r="K35" s="10"/>
      <c r="L35" s="10"/>
    </row>
    <row r="36" spans="1:12" ht="12.75">
      <c r="A36" s="170"/>
      <c r="B36" s="163"/>
      <c r="C36" s="163"/>
      <c r="D36" s="164"/>
      <c r="E36" s="170"/>
      <c r="F36" s="163"/>
      <c r="G36" s="163"/>
      <c r="H36" s="160"/>
      <c r="I36" s="161"/>
      <c r="J36" s="10"/>
      <c r="K36" s="10"/>
      <c r="L36" s="10"/>
    </row>
    <row r="37" spans="1:12" ht="12.75">
      <c r="A37" s="78"/>
      <c r="B37" s="29"/>
      <c r="C37" s="165"/>
      <c r="D37" s="166"/>
      <c r="E37" s="15"/>
      <c r="F37" s="165"/>
      <c r="G37" s="166"/>
      <c r="H37" s="15"/>
      <c r="I37" s="73"/>
      <c r="J37" s="10"/>
      <c r="K37" s="10"/>
      <c r="L37" s="10"/>
    </row>
    <row r="38" spans="1:12" ht="12.75">
      <c r="A38" s="170"/>
      <c r="B38" s="163"/>
      <c r="C38" s="163"/>
      <c r="D38" s="164"/>
      <c r="E38" s="170"/>
      <c r="F38" s="163"/>
      <c r="G38" s="163"/>
      <c r="H38" s="160"/>
      <c r="I38" s="161"/>
      <c r="J38" s="10"/>
      <c r="K38" s="10"/>
      <c r="L38" s="10"/>
    </row>
    <row r="39" spans="1:12" ht="12.75">
      <c r="A39" s="78"/>
      <c r="B39" s="29"/>
      <c r="C39" s="30"/>
      <c r="D39" s="31"/>
      <c r="E39" s="15"/>
      <c r="F39" s="30"/>
      <c r="G39" s="31"/>
      <c r="H39" s="15"/>
      <c r="I39" s="73"/>
      <c r="J39" s="10"/>
      <c r="K39" s="10"/>
      <c r="L39" s="10"/>
    </row>
    <row r="40" spans="1:12" ht="12.75">
      <c r="A40" s="170"/>
      <c r="B40" s="163"/>
      <c r="C40" s="163"/>
      <c r="D40" s="164"/>
      <c r="E40" s="170"/>
      <c r="F40" s="163"/>
      <c r="G40" s="163"/>
      <c r="H40" s="160"/>
      <c r="I40" s="161"/>
      <c r="J40" s="10"/>
      <c r="K40" s="10"/>
      <c r="L40" s="10"/>
    </row>
    <row r="41" spans="1:12" ht="12.75">
      <c r="A41" s="88"/>
      <c r="B41" s="32"/>
      <c r="C41" s="32"/>
      <c r="D41" s="32"/>
      <c r="E41" s="22"/>
      <c r="F41" s="89"/>
      <c r="G41" s="89"/>
      <c r="H41" s="90"/>
      <c r="I41" s="79"/>
      <c r="J41" s="10"/>
      <c r="K41" s="10"/>
      <c r="L41" s="10"/>
    </row>
    <row r="42" spans="1:12" ht="12.75">
      <c r="A42" s="78"/>
      <c r="B42" s="29"/>
      <c r="C42" s="30"/>
      <c r="D42" s="31"/>
      <c r="E42" s="15"/>
      <c r="F42" s="30"/>
      <c r="G42" s="31"/>
      <c r="H42" s="15"/>
      <c r="I42" s="73"/>
      <c r="J42" s="10"/>
      <c r="K42" s="10"/>
      <c r="L42" s="10"/>
    </row>
    <row r="43" spans="1:12" ht="12.75">
      <c r="A43" s="80"/>
      <c r="B43" s="33"/>
      <c r="C43" s="33"/>
      <c r="D43" s="19"/>
      <c r="E43" s="19"/>
      <c r="F43" s="33"/>
      <c r="G43" s="19"/>
      <c r="H43" s="19"/>
      <c r="I43" s="81"/>
      <c r="J43" s="10"/>
      <c r="K43" s="10"/>
      <c r="L43" s="10"/>
    </row>
    <row r="44" spans="1:12" ht="12.75" customHeight="1">
      <c r="A44" s="139" t="s">
        <v>41</v>
      </c>
      <c r="B44" s="140"/>
      <c r="C44" s="160"/>
      <c r="D44" s="161"/>
      <c r="E44" s="25"/>
      <c r="F44" s="162"/>
      <c r="G44" s="163"/>
      <c r="H44" s="163"/>
      <c r="I44" s="164"/>
      <c r="J44" s="10"/>
      <c r="K44" s="10"/>
      <c r="L44" s="10"/>
    </row>
    <row r="45" spans="1:12" ht="12.75">
      <c r="A45" s="119"/>
      <c r="B45" s="120"/>
      <c r="C45" s="165"/>
      <c r="D45" s="166"/>
      <c r="E45" s="15"/>
      <c r="F45" s="165"/>
      <c r="G45" s="167"/>
      <c r="H45" s="34"/>
      <c r="I45" s="82"/>
      <c r="J45" s="10"/>
      <c r="K45" s="10"/>
      <c r="L45" s="10"/>
    </row>
    <row r="46" spans="1:12" ht="12.75" customHeight="1">
      <c r="A46" s="139" t="s">
        <v>42</v>
      </c>
      <c r="B46" s="140"/>
      <c r="C46" s="168" t="s">
        <v>15</v>
      </c>
      <c r="D46" s="169"/>
      <c r="E46" s="169"/>
      <c r="F46" s="169"/>
      <c r="G46" s="169"/>
      <c r="H46" s="169"/>
      <c r="I46" s="169"/>
      <c r="J46" s="10"/>
      <c r="K46" s="10"/>
      <c r="L46" s="10"/>
    </row>
    <row r="47" spans="1:12" ht="12.75">
      <c r="A47" s="114"/>
      <c r="B47" s="115"/>
      <c r="C47" s="20" t="s">
        <v>47</v>
      </c>
      <c r="D47" s="15"/>
      <c r="E47" s="15"/>
      <c r="F47" s="15"/>
      <c r="G47" s="15"/>
      <c r="H47" s="15"/>
      <c r="I47" s="73"/>
      <c r="J47" s="10"/>
      <c r="K47" s="10"/>
      <c r="L47" s="10"/>
    </row>
    <row r="48" spans="1:12" ht="12.75">
      <c r="A48" s="139" t="s">
        <v>43</v>
      </c>
      <c r="B48" s="140"/>
      <c r="C48" s="154" t="s">
        <v>17</v>
      </c>
      <c r="D48" s="142"/>
      <c r="E48" s="143"/>
      <c r="F48" s="15"/>
      <c r="G48" s="121" t="s">
        <v>46</v>
      </c>
      <c r="H48" s="154" t="s">
        <v>18</v>
      </c>
      <c r="I48" s="143"/>
      <c r="J48" s="10"/>
      <c r="K48" s="10"/>
      <c r="L48" s="10"/>
    </row>
    <row r="49" spans="1:12" ht="12.75">
      <c r="A49" s="114"/>
      <c r="B49" s="115"/>
      <c r="C49" s="20"/>
      <c r="D49" s="15"/>
      <c r="E49" s="15"/>
      <c r="F49" s="15"/>
      <c r="G49" s="15"/>
      <c r="H49" s="15"/>
      <c r="I49" s="73"/>
      <c r="J49" s="10"/>
      <c r="K49" s="10"/>
      <c r="L49" s="10"/>
    </row>
    <row r="50" spans="1:12" ht="12.75" customHeight="1">
      <c r="A50" s="139" t="s">
        <v>44</v>
      </c>
      <c r="B50" s="140"/>
      <c r="C50" s="141" t="s">
        <v>14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114"/>
      <c r="B51" s="115"/>
      <c r="C51" s="15"/>
      <c r="D51" s="15"/>
      <c r="E51" s="15"/>
      <c r="F51" s="15"/>
      <c r="G51" s="15"/>
      <c r="H51" s="15"/>
      <c r="I51" s="73"/>
      <c r="J51" s="10"/>
      <c r="K51" s="10"/>
      <c r="L51" s="10"/>
    </row>
    <row r="52" spans="1:12" ht="12.75">
      <c r="A52" s="144" t="s">
        <v>45</v>
      </c>
      <c r="B52" s="145"/>
      <c r="C52" s="103" t="s">
        <v>16</v>
      </c>
      <c r="D52" s="102"/>
      <c r="E52" s="102"/>
      <c r="F52" s="102"/>
      <c r="G52" s="102"/>
      <c r="H52" s="102"/>
      <c r="I52" s="104"/>
      <c r="J52" s="10"/>
      <c r="K52" s="10"/>
      <c r="L52" s="10"/>
    </row>
    <row r="53" spans="1:12" ht="12.75">
      <c r="A53" s="83"/>
      <c r="B53" s="19"/>
      <c r="C53" s="156" t="s">
        <v>48</v>
      </c>
      <c r="D53" s="156"/>
      <c r="E53" s="156"/>
      <c r="F53" s="156"/>
      <c r="G53" s="156"/>
      <c r="H53" s="156"/>
      <c r="I53" s="84"/>
      <c r="J53" s="10"/>
      <c r="K53" s="10"/>
      <c r="L53" s="10"/>
    </row>
    <row r="54" spans="1:12" ht="12.75">
      <c r="A54" s="83"/>
      <c r="B54" s="19"/>
      <c r="C54" s="35"/>
      <c r="D54" s="35"/>
      <c r="E54" s="35"/>
      <c r="F54" s="35"/>
      <c r="G54" s="35"/>
      <c r="H54" s="35"/>
      <c r="I54" s="84"/>
      <c r="J54" s="10"/>
      <c r="K54" s="10"/>
      <c r="L54" s="10"/>
    </row>
    <row r="55" spans="1:12" ht="12.75">
      <c r="A55" s="83"/>
      <c r="B55" s="146" t="s">
        <v>49</v>
      </c>
      <c r="C55" s="147"/>
      <c r="D55" s="147"/>
      <c r="E55" s="147"/>
      <c r="F55" s="122"/>
      <c r="G55" s="122"/>
      <c r="H55" s="122"/>
      <c r="I55" s="123"/>
      <c r="J55" s="10"/>
      <c r="K55" s="10"/>
      <c r="L55" s="10"/>
    </row>
    <row r="56" spans="1:12" ht="12.75">
      <c r="A56" s="83"/>
      <c r="B56" s="148" t="s">
        <v>50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83"/>
      <c r="B57" s="148" t="s">
        <v>51</v>
      </c>
      <c r="C57" s="149"/>
      <c r="D57" s="149"/>
      <c r="E57" s="149"/>
      <c r="F57" s="149"/>
      <c r="G57" s="149"/>
      <c r="H57" s="149"/>
      <c r="I57" s="123"/>
      <c r="J57" s="10"/>
      <c r="K57" s="10"/>
      <c r="L57" s="10"/>
    </row>
    <row r="58" spans="1:12" ht="12.75">
      <c r="A58" s="83"/>
      <c r="B58" s="148" t="s">
        <v>52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83"/>
      <c r="B59" s="151" t="s">
        <v>53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ht="12.75">
      <c r="A60" s="83"/>
      <c r="B60" s="124"/>
      <c r="C60" s="124"/>
      <c r="D60" s="124"/>
      <c r="E60" s="124"/>
      <c r="F60" s="124"/>
      <c r="G60" s="124"/>
      <c r="H60" s="124"/>
      <c r="I60" s="124"/>
      <c r="J60" s="10"/>
      <c r="K60" s="10"/>
      <c r="L60" s="10"/>
    </row>
    <row r="61" spans="1:12" ht="13.5" thickBot="1">
      <c r="A61" s="85" t="s">
        <v>1</v>
      </c>
      <c r="B61" s="125"/>
      <c r="C61" s="125"/>
      <c r="D61" s="125"/>
      <c r="E61" s="125"/>
      <c r="F61" s="125"/>
      <c r="G61" s="126"/>
      <c r="H61" s="127"/>
      <c r="I61" s="128"/>
      <c r="J61" s="10"/>
      <c r="K61" s="10"/>
      <c r="L61" s="10"/>
    </row>
    <row r="62" spans="1:12" ht="12.75">
      <c r="A62" s="69"/>
      <c r="B62" s="125"/>
      <c r="C62" s="125"/>
      <c r="D62" s="125"/>
      <c r="E62" s="129" t="s">
        <v>2</v>
      </c>
      <c r="F62" s="130"/>
      <c r="G62" s="157" t="s">
        <v>54</v>
      </c>
      <c r="H62" s="158"/>
      <c r="I62" s="159"/>
      <c r="J62" s="10"/>
      <c r="K62" s="10"/>
      <c r="L62" s="10"/>
    </row>
    <row r="63" spans="1:12" ht="12.75">
      <c r="A63" s="86"/>
      <c r="B63" s="131"/>
      <c r="C63" s="132"/>
      <c r="D63" s="132"/>
      <c r="E63" s="132"/>
      <c r="F63" s="132"/>
      <c r="G63" s="137"/>
      <c r="H63" s="138"/>
      <c r="I63" s="133"/>
      <c r="J63" s="10"/>
      <c r="K63" s="10"/>
      <c r="L63" s="10"/>
    </row>
  </sheetData>
  <sheetProtection/>
  <protectedRanges>
    <protectedRange sqref="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  <protectedRange sqref="E2 H2" name="Range1_5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61">
      <selection activeCell="L122" sqref="L122"/>
    </sheetView>
  </sheetViews>
  <sheetFormatPr defaultColWidth="9.140625" defaultRowHeight="12.75"/>
  <cols>
    <col min="1" max="7" width="9.140625" style="42" customWidth="1"/>
    <col min="8" max="8" width="6.8515625" style="42" customWidth="1"/>
    <col min="9" max="9" width="9.140625" style="42" customWidth="1"/>
    <col min="10" max="10" width="11.421875" style="42" customWidth="1"/>
    <col min="11" max="11" width="10.57421875" style="42" customWidth="1"/>
    <col min="12" max="12" width="11.28125" style="42" bestFit="1" customWidth="1"/>
    <col min="13" max="13" width="10.28125" style="42" bestFit="1" customWidth="1"/>
    <col min="14" max="16384" width="9.140625" style="42" customWidth="1"/>
  </cols>
  <sheetData>
    <row r="1" spans="1:11" ht="12.75" customHeight="1">
      <c r="A1" s="218" t="s">
        <v>55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334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56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2.5" customHeight="1">
      <c r="A4" s="223" t="s">
        <v>57</v>
      </c>
      <c r="B4" s="224" t="s">
        <v>57</v>
      </c>
      <c r="C4" s="224" t="s">
        <v>57</v>
      </c>
      <c r="D4" s="224" t="s">
        <v>57</v>
      </c>
      <c r="E4" s="224" t="s">
        <v>57</v>
      </c>
      <c r="F4" s="224" t="s">
        <v>57</v>
      </c>
      <c r="G4" s="224" t="s">
        <v>57</v>
      </c>
      <c r="H4" s="225" t="s">
        <v>57</v>
      </c>
      <c r="I4" s="48" t="s">
        <v>58</v>
      </c>
      <c r="J4" s="49" t="s">
        <v>59</v>
      </c>
      <c r="K4" s="50" t="s">
        <v>60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47">
        <v>2</v>
      </c>
      <c r="J5" s="46">
        <v>3</v>
      </c>
      <c r="K5" s="46">
        <v>4</v>
      </c>
    </row>
    <row r="6" spans="1:11" ht="12.75">
      <c r="A6" s="209" t="s">
        <v>124</v>
      </c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 customHeight="1">
      <c r="A7" s="212" t="s">
        <v>61</v>
      </c>
      <c r="B7" s="213" t="s">
        <v>61</v>
      </c>
      <c r="C7" s="213" t="s">
        <v>61</v>
      </c>
      <c r="D7" s="213" t="s">
        <v>61</v>
      </c>
      <c r="E7" s="213" t="s">
        <v>61</v>
      </c>
      <c r="F7" s="213" t="s">
        <v>61</v>
      </c>
      <c r="G7" s="213" t="s">
        <v>61</v>
      </c>
      <c r="H7" s="214" t="s">
        <v>61</v>
      </c>
      <c r="I7" s="3">
        <v>1</v>
      </c>
      <c r="J7" s="6"/>
      <c r="K7" s="6"/>
    </row>
    <row r="8" spans="1:12" ht="12.75" customHeight="1">
      <c r="A8" s="215" t="s">
        <v>62</v>
      </c>
      <c r="B8" s="216" t="s">
        <v>62</v>
      </c>
      <c r="C8" s="216" t="s">
        <v>62</v>
      </c>
      <c r="D8" s="216" t="s">
        <v>62</v>
      </c>
      <c r="E8" s="216" t="s">
        <v>62</v>
      </c>
      <c r="F8" s="216" t="s">
        <v>62</v>
      </c>
      <c r="G8" s="216" t="s">
        <v>62</v>
      </c>
      <c r="H8" s="217" t="s">
        <v>62</v>
      </c>
      <c r="I8" s="1">
        <v>2</v>
      </c>
      <c r="J8" s="43">
        <f>J9+J16+J26+J35+J39</f>
        <v>119245637</v>
      </c>
      <c r="K8" s="43">
        <f>K9+K16+K26+K35+K39</f>
        <v>168328656</v>
      </c>
      <c r="L8" s="106"/>
    </row>
    <row r="9" spans="1:11" ht="12.75" customHeight="1">
      <c r="A9" s="226" t="s">
        <v>63</v>
      </c>
      <c r="B9" s="227" t="s">
        <v>64</v>
      </c>
      <c r="C9" s="227" t="s">
        <v>64</v>
      </c>
      <c r="D9" s="227" t="s">
        <v>64</v>
      </c>
      <c r="E9" s="227" t="s">
        <v>64</v>
      </c>
      <c r="F9" s="227" t="s">
        <v>64</v>
      </c>
      <c r="G9" s="227" t="s">
        <v>64</v>
      </c>
      <c r="H9" s="228" t="s">
        <v>64</v>
      </c>
      <c r="I9" s="1">
        <v>3</v>
      </c>
      <c r="J9" s="43">
        <f>SUM(J10:J15)</f>
        <v>0</v>
      </c>
      <c r="K9" s="43">
        <f>SUM(K10:K15)</f>
        <v>38188</v>
      </c>
    </row>
    <row r="10" spans="1:11" ht="12.75" customHeight="1">
      <c r="A10" s="226" t="s">
        <v>65</v>
      </c>
      <c r="B10" s="227" t="s">
        <v>65</v>
      </c>
      <c r="C10" s="227" t="s">
        <v>65</v>
      </c>
      <c r="D10" s="227" t="s">
        <v>65</v>
      </c>
      <c r="E10" s="227" t="s">
        <v>65</v>
      </c>
      <c r="F10" s="227" t="s">
        <v>65</v>
      </c>
      <c r="G10" s="227" t="s">
        <v>65</v>
      </c>
      <c r="H10" s="228" t="s">
        <v>65</v>
      </c>
      <c r="I10" s="1">
        <v>4</v>
      </c>
      <c r="J10" s="7"/>
      <c r="K10" s="7"/>
    </row>
    <row r="11" spans="1:11" ht="12.75" customHeight="1">
      <c r="A11" s="226" t="s">
        <v>66</v>
      </c>
      <c r="B11" s="227" t="s">
        <v>66</v>
      </c>
      <c r="C11" s="227" t="s">
        <v>66</v>
      </c>
      <c r="D11" s="227" t="s">
        <v>66</v>
      </c>
      <c r="E11" s="227" t="s">
        <v>66</v>
      </c>
      <c r="F11" s="227" t="s">
        <v>66</v>
      </c>
      <c r="G11" s="227" t="s">
        <v>66</v>
      </c>
      <c r="H11" s="228" t="s">
        <v>66</v>
      </c>
      <c r="I11" s="1">
        <v>5</v>
      </c>
      <c r="J11" s="7"/>
      <c r="K11" s="7"/>
    </row>
    <row r="12" spans="1:11" ht="12.75" customHeight="1">
      <c r="A12" s="226" t="s">
        <v>0</v>
      </c>
      <c r="B12" s="227" t="s">
        <v>0</v>
      </c>
      <c r="C12" s="227" t="s">
        <v>0</v>
      </c>
      <c r="D12" s="227" t="s">
        <v>0</v>
      </c>
      <c r="E12" s="227" t="s">
        <v>0</v>
      </c>
      <c r="F12" s="227" t="s">
        <v>0</v>
      </c>
      <c r="G12" s="227" t="s">
        <v>0</v>
      </c>
      <c r="H12" s="228" t="s">
        <v>0</v>
      </c>
      <c r="I12" s="1">
        <v>6</v>
      </c>
      <c r="J12" s="7"/>
      <c r="K12" s="7"/>
    </row>
    <row r="13" spans="1:11" ht="12.75" customHeight="1">
      <c r="A13" s="226" t="s">
        <v>67</v>
      </c>
      <c r="B13" s="227" t="s">
        <v>67</v>
      </c>
      <c r="C13" s="227" t="s">
        <v>67</v>
      </c>
      <c r="D13" s="227" t="s">
        <v>67</v>
      </c>
      <c r="E13" s="227" t="s">
        <v>67</v>
      </c>
      <c r="F13" s="227" t="s">
        <v>67</v>
      </c>
      <c r="G13" s="227" t="s">
        <v>67</v>
      </c>
      <c r="H13" s="228" t="s">
        <v>67</v>
      </c>
      <c r="I13" s="1">
        <v>7</v>
      </c>
      <c r="J13" s="7"/>
      <c r="K13" s="7"/>
    </row>
    <row r="14" spans="1:11" ht="12.75" customHeight="1">
      <c r="A14" s="226" t="s">
        <v>68</v>
      </c>
      <c r="B14" s="227" t="s">
        <v>68</v>
      </c>
      <c r="C14" s="227" t="s">
        <v>68</v>
      </c>
      <c r="D14" s="227" t="s">
        <v>68</v>
      </c>
      <c r="E14" s="227" t="s">
        <v>68</v>
      </c>
      <c r="F14" s="227" t="s">
        <v>68</v>
      </c>
      <c r="G14" s="227" t="s">
        <v>68</v>
      </c>
      <c r="H14" s="228" t="s">
        <v>68</v>
      </c>
      <c r="I14" s="1">
        <v>8</v>
      </c>
      <c r="J14" s="7"/>
      <c r="K14" s="7"/>
    </row>
    <row r="15" spans="1:11" ht="12.75" customHeight="1">
      <c r="A15" s="226" t="s">
        <v>69</v>
      </c>
      <c r="B15" s="227" t="s">
        <v>69</v>
      </c>
      <c r="C15" s="227" t="s">
        <v>69</v>
      </c>
      <c r="D15" s="227" t="s">
        <v>69</v>
      </c>
      <c r="E15" s="227" t="s">
        <v>69</v>
      </c>
      <c r="F15" s="227" t="s">
        <v>69</v>
      </c>
      <c r="G15" s="227" t="s">
        <v>69</v>
      </c>
      <c r="H15" s="228" t="s">
        <v>69</v>
      </c>
      <c r="I15" s="1">
        <v>9</v>
      </c>
      <c r="J15" s="7"/>
      <c r="K15" s="7">
        <v>38188</v>
      </c>
    </row>
    <row r="16" spans="1:11" ht="12.75" customHeight="1">
      <c r="A16" s="226" t="s">
        <v>70</v>
      </c>
      <c r="B16" s="227" t="s">
        <v>71</v>
      </c>
      <c r="C16" s="227" t="s">
        <v>71</v>
      </c>
      <c r="D16" s="227" t="s">
        <v>71</v>
      </c>
      <c r="E16" s="227" t="s">
        <v>71</v>
      </c>
      <c r="F16" s="227" t="s">
        <v>71</v>
      </c>
      <c r="G16" s="227" t="s">
        <v>71</v>
      </c>
      <c r="H16" s="228" t="s">
        <v>71</v>
      </c>
      <c r="I16" s="1">
        <v>10</v>
      </c>
      <c r="J16" s="43">
        <f>SUM(J17:J25)</f>
        <v>89453368</v>
      </c>
      <c r="K16" s="43">
        <f>SUM(K17:K25)</f>
        <v>110756192</v>
      </c>
    </row>
    <row r="17" spans="1:11" ht="12.75" customHeight="1">
      <c r="A17" s="226" t="s">
        <v>72</v>
      </c>
      <c r="B17" s="227" t="s">
        <v>72</v>
      </c>
      <c r="C17" s="227" t="s">
        <v>72</v>
      </c>
      <c r="D17" s="227" t="s">
        <v>72</v>
      </c>
      <c r="E17" s="227" t="s">
        <v>72</v>
      </c>
      <c r="F17" s="227" t="s">
        <v>72</v>
      </c>
      <c r="G17" s="227" t="s">
        <v>72</v>
      </c>
      <c r="H17" s="228" t="s">
        <v>72</v>
      </c>
      <c r="I17" s="1">
        <v>11</v>
      </c>
      <c r="J17" s="7">
        <v>7222038</v>
      </c>
      <c r="K17" s="7">
        <v>7222038</v>
      </c>
    </row>
    <row r="18" spans="1:11" ht="12.75" customHeight="1">
      <c r="A18" s="226" t="s">
        <v>73</v>
      </c>
      <c r="B18" s="227" t="s">
        <v>73</v>
      </c>
      <c r="C18" s="227" t="s">
        <v>73</v>
      </c>
      <c r="D18" s="227" t="s">
        <v>73</v>
      </c>
      <c r="E18" s="227" t="s">
        <v>73</v>
      </c>
      <c r="F18" s="227" t="s">
        <v>73</v>
      </c>
      <c r="G18" s="227" t="s">
        <v>73</v>
      </c>
      <c r="H18" s="228" t="s">
        <v>73</v>
      </c>
      <c r="I18" s="1">
        <v>12</v>
      </c>
      <c r="J18" s="7">
        <v>29659948</v>
      </c>
      <c r="K18" s="7">
        <v>26891772</v>
      </c>
    </row>
    <row r="19" spans="1:11" ht="12.75" customHeight="1">
      <c r="A19" s="226" t="s">
        <v>74</v>
      </c>
      <c r="B19" s="227" t="s">
        <v>74</v>
      </c>
      <c r="C19" s="227" t="s">
        <v>74</v>
      </c>
      <c r="D19" s="227" t="s">
        <v>74</v>
      </c>
      <c r="E19" s="227" t="s">
        <v>74</v>
      </c>
      <c r="F19" s="227" t="s">
        <v>74</v>
      </c>
      <c r="G19" s="227" t="s">
        <v>74</v>
      </c>
      <c r="H19" s="228" t="s">
        <v>74</v>
      </c>
      <c r="I19" s="1">
        <v>13</v>
      </c>
      <c r="J19" s="7"/>
      <c r="K19" s="7"/>
    </row>
    <row r="20" spans="1:11" ht="12.75" customHeight="1">
      <c r="A20" s="226" t="s">
        <v>75</v>
      </c>
      <c r="B20" s="227" t="s">
        <v>75</v>
      </c>
      <c r="C20" s="227" t="s">
        <v>75</v>
      </c>
      <c r="D20" s="227" t="s">
        <v>75</v>
      </c>
      <c r="E20" s="227" t="s">
        <v>75</v>
      </c>
      <c r="F20" s="227" t="s">
        <v>75</v>
      </c>
      <c r="G20" s="227" t="s">
        <v>75</v>
      </c>
      <c r="H20" s="228" t="s">
        <v>75</v>
      </c>
      <c r="I20" s="1">
        <v>14</v>
      </c>
      <c r="J20" s="7">
        <v>1833847</v>
      </c>
      <c r="K20" s="7">
        <v>16726950</v>
      </c>
    </row>
    <row r="21" spans="1:11" ht="12.75" customHeight="1">
      <c r="A21" s="226" t="s">
        <v>76</v>
      </c>
      <c r="B21" s="227" t="s">
        <v>76</v>
      </c>
      <c r="C21" s="227" t="s">
        <v>76</v>
      </c>
      <c r="D21" s="227" t="s">
        <v>76</v>
      </c>
      <c r="E21" s="227" t="s">
        <v>76</v>
      </c>
      <c r="F21" s="227" t="s">
        <v>76</v>
      </c>
      <c r="G21" s="227" t="s">
        <v>76</v>
      </c>
      <c r="H21" s="228" t="s">
        <v>76</v>
      </c>
      <c r="I21" s="1">
        <v>15</v>
      </c>
      <c r="J21" s="7"/>
      <c r="K21" s="7"/>
    </row>
    <row r="22" spans="1:11" ht="12.75" customHeight="1">
      <c r="A22" s="226" t="s">
        <v>77</v>
      </c>
      <c r="B22" s="227" t="s">
        <v>77</v>
      </c>
      <c r="C22" s="227" t="s">
        <v>77</v>
      </c>
      <c r="D22" s="227" t="s">
        <v>77</v>
      </c>
      <c r="E22" s="227" t="s">
        <v>77</v>
      </c>
      <c r="F22" s="227" t="s">
        <v>77</v>
      </c>
      <c r="G22" s="227" t="s">
        <v>77</v>
      </c>
      <c r="H22" s="228" t="s">
        <v>77</v>
      </c>
      <c r="I22" s="1">
        <v>16</v>
      </c>
      <c r="J22" s="7"/>
      <c r="K22" s="7"/>
    </row>
    <row r="23" spans="1:11" ht="12.75" customHeight="1">
      <c r="A23" s="226" t="s">
        <v>78</v>
      </c>
      <c r="B23" s="227" t="s">
        <v>78</v>
      </c>
      <c r="C23" s="227" t="s">
        <v>78</v>
      </c>
      <c r="D23" s="227" t="s">
        <v>78</v>
      </c>
      <c r="E23" s="227" t="s">
        <v>78</v>
      </c>
      <c r="F23" s="227" t="s">
        <v>78</v>
      </c>
      <c r="G23" s="227" t="s">
        <v>78</v>
      </c>
      <c r="H23" s="228" t="s">
        <v>78</v>
      </c>
      <c r="I23" s="1">
        <v>17</v>
      </c>
      <c r="J23" s="7">
        <v>50677089</v>
      </c>
      <c r="K23" s="7">
        <v>59857454</v>
      </c>
    </row>
    <row r="24" spans="1:11" ht="12.75" customHeight="1">
      <c r="A24" s="226" t="s">
        <v>79</v>
      </c>
      <c r="B24" s="227" t="s">
        <v>79</v>
      </c>
      <c r="C24" s="227" t="s">
        <v>79</v>
      </c>
      <c r="D24" s="227" t="s">
        <v>79</v>
      </c>
      <c r="E24" s="227" t="s">
        <v>79</v>
      </c>
      <c r="F24" s="227" t="s">
        <v>79</v>
      </c>
      <c r="G24" s="227" t="s">
        <v>79</v>
      </c>
      <c r="H24" s="228" t="s">
        <v>79</v>
      </c>
      <c r="I24" s="1">
        <v>18</v>
      </c>
      <c r="J24" s="7"/>
      <c r="K24" s="7"/>
    </row>
    <row r="25" spans="1:11" ht="12.75" customHeight="1">
      <c r="A25" s="226" t="s">
        <v>80</v>
      </c>
      <c r="B25" s="227" t="s">
        <v>80</v>
      </c>
      <c r="C25" s="227" t="s">
        <v>80</v>
      </c>
      <c r="D25" s="227" t="s">
        <v>80</v>
      </c>
      <c r="E25" s="227" t="s">
        <v>80</v>
      </c>
      <c r="F25" s="227" t="s">
        <v>80</v>
      </c>
      <c r="G25" s="227" t="s">
        <v>80</v>
      </c>
      <c r="H25" s="228" t="s">
        <v>80</v>
      </c>
      <c r="I25" s="1">
        <v>19</v>
      </c>
      <c r="J25" s="7">
        <v>60446</v>
      </c>
      <c r="K25" s="7">
        <v>57978</v>
      </c>
    </row>
    <row r="26" spans="1:13" ht="12.75" customHeight="1">
      <c r="A26" s="226" t="s">
        <v>81</v>
      </c>
      <c r="B26" s="227" t="s">
        <v>82</v>
      </c>
      <c r="C26" s="227" t="s">
        <v>82</v>
      </c>
      <c r="D26" s="227" t="s">
        <v>82</v>
      </c>
      <c r="E26" s="227" t="s">
        <v>82</v>
      </c>
      <c r="F26" s="227" t="s">
        <v>82</v>
      </c>
      <c r="G26" s="227" t="s">
        <v>82</v>
      </c>
      <c r="H26" s="228" t="s">
        <v>82</v>
      </c>
      <c r="I26" s="1">
        <v>20</v>
      </c>
      <c r="J26" s="43">
        <f>SUM(J27:J34)</f>
        <v>25577165</v>
      </c>
      <c r="K26" s="43">
        <f>SUM(K27:K34)</f>
        <v>53907005</v>
      </c>
      <c r="M26" s="106"/>
    </row>
    <row r="27" spans="1:11" ht="12.75" customHeight="1">
      <c r="A27" s="226" t="s">
        <v>83</v>
      </c>
      <c r="B27" s="227" t="s">
        <v>83</v>
      </c>
      <c r="C27" s="227" t="s">
        <v>83</v>
      </c>
      <c r="D27" s="227" t="s">
        <v>83</v>
      </c>
      <c r="E27" s="227" t="s">
        <v>83</v>
      </c>
      <c r="F27" s="227" t="s">
        <v>83</v>
      </c>
      <c r="G27" s="227" t="s">
        <v>83</v>
      </c>
      <c r="H27" s="228" t="s">
        <v>83</v>
      </c>
      <c r="I27" s="1">
        <v>21</v>
      </c>
      <c r="J27" s="7">
        <v>20511570</v>
      </c>
      <c r="K27" s="7">
        <v>48668721</v>
      </c>
    </row>
    <row r="28" spans="1:11" ht="12.75" customHeight="1">
      <c r="A28" s="226" t="s">
        <v>84</v>
      </c>
      <c r="B28" s="227" t="s">
        <v>84</v>
      </c>
      <c r="C28" s="227" t="s">
        <v>84</v>
      </c>
      <c r="D28" s="227" t="s">
        <v>84</v>
      </c>
      <c r="E28" s="227" t="s">
        <v>84</v>
      </c>
      <c r="F28" s="227" t="s">
        <v>84</v>
      </c>
      <c r="G28" s="227" t="s">
        <v>84</v>
      </c>
      <c r="H28" s="228" t="s">
        <v>84</v>
      </c>
      <c r="I28" s="1">
        <v>22</v>
      </c>
      <c r="J28" s="7">
        <v>4236124</v>
      </c>
      <c r="K28" s="7">
        <v>4236124</v>
      </c>
    </row>
    <row r="29" spans="1:11" ht="12.75" customHeight="1">
      <c r="A29" s="226" t="s">
        <v>85</v>
      </c>
      <c r="B29" s="227" t="s">
        <v>85</v>
      </c>
      <c r="C29" s="227" t="s">
        <v>85</v>
      </c>
      <c r="D29" s="227" t="s">
        <v>85</v>
      </c>
      <c r="E29" s="227" t="s">
        <v>85</v>
      </c>
      <c r="F29" s="227" t="s">
        <v>85</v>
      </c>
      <c r="G29" s="227" t="s">
        <v>85</v>
      </c>
      <c r="H29" s="228" t="s">
        <v>85</v>
      </c>
      <c r="I29" s="1">
        <v>23</v>
      </c>
      <c r="J29" s="7">
        <v>503704</v>
      </c>
      <c r="K29" s="7">
        <v>505862</v>
      </c>
    </row>
    <row r="30" spans="1:11" ht="12.75" customHeight="1">
      <c r="A30" s="226" t="s">
        <v>86</v>
      </c>
      <c r="B30" s="227" t="s">
        <v>86</v>
      </c>
      <c r="C30" s="227" t="s">
        <v>86</v>
      </c>
      <c r="D30" s="227" t="s">
        <v>86</v>
      </c>
      <c r="E30" s="227" t="s">
        <v>86</v>
      </c>
      <c r="F30" s="227" t="s">
        <v>86</v>
      </c>
      <c r="G30" s="227" t="s">
        <v>86</v>
      </c>
      <c r="H30" s="228" t="s">
        <v>86</v>
      </c>
      <c r="I30" s="1">
        <v>24</v>
      </c>
      <c r="J30" s="7"/>
      <c r="K30" s="7"/>
    </row>
    <row r="31" spans="1:11" ht="12.75" customHeight="1">
      <c r="A31" s="226" t="s">
        <v>87</v>
      </c>
      <c r="B31" s="227" t="s">
        <v>87</v>
      </c>
      <c r="C31" s="227" t="s">
        <v>87</v>
      </c>
      <c r="D31" s="227" t="s">
        <v>87</v>
      </c>
      <c r="E31" s="227" t="s">
        <v>87</v>
      </c>
      <c r="F31" s="227" t="s">
        <v>87</v>
      </c>
      <c r="G31" s="227" t="s">
        <v>87</v>
      </c>
      <c r="H31" s="228" t="s">
        <v>87</v>
      </c>
      <c r="I31" s="1">
        <v>25</v>
      </c>
      <c r="J31" s="7"/>
      <c r="K31" s="7"/>
    </row>
    <row r="32" spans="1:11" ht="12.75" customHeight="1">
      <c r="A32" s="226" t="s">
        <v>88</v>
      </c>
      <c r="B32" s="227" t="s">
        <v>88</v>
      </c>
      <c r="C32" s="227" t="s">
        <v>88</v>
      </c>
      <c r="D32" s="227" t="s">
        <v>88</v>
      </c>
      <c r="E32" s="227" t="s">
        <v>88</v>
      </c>
      <c r="F32" s="227" t="s">
        <v>88</v>
      </c>
      <c r="G32" s="227" t="s">
        <v>88</v>
      </c>
      <c r="H32" s="228" t="s">
        <v>88</v>
      </c>
      <c r="I32" s="1">
        <v>26</v>
      </c>
      <c r="J32" s="7">
        <v>285000</v>
      </c>
      <c r="K32" s="7">
        <v>458248</v>
      </c>
    </row>
    <row r="33" spans="1:11" ht="12.75" customHeight="1">
      <c r="A33" s="226" t="s">
        <v>89</v>
      </c>
      <c r="B33" s="227" t="s">
        <v>89</v>
      </c>
      <c r="C33" s="227" t="s">
        <v>89</v>
      </c>
      <c r="D33" s="227" t="s">
        <v>89</v>
      </c>
      <c r="E33" s="227" t="s">
        <v>89</v>
      </c>
      <c r="F33" s="227" t="s">
        <v>89</v>
      </c>
      <c r="G33" s="227" t="s">
        <v>89</v>
      </c>
      <c r="H33" s="228" t="s">
        <v>89</v>
      </c>
      <c r="I33" s="1">
        <v>27</v>
      </c>
      <c r="J33" s="7">
        <v>40767</v>
      </c>
      <c r="K33" s="7">
        <v>38050</v>
      </c>
    </row>
    <row r="34" spans="1:11" ht="12.75" customHeight="1">
      <c r="A34" s="226" t="s">
        <v>90</v>
      </c>
      <c r="B34" s="227" t="s">
        <v>90</v>
      </c>
      <c r="C34" s="227" t="s">
        <v>90</v>
      </c>
      <c r="D34" s="227" t="s">
        <v>90</v>
      </c>
      <c r="E34" s="227" t="s">
        <v>90</v>
      </c>
      <c r="F34" s="227" t="s">
        <v>90</v>
      </c>
      <c r="G34" s="227" t="s">
        <v>90</v>
      </c>
      <c r="H34" s="228" t="s">
        <v>90</v>
      </c>
      <c r="I34" s="1">
        <v>28</v>
      </c>
      <c r="J34" s="7"/>
      <c r="K34" s="7"/>
    </row>
    <row r="35" spans="1:11" ht="12.75" customHeight="1">
      <c r="A35" s="226" t="s">
        <v>91</v>
      </c>
      <c r="B35" s="227" t="s">
        <v>92</v>
      </c>
      <c r="C35" s="227" t="s">
        <v>92</v>
      </c>
      <c r="D35" s="227" t="s">
        <v>92</v>
      </c>
      <c r="E35" s="227" t="s">
        <v>92</v>
      </c>
      <c r="F35" s="227" t="s">
        <v>92</v>
      </c>
      <c r="G35" s="227" t="s">
        <v>92</v>
      </c>
      <c r="H35" s="228" t="s">
        <v>92</v>
      </c>
      <c r="I35" s="1">
        <v>29</v>
      </c>
      <c r="J35" s="43">
        <f>SUM(J36:J38)</f>
        <v>4215104</v>
      </c>
      <c r="K35" s="43">
        <f>SUM(K36:K38)</f>
        <v>3627271</v>
      </c>
    </row>
    <row r="36" spans="1:11" ht="12.75" customHeight="1">
      <c r="A36" s="226" t="s">
        <v>93</v>
      </c>
      <c r="B36" s="227" t="s">
        <v>93</v>
      </c>
      <c r="C36" s="227" t="s">
        <v>93</v>
      </c>
      <c r="D36" s="227" t="s">
        <v>93</v>
      </c>
      <c r="E36" s="227" t="s">
        <v>93</v>
      </c>
      <c r="F36" s="227" t="s">
        <v>93</v>
      </c>
      <c r="G36" s="227" t="s">
        <v>93</v>
      </c>
      <c r="H36" s="228" t="s">
        <v>93</v>
      </c>
      <c r="I36" s="1">
        <v>30</v>
      </c>
      <c r="J36" s="7"/>
      <c r="K36" s="7"/>
    </row>
    <row r="37" spans="1:11" ht="12.75" customHeight="1">
      <c r="A37" s="226" t="s">
        <v>94</v>
      </c>
      <c r="B37" s="227" t="s">
        <v>94</v>
      </c>
      <c r="C37" s="227" t="s">
        <v>94</v>
      </c>
      <c r="D37" s="227" t="s">
        <v>94</v>
      </c>
      <c r="E37" s="227" t="s">
        <v>94</v>
      </c>
      <c r="F37" s="227" t="s">
        <v>94</v>
      </c>
      <c r="G37" s="227" t="s">
        <v>94</v>
      </c>
      <c r="H37" s="228" t="s">
        <v>94</v>
      </c>
      <c r="I37" s="1">
        <v>31</v>
      </c>
      <c r="J37" s="7">
        <v>4075152</v>
      </c>
      <c r="K37" s="7">
        <v>3627271</v>
      </c>
    </row>
    <row r="38" spans="1:11" ht="12.75" customHeight="1">
      <c r="A38" s="226" t="s">
        <v>95</v>
      </c>
      <c r="B38" s="227" t="s">
        <v>95</v>
      </c>
      <c r="C38" s="227" t="s">
        <v>95</v>
      </c>
      <c r="D38" s="227" t="s">
        <v>95</v>
      </c>
      <c r="E38" s="227" t="s">
        <v>95</v>
      </c>
      <c r="F38" s="227" t="s">
        <v>95</v>
      </c>
      <c r="G38" s="227" t="s">
        <v>95</v>
      </c>
      <c r="H38" s="228" t="s">
        <v>95</v>
      </c>
      <c r="I38" s="1">
        <v>32</v>
      </c>
      <c r="J38" s="7">
        <v>139952</v>
      </c>
      <c r="K38" s="7"/>
    </row>
    <row r="39" spans="1:11" ht="12.75" customHeight="1">
      <c r="A39" s="226" t="s">
        <v>96</v>
      </c>
      <c r="B39" s="227" t="s">
        <v>97</v>
      </c>
      <c r="C39" s="227" t="s">
        <v>97</v>
      </c>
      <c r="D39" s="227" t="s">
        <v>97</v>
      </c>
      <c r="E39" s="227" t="s">
        <v>97</v>
      </c>
      <c r="F39" s="227" t="s">
        <v>97</v>
      </c>
      <c r="G39" s="227" t="s">
        <v>97</v>
      </c>
      <c r="H39" s="228" t="s">
        <v>97</v>
      </c>
      <c r="I39" s="1">
        <v>33</v>
      </c>
      <c r="J39" s="7"/>
      <c r="K39" s="43"/>
    </row>
    <row r="40" spans="1:11" ht="12.75" customHeight="1">
      <c r="A40" s="215" t="s">
        <v>98</v>
      </c>
      <c r="B40" s="216" t="s">
        <v>98</v>
      </c>
      <c r="C40" s="216" t="s">
        <v>98</v>
      </c>
      <c r="D40" s="216" t="s">
        <v>98</v>
      </c>
      <c r="E40" s="216" t="s">
        <v>98</v>
      </c>
      <c r="F40" s="216" t="s">
        <v>98</v>
      </c>
      <c r="G40" s="216" t="s">
        <v>98</v>
      </c>
      <c r="H40" s="217" t="s">
        <v>98</v>
      </c>
      <c r="I40" s="1">
        <v>34</v>
      </c>
      <c r="J40" s="43">
        <f>J41+J49+J56+J64</f>
        <v>184834934</v>
      </c>
      <c r="K40" s="43">
        <f>K41+K49+K56+K64</f>
        <v>218162537</v>
      </c>
    </row>
    <row r="41" spans="1:11" ht="12.75" customHeight="1">
      <c r="A41" s="226" t="s">
        <v>99</v>
      </c>
      <c r="B41" s="227" t="s">
        <v>100</v>
      </c>
      <c r="C41" s="227" t="s">
        <v>100</v>
      </c>
      <c r="D41" s="227" t="s">
        <v>100</v>
      </c>
      <c r="E41" s="227" t="s">
        <v>100</v>
      </c>
      <c r="F41" s="227" t="s">
        <v>100</v>
      </c>
      <c r="G41" s="227" t="s">
        <v>100</v>
      </c>
      <c r="H41" s="228" t="s">
        <v>100</v>
      </c>
      <c r="I41" s="1">
        <v>35</v>
      </c>
      <c r="J41" s="43">
        <f>SUM(J42:J48)</f>
        <v>1322906</v>
      </c>
      <c r="K41" s="43">
        <f>SUM(K42:K48)</f>
        <v>1322906</v>
      </c>
    </row>
    <row r="42" spans="1:11" ht="12.75" customHeight="1">
      <c r="A42" s="226" t="s">
        <v>101</v>
      </c>
      <c r="B42" s="227" t="s">
        <v>101</v>
      </c>
      <c r="C42" s="227" t="s">
        <v>101</v>
      </c>
      <c r="D42" s="227" t="s">
        <v>101</v>
      </c>
      <c r="E42" s="227" t="s">
        <v>101</v>
      </c>
      <c r="F42" s="227" t="s">
        <v>101</v>
      </c>
      <c r="G42" s="227" t="s">
        <v>101</v>
      </c>
      <c r="H42" s="228" t="s">
        <v>101</v>
      </c>
      <c r="I42" s="1">
        <v>36</v>
      </c>
      <c r="J42" s="7">
        <v>1886</v>
      </c>
      <c r="K42" s="7">
        <v>1886</v>
      </c>
    </row>
    <row r="43" spans="1:11" ht="12.75" customHeight="1">
      <c r="A43" s="226" t="s">
        <v>102</v>
      </c>
      <c r="B43" s="227" t="s">
        <v>102</v>
      </c>
      <c r="C43" s="227" t="s">
        <v>102</v>
      </c>
      <c r="D43" s="227" t="s">
        <v>102</v>
      </c>
      <c r="E43" s="227" t="s">
        <v>102</v>
      </c>
      <c r="F43" s="227" t="s">
        <v>102</v>
      </c>
      <c r="G43" s="227" t="s">
        <v>102</v>
      </c>
      <c r="H43" s="228" t="s">
        <v>102</v>
      </c>
      <c r="I43" s="1">
        <v>37</v>
      </c>
      <c r="J43" s="7"/>
      <c r="K43" s="7"/>
    </row>
    <row r="44" spans="1:11" ht="12.75" customHeight="1">
      <c r="A44" s="226" t="s">
        <v>103</v>
      </c>
      <c r="B44" s="227" t="s">
        <v>103</v>
      </c>
      <c r="C44" s="227" t="s">
        <v>103</v>
      </c>
      <c r="D44" s="227" t="s">
        <v>103</v>
      </c>
      <c r="E44" s="227" t="s">
        <v>103</v>
      </c>
      <c r="F44" s="227" t="s">
        <v>103</v>
      </c>
      <c r="G44" s="227" t="s">
        <v>103</v>
      </c>
      <c r="H44" s="228" t="s">
        <v>103</v>
      </c>
      <c r="I44" s="1">
        <v>38</v>
      </c>
      <c r="J44" s="7"/>
      <c r="K44" s="7"/>
    </row>
    <row r="45" spans="1:11" ht="12.75" customHeight="1">
      <c r="A45" s="226" t="s">
        <v>104</v>
      </c>
      <c r="B45" s="227" t="s">
        <v>104</v>
      </c>
      <c r="C45" s="227" t="s">
        <v>104</v>
      </c>
      <c r="D45" s="227" t="s">
        <v>104</v>
      </c>
      <c r="E45" s="227" t="s">
        <v>104</v>
      </c>
      <c r="F45" s="227" t="s">
        <v>104</v>
      </c>
      <c r="G45" s="227" t="s">
        <v>104</v>
      </c>
      <c r="H45" s="228" t="s">
        <v>104</v>
      </c>
      <c r="I45" s="1">
        <v>39</v>
      </c>
      <c r="J45" s="7">
        <v>1321020</v>
      </c>
      <c r="K45" s="7">
        <v>1321020</v>
      </c>
    </row>
    <row r="46" spans="1:11" ht="12.75" customHeight="1">
      <c r="A46" s="226" t="s">
        <v>105</v>
      </c>
      <c r="B46" s="227" t="s">
        <v>105</v>
      </c>
      <c r="C46" s="227" t="s">
        <v>105</v>
      </c>
      <c r="D46" s="227" t="s">
        <v>105</v>
      </c>
      <c r="E46" s="227" t="s">
        <v>105</v>
      </c>
      <c r="F46" s="227" t="s">
        <v>105</v>
      </c>
      <c r="G46" s="227" t="s">
        <v>105</v>
      </c>
      <c r="H46" s="228" t="s">
        <v>105</v>
      </c>
      <c r="I46" s="1">
        <v>40</v>
      </c>
      <c r="J46" s="7"/>
      <c r="K46" s="7"/>
    </row>
    <row r="47" spans="1:11" ht="12.75" customHeight="1">
      <c r="A47" s="226" t="s">
        <v>106</v>
      </c>
      <c r="B47" s="227" t="s">
        <v>106</v>
      </c>
      <c r="C47" s="227" t="s">
        <v>106</v>
      </c>
      <c r="D47" s="227" t="s">
        <v>106</v>
      </c>
      <c r="E47" s="227" t="s">
        <v>106</v>
      </c>
      <c r="F47" s="227" t="s">
        <v>106</v>
      </c>
      <c r="G47" s="227" t="s">
        <v>106</v>
      </c>
      <c r="H47" s="228" t="s">
        <v>106</v>
      </c>
      <c r="I47" s="1">
        <v>41</v>
      </c>
      <c r="J47" s="7"/>
      <c r="K47" s="7"/>
    </row>
    <row r="48" spans="1:11" ht="12.75" customHeight="1">
      <c r="A48" s="226" t="s">
        <v>107</v>
      </c>
      <c r="B48" s="227" t="s">
        <v>107</v>
      </c>
      <c r="C48" s="227" t="s">
        <v>107</v>
      </c>
      <c r="D48" s="227" t="s">
        <v>107</v>
      </c>
      <c r="E48" s="227" t="s">
        <v>107</v>
      </c>
      <c r="F48" s="227" t="s">
        <v>107</v>
      </c>
      <c r="G48" s="227" t="s">
        <v>107</v>
      </c>
      <c r="H48" s="228" t="s">
        <v>107</v>
      </c>
      <c r="I48" s="1">
        <v>42</v>
      </c>
      <c r="J48" s="7"/>
      <c r="K48" s="7"/>
    </row>
    <row r="49" spans="1:11" ht="12.75" customHeight="1">
      <c r="A49" s="226" t="s">
        <v>108</v>
      </c>
      <c r="B49" s="227" t="s">
        <v>109</v>
      </c>
      <c r="C49" s="227" t="s">
        <v>109</v>
      </c>
      <c r="D49" s="227" t="s">
        <v>109</v>
      </c>
      <c r="E49" s="227" t="s">
        <v>109</v>
      </c>
      <c r="F49" s="227" t="s">
        <v>109</v>
      </c>
      <c r="G49" s="227" t="s">
        <v>109</v>
      </c>
      <c r="H49" s="228" t="s">
        <v>109</v>
      </c>
      <c r="I49" s="1">
        <v>43</v>
      </c>
      <c r="J49" s="43">
        <f>SUM(J50:J55)</f>
        <v>103251449</v>
      </c>
      <c r="K49" s="43">
        <f>SUM(K50:K55)</f>
        <v>119183560</v>
      </c>
    </row>
    <row r="50" spans="1:11" ht="12.75" customHeight="1">
      <c r="A50" s="226" t="s">
        <v>110</v>
      </c>
      <c r="B50" s="227" t="s">
        <v>110</v>
      </c>
      <c r="C50" s="227" t="s">
        <v>110</v>
      </c>
      <c r="D50" s="227" t="s">
        <v>110</v>
      </c>
      <c r="E50" s="227" t="s">
        <v>110</v>
      </c>
      <c r="F50" s="227" t="s">
        <v>110</v>
      </c>
      <c r="G50" s="227" t="s">
        <v>110</v>
      </c>
      <c r="H50" s="228" t="s">
        <v>110</v>
      </c>
      <c r="I50" s="1">
        <v>44</v>
      </c>
      <c r="J50" s="7">
        <v>61682461</v>
      </c>
      <c r="K50" s="7">
        <v>74964261</v>
      </c>
    </row>
    <row r="51" spans="1:11" ht="12.75" customHeight="1">
      <c r="A51" s="226" t="s">
        <v>111</v>
      </c>
      <c r="B51" s="227" t="s">
        <v>111</v>
      </c>
      <c r="C51" s="227" t="s">
        <v>111</v>
      </c>
      <c r="D51" s="227" t="s">
        <v>111</v>
      </c>
      <c r="E51" s="227" t="s">
        <v>111</v>
      </c>
      <c r="F51" s="227" t="s">
        <v>111</v>
      </c>
      <c r="G51" s="227" t="s">
        <v>111</v>
      </c>
      <c r="H51" s="228" t="s">
        <v>111</v>
      </c>
      <c r="I51" s="1">
        <v>45</v>
      </c>
      <c r="J51" s="7">
        <v>22731390</v>
      </c>
      <c r="K51" s="7">
        <v>38269110</v>
      </c>
    </row>
    <row r="52" spans="1:11" ht="12.75" customHeight="1">
      <c r="A52" s="226" t="s">
        <v>112</v>
      </c>
      <c r="B52" s="227" t="s">
        <v>112</v>
      </c>
      <c r="C52" s="227" t="s">
        <v>112</v>
      </c>
      <c r="D52" s="227" t="s">
        <v>112</v>
      </c>
      <c r="E52" s="227" t="s">
        <v>112</v>
      </c>
      <c r="F52" s="227" t="s">
        <v>112</v>
      </c>
      <c r="G52" s="227" t="s">
        <v>112</v>
      </c>
      <c r="H52" s="228" t="s">
        <v>112</v>
      </c>
      <c r="I52" s="1">
        <v>46</v>
      </c>
      <c r="J52" s="7"/>
      <c r="K52" s="7"/>
    </row>
    <row r="53" spans="1:11" ht="12.75" customHeight="1">
      <c r="A53" s="226" t="s">
        <v>113</v>
      </c>
      <c r="B53" s="227" t="s">
        <v>113</v>
      </c>
      <c r="C53" s="227" t="s">
        <v>113</v>
      </c>
      <c r="D53" s="227" t="s">
        <v>113</v>
      </c>
      <c r="E53" s="227" t="s">
        <v>113</v>
      </c>
      <c r="F53" s="227" t="s">
        <v>113</v>
      </c>
      <c r="G53" s="227" t="s">
        <v>113</v>
      </c>
      <c r="H53" s="228" t="s">
        <v>113</v>
      </c>
      <c r="I53" s="1">
        <v>47</v>
      </c>
      <c r="J53" s="7">
        <v>115994</v>
      </c>
      <c r="K53" s="7">
        <v>110122</v>
      </c>
    </row>
    <row r="54" spans="1:11" ht="12.75" customHeight="1">
      <c r="A54" s="226" t="s">
        <v>114</v>
      </c>
      <c r="B54" s="227" t="s">
        <v>114</v>
      </c>
      <c r="C54" s="227" t="s">
        <v>114</v>
      </c>
      <c r="D54" s="227" t="s">
        <v>114</v>
      </c>
      <c r="E54" s="227" t="s">
        <v>114</v>
      </c>
      <c r="F54" s="227" t="s">
        <v>114</v>
      </c>
      <c r="G54" s="227" t="s">
        <v>114</v>
      </c>
      <c r="H54" s="228" t="s">
        <v>114</v>
      </c>
      <c r="I54" s="1">
        <v>48</v>
      </c>
      <c r="J54" s="7">
        <v>1215051</v>
      </c>
      <c r="K54" s="7">
        <v>1499236</v>
      </c>
    </row>
    <row r="55" spans="1:11" ht="12.75" customHeight="1">
      <c r="A55" s="226" t="s">
        <v>115</v>
      </c>
      <c r="B55" s="227" t="s">
        <v>115</v>
      </c>
      <c r="C55" s="227" t="s">
        <v>115</v>
      </c>
      <c r="D55" s="227" t="s">
        <v>115</v>
      </c>
      <c r="E55" s="227" t="s">
        <v>115</v>
      </c>
      <c r="F55" s="227" t="s">
        <v>115</v>
      </c>
      <c r="G55" s="227" t="s">
        <v>115</v>
      </c>
      <c r="H55" s="228" t="s">
        <v>115</v>
      </c>
      <c r="I55" s="1">
        <v>49</v>
      </c>
      <c r="J55" s="7">
        <v>17506553</v>
      </c>
      <c r="K55" s="43">
        <v>4340831</v>
      </c>
    </row>
    <row r="56" spans="1:11" ht="12.75" customHeight="1">
      <c r="A56" s="226" t="s">
        <v>116</v>
      </c>
      <c r="B56" s="227" t="s">
        <v>117</v>
      </c>
      <c r="C56" s="227" t="s">
        <v>117</v>
      </c>
      <c r="D56" s="227" t="s">
        <v>117</v>
      </c>
      <c r="E56" s="227" t="s">
        <v>117</v>
      </c>
      <c r="F56" s="227" t="s">
        <v>117</v>
      </c>
      <c r="G56" s="227" t="s">
        <v>117</v>
      </c>
      <c r="H56" s="228" t="s">
        <v>117</v>
      </c>
      <c r="I56" s="1">
        <v>50</v>
      </c>
      <c r="J56" s="43">
        <f>SUM(J57:J63)</f>
        <v>31480165</v>
      </c>
      <c r="K56" s="43">
        <f>SUM(K57:K63)</f>
        <v>90917232</v>
      </c>
    </row>
    <row r="57" spans="1:11" ht="12.75" customHeight="1">
      <c r="A57" s="226" t="s">
        <v>83</v>
      </c>
      <c r="B57" s="227" t="s">
        <v>83</v>
      </c>
      <c r="C57" s="227" t="s">
        <v>83</v>
      </c>
      <c r="D57" s="227" t="s">
        <v>83</v>
      </c>
      <c r="E57" s="227" t="s">
        <v>83</v>
      </c>
      <c r="F57" s="227" t="s">
        <v>83</v>
      </c>
      <c r="G57" s="227" t="s">
        <v>83</v>
      </c>
      <c r="H57" s="228" t="s">
        <v>83</v>
      </c>
      <c r="I57" s="1">
        <v>51</v>
      </c>
      <c r="J57" s="7"/>
      <c r="K57" s="7"/>
    </row>
    <row r="58" spans="1:11" ht="12.75" customHeight="1">
      <c r="A58" s="226" t="s">
        <v>84</v>
      </c>
      <c r="B58" s="227" t="s">
        <v>84</v>
      </c>
      <c r="C58" s="227" t="s">
        <v>84</v>
      </c>
      <c r="D58" s="227" t="s">
        <v>84</v>
      </c>
      <c r="E58" s="227" t="s">
        <v>84</v>
      </c>
      <c r="F58" s="227" t="s">
        <v>84</v>
      </c>
      <c r="G58" s="227" t="s">
        <v>84</v>
      </c>
      <c r="H58" s="228" t="s">
        <v>84</v>
      </c>
      <c r="I58" s="1">
        <v>52</v>
      </c>
      <c r="J58" s="7">
        <v>31480165</v>
      </c>
      <c r="K58" s="7">
        <v>90567232</v>
      </c>
    </row>
    <row r="59" spans="1:11" ht="12.75" customHeight="1">
      <c r="A59" s="226" t="s">
        <v>85</v>
      </c>
      <c r="B59" s="227" t="s">
        <v>85</v>
      </c>
      <c r="C59" s="227" t="s">
        <v>85</v>
      </c>
      <c r="D59" s="227" t="s">
        <v>85</v>
      </c>
      <c r="E59" s="227" t="s">
        <v>85</v>
      </c>
      <c r="F59" s="227" t="s">
        <v>85</v>
      </c>
      <c r="G59" s="227" t="s">
        <v>85</v>
      </c>
      <c r="H59" s="228" t="s">
        <v>85</v>
      </c>
      <c r="I59" s="1">
        <v>53</v>
      </c>
      <c r="J59" s="7"/>
      <c r="K59" s="7"/>
    </row>
    <row r="60" spans="1:11" ht="12.75" customHeight="1">
      <c r="A60" s="226" t="s">
        <v>86</v>
      </c>
      <c r="B60" s="227" t="s">
        <v>86</v>
      </c>
      <c r="C60" s="227" t="s">
        <v>86</v>
      </c>
      <c r="D60" s="227" t="s">
        <v>86</v>
      </c>
      <c r="E60" s="227" t="s">
        <v>86</v>
      </c>
      <c r="F60" s="227" t="s">
        <v>86</v>
      </c>
      <c r="G60" s="227" t="s">
        <v>86</v>
      </c>
      <c r="H60" s="228" t="s">
        <v>86</v>
      </c>
      <c r="I60" s="1">
        <v>54</v>
      </c>
      <c r="J60" s="7"/>
      <c r="K60" s="7"/>
    </row>
    <row r="61" spans="1:11" ht="12.75" customHeight="1">
      <c r="A61" s="226" t="s">
        <v>87</v>
      </c>
      <c r="B61" s="227" t="s">
        <v>87</v>
      </c>
      <c r="C61" s="227" t="s">
        <v>87</v>
      </c>
      <c r="D61" s="227" t="s">
        <v>87</v>
      </c>
      <c r="E61" s="227" t="s">
        <v>87</v>
      </c>
      <c r="F61" s="227" t="s">
        <v>87</v>
      </c>
      <c r="G61" s="227" t="s">
        <v>87</v>
      </c>
      <c r="H61" s="228" t="s">
        <v>87</v>
      </c>
      <c r="I61" s="1">
        <v>55</v>
      </c>
      <c r="J61" s="7"/>
      <c r="K61" s="7"/>
    </row>
    <row r="62" spans="1:11" ht="12.75" customHeight="1">
      <c r="A62" s="226" t="s">
        <v>88</v>
      </c>
      <c r="B62" s="227" t="s">
        <v>88</v>
      </c>
      <c r="C62" s="227" t="s">
        <v>88</v>
      </c>
      <c r="D62" s="227" t="s">
        <v>88</v>
      </c>
      <c r="E62" s="227" t="s">
        <v>88</v>
      </c>
      <c r="F62" s="227" t="s">
        <v>88</v>
      </c>
      <c r="G62" s="227" t="s">
        <v>88</v>
      </c>
      <c r="H62" s="228" t="s">
        <v>88</v>
      </c>
      <c r="I62" s="1">
        <v>56</v>
      </c>
      <c r="J62" s="7"/>
      <c r="K62" s="7">
        <v>350000</v>
      </c>
    </row>
    <row r="63" spans="1:12" ht="12.75" customHeight="1">
      <c r="A63" s="226" t="s">
        <v>118</v>
      </c>
      <c r="B63" s="227" t="s">
        <v>118</v>
      </c>
      <c r="C63" s="227" t="s">
        <v>118</v>
      </c>
      <c r="D63" s="227" t="s">
        <v>118</v>
      </c>
      <c r="E63" s="227" t="s">
        <v>118</v>
      </c>
      <c r="F63" s="227" t="s">
        <v>118</v>
      </c>
      <c r="G63" s="227" t="s">
        <v>118</v>
      </c>
      <c r="H63" s="228" t="s">
        <v>118</v>
      </c>
      <c r="I63" s="1">
        <v>57</v>
      </c>
      <c r="J63" s="7"/>
      <c r="K63" s="7"/>
      <c r="L63" s="106"/>
    </row>
    <row r="64" spans="1:11" ht="12.75" customHeight="1">
      <c r="A64" s="226" t="s">
        <v>119</v>
      </c>
      <c r="B64" s="227" t="s">
        <v>120</v>
      </c>
      <c r="C64" s="227" t="s">
        <v>120</v>
      </c>
      <c r="D64" s="227" t="s">
        <v>120</v>
      </c>
      <c r="E64" s="227" t="s">
        <v>120</v>
      </c>
      <c r="F64" s="227" t="s">
        <v>120</v>
      </c>
      <c r="G64" s="227" t="s">
        <v>120</v>
      </c>
      <c r="H64" s="228" t="s">
        <v>120</v>
      </c>
      <c r="I64" s="1">
        <v>58</v>
      </c>
      <c r="J64" s="7">
        <v>48780414</v>
      </c>
      <c r="K64" s="7">
        <v>6738839</v>
      </c>
    </row>
    <row r="65" spans="1:11" ht="12.75" customHeight="1">
      <c r="A65" s="215" t="s">
        <v>121</v>
      </c>
      <c r="B65" s="216" t="s">
        <v>121</v>
      </c>
      <c r="C65" s="216" t="s">
        <v>121</v>
      </c>
      <c r="D65" s="216" t="s">
        <v>121</v>
      </c>
      <c r="E65" s="216" t="s">
        <v>121</v>
      </c>
      <c r="F65" s="216" t="s">
        <v>121</v>
      </c>
      <c r="G65" s="216" t="s">
        <v>121</v>
      </c>
      <c r="H65" s="217" t="s">
        <v>121</v>
      </c>
      <c r="I65" s="1">
        <v>59</v>
      </c>
      <c r="J65" s="7">
        <v>7414843</v>
      </c>
      <c r="K65" s="7">
        <v>18398567</v>
      </c>
    </row>
    <row r="66" spans="1:14" ht="12.75" customHeight="1">
      <c r="A66" s="215" t="s">
        <v>122</v>
      </c>
      <c r="B66" s="216" t="s">
        <v>122</v>
      </c>
      <c r="C66" s="216" t="s">
        <v>122</v>
      </c>
      <c r="D66" s="216" t="s">
        <v>122</v>
      </c>
      <c r="E66" s="216" t="s">
        <v>122</v>
      </c>
      <c r="F66" s="216" t="s">
        <v>122</v>
      </c>
      <c r="G66" s="216" t="s">
        <v>122</v>
      </c>
      <c r="H66" s="217" t="s">
        <v>122</v>
      </c>
      <c r="I66" s="1">
        <v>60</v>
      </c>
      <c r="J66" s="43">
        <f>J7+J8+J40+J65</f>
        <v>311495414</v>
      </c>
      <c r="K66" s="43">
        <f>K7+K8+K40+K65</f>
        <v>404889760</v>
      </c>
      <c r="N66" s="105"/>
    </row>
    <row r="67" spans="1:11" ht="12.75" customHeight="1">
      <c r="A67" s="229" t="s">
        <v>123</v>
      </c>
      <c r="B67" s="230" t="s">
        <v>123</v>
      </c>
      <c r="C67" s="230" t="s">
        <v>123</v>
      </c>
      <c r="D67" s="230" t="s">
        <v>123</v>
      </c>
      <c r="E67" s="230" t="s">
        <v>123</v>
      </c>
      <c r="F67" s="230" t="s">
        <v>123</v>
      </c>
      <c r="G67" s="230" t="s">
        <v>123</v>
      </c>
      <c r="H67" s="231" t="s">
        <v>123</v>
      </c>
      <c r="I67" s="4">
        <v>61</v>
      </c>
      <c r="J67" s="8"/>
      <c r="K67" s="8"/>
    </row>
    <row r="68" spans="1:11" ht="12.75">
      <c r="A68" s="232" t="s">
        <v>125</v>
      </c>
      <c r="B68" s="233" t="s">
        <v>125</v>
      </c>
      <c r="C68" s="233" t="s">
        <v>125</v>
      </c>
      <c r="D68" s="233" t="s">
        <v>125</v>
      </c>
      <c r="E68" s="233" t="s">
        <v>125</v>
      </c>
      <c r="F68" s="233" t="s">
        <v>125</v>
      </c>
      <c r="G68" s="233" t="s">
        <v>125</v>
      </c>
      <c r="H68" s="233" t="s">
        <v>125</v>
      </c>
      <c r="I68" s="233" t="s">
        <v>125</v>
      </c>
      <c r="J68" s="233" t="s">
        <v>125</v>
      </c>
      <c r="K68" s="234" t="s">
        <v>125</v>
      </c>
    </row>
    <row r="69" spans="1:11" ht="12.75" customHeight="1">
      <c r="A69" s="212" t="s">
        <v>126</v>
      </c>
      <c r="B69" s="213" t="s">
        <v>126</v>
      </c>
      <c r="C69" s="213" t="s">
        <v>126</v>
      </c>
      <c r="D69" s="213" t="s">
        <v>126</v>
      </c>
      <c r="E69" s="213" t="s">
        <v>126</v>
      </c>
      <c r="F69" s="213" t="s">
        <v>126</v>
      </c>
      <c r="G69" s="213" t="s">
        <v>126</v>
      </c>
      <c r="H69" s="214" t="s">
        <v>126</v>
      </c>
      <c r="I69" s="3">
        <v>62</v>
      </c>
      <c r="J69" s="44">
        <f>J70+J71+J72+J78+J79+J82+J85</f>
        <v>167844767</v>
      </c>
      <c r="K69" s="44">
        <f>K70+K71+K72+K78+K79+K82+K85</f>
        <v>173428140</v>
      </c>
    </row>
    <row r="70" spans="1:11" ht="12.75" customHeight="1">
      <c r="A70" s="226" t="s">
        <v>127</v>
      </c>
      <c r="B70" s="227" t="s">
        <v>128</v>
      </c>
      <c r="C70" s="227" t="s">
        <v>128</v>
      </c>
      <c r="D70" s="227" t="s">
        <v>128</v>
      </c>
      <c r="E70" s="227" t="s">
        <v>128</v>
      </c>
      <c r="F70" s="227" t="s">
        <v>128</v>
      </c>
      <c r="G70" s="227" t="s">
        <v>128</v>
      </c>
      <c r="H70" s="228" t="s">
        <v>128</v>
      </c>
      <c r="I70" s="1">
        <v>63</v>
      </c>
      <c r="J70" s="7">
        <v>151933680</v>
      </c>
      <c r="K70" s="7">
        <v>151933680</v>
      </c>
    </row>
    <row r="71" spans="1:11" ht="12.75" customHeight="1">
      <c r="A71" s="226" t="s">
        <v>129</v>
      </c>
      <c r="B71" s="227" t="s">
        <v>130</v>
      </c>
      <c r="C71" s="227" t="s">
        <v>130</v>
      </c>
      <c r="D71" s="227" t="s">
        <v>130</v>
      </c>
      <c r="E71" s="227" t="s">
        <v>130</v>
      </c>
      <c r="F71" s="227" t="s">
        <v>130</v>
      </c>
      <c r="G71" s="227" t="s">
        <v>130</v>
      </c>
      <c r="H71" s="228" t="s">
        <v>130</v>
      </c>
      <c r="I71" s="1">
        <v>64</v>
      </c>
      <c r="J71" s="7">
        <v>12257035</v>
      </c>
      <c r="K71" s="7">
        <v>12257035</v>
      </c>
    </row>
    <row r="72" spans="1:11" ht="12.75" customHeight="1">
      <c r="A72" s="226" t="s">
        <v>131</v>
      </c>
      <c r="B72" s="227" t="s">
        <v>132</v>
      </c>
      <c r="C72" s="227" t="s">
        <v>132</v>
      </c>
      <c r="D72" s="227" t="s">
        <v>132</v>
      </c>
      <c r="E72" s="227" t="s">
        <v>132</v>
      </c>
      <c r="F72" s="227" t="s">
        <v>132</v>
      </c>
      <c r="G72" s="227" t="s">
        <v>132</v>
      </c>
      <c r="H72" s="228" t="s">
        <v>132</v>
      </c>
      <c r="I72" s="1">
        <v>65</v>
      </c>
      <c r="J72" s="43">
        <f>J73+J74-J75+J76+J77</f>
        <v>0</v>
      </c>
      <c r="K72" s="43">
        <f>K73+K74-K75+K76+K77</f>
        <v>0</v>
      </c>
    </row>
    <row r="73" spans="1:11" ht="12.75" customHeight="1">
      <c r="A73" s="226" t="s">
        <v>133</v>
      </c>
      <c r="B73" s="227" t="s">
        <v>133</v>
      </c>
      <c r="C73" s="227" t="s">
        <v>133</v>
      </c>
      <c r="D73" s="227" t="s">
        <v>133</v>
      </c>
      <c r="E73" s="227" t="s">
        <v>133</v>
      </c>
      <c r="F73" s="227" t="s">
        <v>133</v>
      </c>
      <c r="G73" s="227" t="s">
        <v>133</v>
      </c>
      <c r="H73" s="228" t="s">
        <v>133</v>
      </c>
      <c r="I73" s="1">
        <v>66</v>
      </c>
      <c r="J73" s="7"/>
      <c r="K73" s="7"/>
    </row>
    <row r="74" spans="1:11" ht="12.75" customHeight="1">
      <c r="A74" s="226" t="s">
        <v>134</v>
      </c>
      <c r="B74" s="227" t="s">
        <v>134</v>
      </c>
      <c r="C74" s="227" t="s">
        <v>134</v>
      </c>
      <c r="D74" s="227" t="s">
        <v>134</v>
      </c>
      <c r="E74" s="227" t="s">
        <v>134</v>
      </c>
      <c r="F74" s="227" t="s">
        <v>134</v>
      </c>
      <c r="G74" s="227" t="s">
        <v>134</v>
      </c>
      <c r="H74" s="228" t="s">
        <v>134</v>
      </c>
      <c r="I74" s="1">
        <v>67</v>
      </c>
      <c r="J74" s="7">
        <v>939960</v>
      </c>
      <c r="K74" s="7">
        <v>939960</v>
      </c>
    </row>
    <row r="75" spans="1:11" ht="12.75" customHeight="1">
      <c r="A75" s="226" t="s">
        <v>135</v>
      </c>
      <c r="B75" s="227" t="s">
        <v>135</v>
      </c>
      <c r="C75" s="227" t="s">
        <v>135</v>
      </c>
      <c r="D75" s="227" t="s">
        <v>135</v>
      </c>
      <c r="E75" s="227" t="s">
        <v>135</v>
      </c>
      <c r="F75" s="227" t="s">
        <v>135</v>
      </c>
      <c r="G75" s="227" t="s">
        <v>135</v>
      </c>
      <c r="H75" s="228" t="s">
        <v>135</v>
      </c>
      <c r="I75" s="1">
        <v>68</v>
      </c>
      <c r="J75" s="7">
        <v>939960</v>
      </c>
      <c r="K75" s="7">
        <v>939960</v>
      </c>
    </row>
    <row r="76" spans="1:11" ht="12.75" customHeight="1">
      <c r="A76" s="226" t="s">
        <v>136</v>
      </c>
      <c r="B76" s="227" t="s">
        <v>136</v>
      </c>
      <c r="C76" s="227" t="s">
        <v>136</v>
      </c>
      <c r="D76" s="227" t="s">
        <v>136</v>
      </c>
      <c r="E76" s="227" t="s">
        <v>136</v>
      </c>
      <c r="F76" s="227" t="s">
        <v>136</v>
      </c>
      <c r="G76" s="227" t="s">
        <v>136</v>
      </c>
      <c r="H76" s="228" t="s">
        <v>136</v>
      </c>
      <c r="I76" s="1">
        <v>69</v>
      </c>
      <c r="J76" s="7"/>
      <c r="K76" s="7"/>
    </row>
    <row r="77" spans="1:11" ht="12.75" customHeight="1">
      <c r="A77" s="226" t="s">
        <v>137</v>
      </c>
      <c r="B77" s="227" t="s">
        <v>137</v>
      </c>
      <c r="C77" s="227" t="s">
        <v>137</v>
      </c>
      <c r="D77" s="227" t="s">
        <v>137</v>
      </c>
      <c r="E77" s="227" t="s">
        <v>137</v>
      </c>
      <c r="F77" s="227" t="s">
        <v>137</v>
      </c>
      <c r="G77" s="227" t="s">
        <v>137</v>
      </c>
      <c r="H77" s="228" t="s">
        <v>137</v>
      </c>
      <c r="I77" s="1">
        <v>70</v>
      </c>
      <c r="J77" s="7"/>
      <c r="K77" s="7"/>
    </row>
    <row r="78" spans="1:11" ht="12.75" customHeight="1">
      <c r="A78" s="226" t="s">
        <v>138</v>
      </c>
      <c r="B78" s="227" t="s">
        <v>139</v>
      </c>
      <c r="C78" s="227" t="s">
        <v>139</v>
      </c>
      <c r="D78" s="227" t="s">
        <v>139</v>
      </c>
      <c r="E78" s="227" t="s">
        <v>139</v>
      </c>
      <c r="F78" s="227" t="s">
        <v>139</v>
      </c>
      <c r="G78" s="227" t="s">
        <v>139</v>
      </c>
      <c r="H78" s="228" t="s">
        <v>139</v>
      </c>
      <c r="I78" s="1">
        <v>71</v>
      </c>
      <c r="J78" s="7"/>
      <c r="K78" s="7"/>
    </row>
    <row r="79" spans="1:11" ht="12.75" customHeight="1">
      <c r="A79" s="226" t="s">
        <v>140</v>
      </c>
      <c r="B79" s="227" t="s">
        <v>141</v>
      </c>
      <c r="C79" s="227" t="s">
        <v>141</v>
      </c>
      <c r="D79" s="227" t="s">
        <v>141</v>
      </c>
      <c r="E79" s="227" t="s">
        <v>141</v>
      </c>
      <c r="F79" s="227" t="s">
        <v>141</v>
      </c>
      <c r="G79" s="227" t="s">
        <v>141</v>
      </c>
      <c r="H79" s="228" t="s">
        <v>141</v>
      </c>
      <c r="I79" s="1">
        <v>72</v>
      </c>
      <c r="J79" s="43">
        <f>J80-J81</f>
        <v>0</v>
      </c>
      <c r="K79" s="43">
        <f>K80-K81</f>
        <v>3654052</v>
      </c>
    </row>
    <row r="80" spans="1:11" ht="12.75" customHeight="1">
      <c r="A80" s="235" t="s">
        <v>142</v>
      </c>
      <c r="B80" s="236" t="s">
        <v>142</v>
      </c>
      <c r="C80" s="236" t="s">
        <v>142</v>
      </c>
      <c r="D80" s="236" t="s">
        <v>142</v>
      </c>
      <c r="E80" s="236" t="s">
        <v>142</v>
      </c>
      <c r="F80" s="236" t="s">
        <v>142</v>
      </c>
      <c r="G80" s="236" t="s">
        <v>142</v>
      </c>
      <c r="H80" s="237" t="s">
        <v>142</v>
      </c>
      <c r="I80" s="1">
        <v>73</v>
      </c>
      <c r="J80" s="7"/>
      <c r="K80" s="7">
        <v>3654052</v>
      </c>
    </row>
    <row r="81" spans="1:11" ht="12.75" customHeight="1">
      <c r="A81" s="235" t="s">
        <v>143</v>
      </c>
      <c r="B81" s="236" t="s">
        <v>143</v>
      </c>
      <c r="C81" s="236" t="s">
        <v>143</v>
      </c>
      <c r="D81" s="236" t="s">
        <v>143</v>
      </c>
      <c r="E81" s="236" t="s">
        <v>143</v>
      </c>
      <c r="F81" s="236" t="s">
        <v>143</v>
      </c>
      <c r="G81" s="236" t="s">
        <v>143</v>
      </c>
      <c r="H81" s="237" t="s">
        <v>143</v>
      </c>
      <c r="I81" s="1">
        <v>74</v>
      </c>
      <c r="J81" s="7"/>
      <c r="K81" s="7"/>
    </row>
    <row r="82" spans="1:11" ht="12.75" customHeight="1">
      <c r="A82" s="226" t="s">
        <v>144</v>
      </c>
      <c r="B82" s="227" t="s">
        <v>145</v>
      </c>
      <c r="C82" s="227" t="s">
        <v>145</v>
      </c>
      <c r="D82" s="227" t="s">
        <v>145</v>
      </c>
      <c r="E82" s="227" t="s">
        <v>145</v>
      </c>
      <c r="F82" s="227" t="s">
        <v>145</v>
      </c>
      <c r="G82" s="227" t="s">
        <v>145</v>
      </c>
      <c r="H82" s="228" t="s">
        <v>145</v>
      </c>
      <c r="I82" s="1">
        <v>75</v>
      </c>
      <c r="J82" s="43">
        <f>J83-J84</f>
        <v>3654052</v>
      </c>
      <c r="K82" s="43">
        <f>K83-K84</f>
        <v>5583373</v>
      </c>
    </row>
    <row r="83" spans="1:11" ht="12.75" customHeight="1">
      <c r="A83" s="235" t="s">
        <v>146</v>
      </c>
      <c r="B83" s="236" t="s">
        <v>146</v>
      </c>
      <c r="C83" s="236" t="s">
        <v>146</v>
      </c>
      <c r="D83" s="236" t="s">
        <v>146</v>
      </c>
      <c r="E83" s="236" t="s">
        <v>146</v>
      </c>
      <c r="F83" s="236" t="s">
        <v>146</v>
      </c>
      <c r="G83" s="236" t="s">
        <v>146</v>
      </c>
      <c r="H83" s="237" t="s">
        <v>146</v>
      </c>
      <c r="I83" s="1">
        <v>76</v>
      </c>
      <c r="J83" s="7">
        <v>3654052</v>
      </c>
      <c r="K83" s="7">
        <v>5583373</v>
      </c>
    </row>
    <row r="84" spans="1:11" ht="12.75" customHeight="1">
      <c r="A84" s="235" t="s">
        <v>147</v>
      </c>
      <c r="B84" s="236" t="s">
        <v>147</v>
      </c>
      <c r="C84" s="236" t="s">
        <v>147</v>
      </c>
      <c r="D84" s="236" t="s">
        <v>147</v>
      </c>
      <c r="E84" s="236" t="s">
        <v>147</v>
      </c>
      <c r="F84" s="236" t="s">
        <v>147</v>
      </c>
      <c r="G84" s="236" t="s">
        <v>147</v>
      </c>
      <c r="H84" s="237" t="s">
        <v>147</v>
      </c>
      <c r="I84" s="1">
        <v>77</v>
      </c>
      <c r="J84" s="7"/>
      <c r="K84" s="7"/>
    </row>
    <row r="85" spans="1:11" ht="12.75" customHeight="1">
      <c r="A85" s="226" t="s">
        <v>148</v>
      </c>
      <c r="B85" s="227" t="s">
        <v>149</v>
      </c>
      <c r="C85" s="227" t="s">
        <v>149</v>
      </c>
      <c r="D85" s="227" t="s">
        <v>149</v>
      </c>
      <c r="E85" s="227" t="s">
        <v>149</v>
      </c>
      <c r="F85" s="227" t="s">
        <v>149</v>
      </c>
      <c r="G85" s="227" t="s">
        <v>149</v>
      </c>
      <c r="H85" s="228" t="s">
        <v>149</v>
      </c>
      <c r="I85" s="1">
        <v>78</v>
      </c>
      <c r="J85" s="7"/>
      <c r="K85" s="7"/>
    </row>
    <row r="86" spans="1:11" ht="12.75" customHeight="1">
      <c r="A86" s="215" t="s">
        <v>150</v>
      </c>
      <c r="B86" s="216" t="s">
        <v>150</v>
      </c>
      <c r="C86" s="216" t="s">
        <v>150</v>
      </c>
      <c r="D86" s="216" t="s">
        <v>150</v>
      </c>
      <c r="E86" s="216" t="s">
        <v>150</v>
      </c>
      <c r="F86" s="216" t="s">
        <v>150</v>
      </c>
      <c r="G86" s="216" t="s">
        <v>150</v>
      </c>
      <c r="H86" s="217" t="s">
        <v>150</v>
      </c>
      <c r="I86" s="1">
        <v>79</v>
      </c>
      <c r="J86" s="43">
        <f>SUM(J87:J89)</f>
        <v>18606</v>
      </c>
      <c r="K86" s="43">
        <f>SUM(K87:K89)</f>
        <v>15301</v>
      </c>
    </row>
    <row r="87" spans="1:11" ht="12.75" customHeight="1">
      <c r="A87" s="226" t="s">
        <v>151</v>
      </c>
      <c r="B87" s="227" t="s">
        <v>151</v>
      </c>
      <c r="C87" s="227" t="s">
        <v>151</v>
      </c>
      <c r="D87" s="227" t="s">
        <v>151</v>
      </c>
      <c r="E87" s="227" t="s">
        <v>151</v>
      </c>
      <c r="F87" s="227" t="s">
        <v>151</v>
      </c>
      <c r="G87" s="227" t="s">
        <v>151</v>
      </c>
      <c r="H87" s="228" t="s">
        <v>151</v>
      </c>
      <c r="I87" s="1">
        <v>80</v>
      </c>
      <c r="J87" s="7">
        <v>18606</v>
      </c>
      <c r="K87" s="7">
        <v>15301</v>
      </c>
    </row>
    <row r="88" spans="1:11" ht="12.75" customHeight="1">
      <c r="A88" s="226" t="s">
        <v>152</v>
      </c>
      <c r="B88" s="227" t="s">
        <v>152</v>
      </c>
      <c r="C88" s="227" t="s">
        <v>152</v>
      </c>
      <c r="D88" s="227" t="s">
        <v>152</v>
      </c>
      <c r="E88" s="227" t="s">
        <v>152</v>
      </c>
      <c r="F88" s="227" t="s">
        <v>152</v>
      </c>
      <c r="G88" s="227" t="s">
        <v>152</v>
      </c>
      <c r="H88" s="228" t="s">
        <v>152</v>
      </c>
      <c r="I88" s="1">
        <v>81</v>
      </c>
      <c r="J88" s="7"/>
      <c r="K88" s="7"/>
    </row>
    <row r="89" spans="1:11" ht="12.75" customHeight="1">
      <c r="A89" s="226" t="s">
        <v>153</v>
      </c>
      <c r="B89" s="227" t="s">
        <v>153</v>
      </c>
      <c r="C89" s="227" t="s">
        <v>153</v>
      </c>
      <c r="D89" s="227" t="s">
        <v>153</v>
      </c>
      <c r="E89" s="227" t="s">
        <v>153</v>
      </c>
      <c r="F89" s="227" t="s">
        <v>153</v>
      </c>
      <c r="G89" s="227" t="s">
        <v>153</v>
      </c>
      <c r="H89" s="228" t="s">
        <v>153</v>
      </c>
      <c r="I89" s="1">
        <v>82</v>
      </c>
      <c r="J89" s="43"/>
      <c r="K89" s="7"/>
    </row>
    <row r="90" spans="1:11" ht="12.75" customHeight="1">
      <c r="A90" s="215" t="s">
        <v>154</v>
      </c>
      <c r="B90" s="216" t="s">
        <v>154</v>
      </c>
      <c r="C90" s="216" t="s">
        <v>154</v>
      </c>
      <c r="D90" s="216" t="s">
        <v>154</v>
      </c>
      <c r="E90" s="216" t="s">
        <v>154</v>
      </c>
      <c r="F90" s="216" t="s">
        <v>154</v>
      </c>
      <c r="G90" s="216" t="s">
        <v>154</v>
      </c>
      <c r="H90" s="217" t="s">
        <v>154</v>
      </c>
      <c r="I90" s="1">
        <v>83</v>
      </c>
      <c r="J90" s="43">
        <f>SUM(J91:J99)</f>
        <v>57846043</v>
      </c>
      <c r="K90" s="43">
        <f>SUM(K91:K99)</f>
        <v>139476090</v>
      </c>
    </row>
    <row r="91" spans="1:11" ht="12.75" customHeight="1">
      <c r="A91" s="226" t="s">
        <v>155</v>
      </c>
      <c r="B91" s="227" t="s">
        <v>155</v>
      </c>
      <c r="C91" s="227" t="s">
        <v>155</v>
      </c>
      <c r="D91" s="227" t="s">
        <v>155</v>
      </c>
      <c r="E91" s="227" t="s">
        <v>155</v>
      </c>
      <c r="F91" s="227" t="s">
        <v>155</v>
      </c>
      <c r="G91" s="227" t="s">
        <v>155</v>
      </c>
      <c r="H91" s="228" t="s">
        <v>155</v>
      </c>
      <c r="I91" s="1">
        <v>84</v>
      </c>
      <c r="J91" s="7"/>
      <c r="K91" s="7"/>
    </row>
    <row r="92" spans="1:11" ht="12.75" customHeight="1">
      <c r="A92" s="226" t="s">
        <v>156</v>
      </c>
      <c r="B92" s="227" t="s">
        <v>156</v>
      </c>
      <c r="C92" s="227" t="s">
        <v>156</v>
      </c>
      <c r="D92" s="227" t="s">
        <v>156</v>
      </c>
      <c r="E92" s="227" t="s">
        <v>156</v>
      </c>
      <c r="F92" s="227" t="s">
        <v>156</v>
      </c>
      <c r="G92" s="227" t="s">
        <v>156</v>
      </c>
      <c r="H92" s="228" t="s">
        <v>156</v>
      </c>
      <c r="I92" s="1">
        <v>85</v>
      </c>
      <c r="J92" s="7"/>
      <c r="K92" s="7"/>
    </row>
    <row r="93" spans="1:11" ht="12.75" customHeight="1">
      <c r="A93" s="226" t="s">
        <v>157</v>
      </c>
      <c r="B93" s="227" t="s">
        <v>157</v>
      </c>
      <c r="C93" s="227" t="s">
        <v>157</v>
      </c>
      <c r="D93" s="227" t="s">
        <v>157</v>
      </c>
      <c r="E93" s="227" t="s">
        <v>157</v>
      </c>
      <c r="F93" s="227" t="s">
        <v>157</v>
      </c>
      <c r="G93" s="227" t="s">
        <v>157</v>
      </c>
      <c r="H93" s="228" t="s">
        <v>157</v>
      </c>
      <c r="I93" s="1">
        <v>86</v>
      </c>
      <c r="J93" s="7">
        <v>51867600</v>
      </c>
      <c r="K93" s="7">
        <v>133735648</v>
      </c>
    </row>
    <row r="94" spans="1:11" ht="12.75" customHeight="1">
      <c r="A94" s="226" t="s">
        <v>158</v>
      </c>
      <c r="B94" s="227" t="s">
        <v>158</v>
      </c>
      <c r="C94" s="227" t="s">
        <v>158</v>
      </c>
      <c r="D94" s="227" t="s">
        <v>158</v>
      </c>
      <c r="E94" s="227" t="s">
        <v>158</v>
      </c>
      <c r="F94" s="227" t="s">
        <v>158</v>
      </c>
      <c r="G94" s="227" t="s">
        <v>158</v>
      </c>
      <c r="H94" s="228" t="s">
        <v>158</v>
      </c>
      <c r="I94" s="1">
        <v>87</v>
      </c>
      <c r="J94" s="7"/>
      <c r="K94" s="7"/>
    </row>
    <row r="95" spans="1:11" ht="12.75" customHeight="1">
      <c r="A95" s="226" t="s">
        <v>159</v>
      </c>
      <c r="B95" s="227" t="s">
        <v>159</v>
      </c>
      <c r="C95" s="227" t="s">
        <v>159</v>
      </c>
      <c r="D95" s="227" t="s">
        <v>159</v>
      </c>
      <c r="E95" s="227" t="s">
        <v>159</v>
      </c>
      <c r="F95" s="227" t="s">
        <v>159</v>
      </c>
      <c r="G95" s="227" t="s">
        <v>159</v>
      </c>
      <c r="H95" s="228" t="s">
        <v>159</v>
      </c>
      <c r="I95" s="1">
        <v>88</v>
      </c>
      <c r="J95" s="7"/>
      <c r="K95" s="7"/>
    </row>
    <row r="96" spans="1:11" ht="12.75" customHeight="1">
      <c r="A96" s="226" t="s">
        <v>160</v>
      </c>
      <c r="B96" s="227" t="s">
        <v>160</v>
      </c>
      <c r="C96" s="227" t="s">
        <v>160</v>
      </c>
      <c r="D96" s="227" t="s">
        <v>160</v>
      </c>
      <c r="E96" s="227" t="s">
        <v>160</v>
      </c>
      <c r="F96" s="227" t="s">
        <v>160</v>
      </c>
      <c r="G96" s="227" t="s">
        <v>160</v>
      </c>
      <c r="H96" s="228" t="s">
        <v>160</v>
      </c>
      <c r="I96" s="1">
        <v>89</v>
      </c>
      <c r="J96" s="7"/>
      <c r="K96" s="7"/>
    </row>
    <row r="97" spans="1:11" ht="12.75" customHeight="1">
      <c r="A97" s="226" t="s">
        <v>161</v>
      </c>
      <c r="B97" s="227" t="s">
        <v>161</v>
      </c>
      <c r="C97" s="227" t="s">
        <v>161</v>
      </c>
      <c r="D97" s="227" t="s">
        <v>161</v>
      </c>
      <c r="E97" s="227" t="s">
        <v>161</v>
      </c>
      <c r="F97" s="227" t="s">
        <v>161</v>
      </c>
      <c r="G97" s="227" t="s">
        <v>161</v>
      </c>
      <c r="H97" s="228" t="s">
        <v>161</v>
      </c>
      <c r="I97" s="1">
        <v>90</v>
      </c>
      <c r="J97" s="7"/>
      <c r="K97" s="7"/>
    </row>
    <row r="98" spans="1:11" ht="12.75" customHeight="1">
      <c r="A98" s="226" t="s">
        <v>162</v>
      </c>
      <c r="B98" s="227" t="s">
        <v>162</v>
      </c>
      <c r="C98" s="227" t="s">
        <v>162</v>
      </c>
      <c r="D98" s="227" t="s">
        <v>162</v>
      </c>
      <c r="E98" s="227" t="s">
        <v>162</v>
      </c>
      <c r="F98" s="227" t="s">
        <v>162</v>
      </c>
      <c r="G98" s="227" t="s">
        <v>162</v>
      </c>
      <c r="H98" s="228" t="s">
        <v>162</v>
      </c>
      <c r="I98" s="1">
        <v>91</v>
      </c>
      <c r="J98" s="7">
        <v>5978443</v>
      </c>
      <c r="K98" s="7">
        <v>5740442</v>
      </c>
    </row>
    <row r="99" spans="1:11" ht="12.75" customHeight="1">
      <c r="A99" s="226" t="s">
        <v>163</v>
      </c>
      <c r="B99" s="227" t="s">
        <v>163</v>
      </c>
      <c r="C99" s="227" t="s">
        <v>163</v>
      </c>
      <c r="D99" s="227" t="s">
        <v>163</v>
      </c>
      <c r="E99" s="227" t="s">
        <v>163</v>
      </c>
      <c r="F99" s="227" t="s">
        <v>163</v>
      </c>
      <c r="G99" s="227" t="s">
        <v>163</v>
      </c>
      <c r="H99" s="228" t="s">
        <v>163</v>
      </c>
      <c r="I99" s="1">
        <v>92</v>
      </c>
      <c r="J99" s="7"/>
      <c r="K99" s="7"/>
    </row>
    <row r="100" spans="1:11" ht="12.75" customHeight="1">
      <c r="A100" s="215" t="s">
        <v>164</v>
      </c>
      <c r="B100" s="216" t="s">
        <v>164</v>
      </c>
      <c r="C100" s="216" t="s">
        <v>164</v>
      </c>
      <c r="D100" s="216" t="s">
        <v>164</v>
      </c>
      <c r="E100" s="216" t="s">
        <v>164</v>
      </c>
      <c r="F100" s="216" t="s">
        <v>164</v>
      </c>
      <c r="G100" s="216" t="s">
        <v>164</v>
      </c>
      <c r="H100" s="217" t="s">
        <v>164</v>
      </c>
      <c r="I100" s="1">
        <v>93</v>
      </c>
      <c r="J100" s="43">
        <f>SUM(J101:J112)</f>
        <v>77683913</v>
      </c>
      <c r="K100" s="43">
        <f>SUM(K101:K112)</f>
        <v>91970229</v>
      </c>
    </row>
    <row r="101" spans="1:11" ht="12.75" customHeight="1">
      <c r="A101" s="226" t="s">
        <v>155</v>
      </c>
      <c r="B101" s="227" t="s">
        <v>155</v>
      </c>
      <c r="C101" s="227" t="s">
        <v>155</v>
      </c>
      <c r="D101" s="227" t="s">
        <v>155</v>
      </c>
      <c r="E101" s="227" t="s">
        <v>155</v>
      </c>
      <c r="F101" s="227" t="s">
        <v>155</v>
      </c>
      <c r="G101" s="227" t="s">
        <v>155</v>
      </c>
      <c r="H101" s="228" t="s">
        <v>155</v>
      </c>
      <c r="I101" s="1">
        <v>94</v>
      </c>
      <c r="J101" s="7">
        <v>2079224</v>
      </c>
      <c r="K101" s="7">
        <v>2281416</v>
      </c>
    </row>
    <row r="102" spans="1:11" ht="12.75" customHeight="1">
      <c r="A102" s="226" t="s">
        <v>156</v>
      </c>
      <c r="B102" s="227" t="s">
        <v>156</v>
      </c>
      <c r="C102" s="227" t="s">
        <v>156</v>
      </c>
      <c r="D102" s="227" t="s">
        <v>156</v>
      </c>
      <c r="E102" s="227" t="s">
        <v>156</v>
      </c>
      <c r="F102" s="227" t="s">
        <v>156</v>
      </c>
      <c r="G102" s="227" t="s">
        <v>156</v>
      </c>
      <c r="H102" s="228" t="s">
        <v>156</v>
      </c>
      <c r="I102" s="1">
        <v>95</v>
      </c>
      <c r="J102" s="7"/>
      <c r="K102" s="7"/>
    </row>
    <row r="103" spans="1:11" ht="12.75" customHeight="1">
      <c r="A103" s="226" t="s">
        <v>157</v>
      </c>
      <c r="B103" s="227" t="s">
        <v>157</v>
      </c>
      <c r="C103" s="227" t="s">
        <v>157</v>
      </c>
      <c r="D103" s="227" t="s">
        <v>157</v>
      </c>
      <c r="E103" s="227" t="s">
        <v>157</v>
      </c>
      <c r="F103" s="227" t="s">
        <v>157</v>
      </c>
      <c r="G103" s="227" t="s">
        <v>157</v>
      </c>
      <c r="H103" s="228" t="s">
        <v>157</v>
      </c>
      <c r="I103" s="1">
        <v>96</v>
      </c>
      <c r="J103" s="7">
        <v>1242269</v>
      </c>
      <c r="K103" s="7">
        <v>7753746</v>
      </c>
    </row>
    <row r="104" spans="1:11" ht="12.75" customHeight="1">
      <c r="A104" s="226" t="s">
        <v>158</v>
      </c>
      <c r="B104" s="227" t="s">
        <v>158</v>
      </c>
      <c r="C104" s="227" t="s">
        <v>158</v>
      </c>
      <c r="D104" s="227" t="s">
        <v>158</v>
      </c>
      <c r="E104" s="227" t="s">
        <v>158</v>
      </c>
      <c r="F104" s="227" t="s">
        <v>158</v>
      </c>
      <c r="G104" s="227" t="s">
        <v>158</v>
      </c>
      <c r="H104" s="228" t="s">
        <v>158</v>
      </c>
      <c r="I104" s="1">
        <v>97</v>
      </c>
      <c r="J104" s="7">
        <v>3781055</v>
      </c>
      <c r="K104" s="7">
        <v>20432508</v>
      </c>
    </row>
    <row r="105" spans="1:11" ht="12.75" customHeight="1">
      <c r="A105" s="226" t="s">
        <v>159</v>
      </c>
      <c r="B105" s="227" t="s">
        <v>159</v>
      </c>
      <c r="C105" s="227" t="s">
        <v>159</v>
      </c>
      <c r="D105" s="227" t="s">
        <v>159</v>
      </c>
      <c r="E105" s="227" t="s">
        <v>159</v>
      </c>
      <c r="F105" s="227" t="s">
        <v>159</v>
      </c>
      <c r="G105" s="227" t="s">
        <v>159</v>
      </c>
      <c r="H105" s="228" t="s">
        <v>159</v>
      </c>
      <c r="I105" s="1">
        <v>98</v>
      </c>
      <c r="J105" s="7">
        <v>69870731</v>
      </c>
      <c r="K105" s="7">
        <v>60604651</v>
      </c>
    </row>
    <row r="106" spans="1:11" ht="12.75" customHeight="1">
      <c r="A106" s="226" t="s">
        <v>160</v>
      </c>
      <c r="B106" s="227" t="s">
        <v>160</v>
      </c>
      <c r="C106" s="227" t="s">
        <v>160</v>
      </c>
      <c r="D106" s="227" t="s">
        <v>160</v>
      </c>
      <c r="E106" s="227" t="s">
        <v>160</v>
      </c>
      <c r="F106" s="227" t="s">
        <v>160</v>
      </c>
      <c r="G106" s="227" t="s">
        <v>160</v>
      </c>
      <c r="H106" s="228" t="s">
        <v>160</v>
      </c>
      <c r="I106" s="1">
        <v>99</v>
      </c>
      <c r="J106" s="7"/>
      <c r="K106" s="7"/>
    </row>
    <row r="107" spans="1:11" ht="12.75" customHeight="1">
      <c r="A107" s="226" t="s">
        <v>161</v>
      </c>
      <c r="B107" s="227" t="s">
        <v>161</v>
      </c>
      <c r="C107" s="227" t="s">
        <v>161</v>
      </c>
      <c r="D107" s="227" t="s">
        <v>161</v>
      </c>
      <c r="E107" s="227" t="s">
        <v>161</v>
      </c>
      <c r="F107" s="227" t="s">
        <v>161</v>
      </c>
      <c r="G107" s="227" t="s">
        <v>161</v>
      </c>
      <c r="H107" s="228" t="s">
        <v>161</v>
      </c>
      <c r="I107" s="1">
        <v>100</v>
      </c>
      <c r="J107" s="7"/>
      <c r="K107" s="7"/>
    </row>
    <row r="108" spans="1:11" ht="12.75" customHeight="1">
      <c r="A108" s="226" t="s">
        <v>165</v>
      </c>
      <c r="B108" s="227" t="s">
        <v>165</v>
      </c>
      <c r="C108" s="227" t="s">
        <v>165</v>
      </c>
      <c r="D108" s="227" t="s">
        <v>165</v>
      </c>
      <c r="E108" s="227" t="s">
        <v>165</v>
      </c>
      <c r="F108" s="227" t="s">
        <v>165</v>
      </c>
      <c r="G108" s="227" t="s">
        <v>165</v>
      </c>
      <c r="H108" s="228" t="s">
        <v>165</v>
      </c>
      <c r="I108" s="1">
        <v>101</v>
      </c>
      <c r="J108" s="7">
        <v>321939</v>
      </c>
      <c r="K108" s="7">
        <v>295288</v>
      </c>
    </row>
    <row r="109" spans="1:11" ht="12.75" customHeight="1">
      <c r="A109" s="226" t="s">
        <v>166</v>
      </c>
      <c r="B109" s="227" t="s">
        <v>166</v>
      </c>
      <c r="C109" s="227" t="s">
        <v>166</v>
      </c>
      <c r="D109" s="227" t="s">
        <v>166</v>
      </c>
      <c r="E109" s="227" t="s">
        <v>166</v>
      </c>
      <c r="F109" s="227" t="s">
        <v>166</v>
      </c>
      <c r="G109" s="227" t="s">
        <v>166</v>
      </c>
      <c r="H109" s="228" t="s">
        <v>166</v>
      </c>
      <c r="I109" s="1">
        <v>102</v>
      </c>
      <c r="J109" s="7">
        <v>364569</v>
      </c>
      <c r="K109" s="7">
        <v>575292</v>
      </c>
    </row>
    <row r="110" spans="1:11" ht="12.75" customHeight="1">
      <c r="A110" s="226" t="s">
        <v>167</v>
      </c>
      <c r="B110" s="227" t="s">
        <v>167</v>
      </c>
      <c r="C110" s="227" t="s">
        <v>167</v>
      </c>
      <c r="D110" s="227" t="s">
        <v>167</v>
      </c>
      <c r="E110" s="227" t="s">
        <v>167</v>
      </c>
      <c r="F110" s="227" t="s">
        <v>167</v>
      </c>
      <c r="G110" s="227" t="s">
        <v>167</v>
      </c>
      <c r="H110" s="228" t="s">
        <v>167</v>
      </c>
      <c r="I110" s="1">
        <v>103</v>
      </c>
      <c r="J110" s="7"/>
      <c r="K110" s="7"/>
    </row>
    <row r="111" spans="1:11" ht="12.75" customHeight="1">
      <c r="A111" s="226" t="s">
        <v>168</v>
      </c>
      <c r="B111" s="227" t="s">
        <v>168</v>
      </c>
      <c r="C111" s="227" t="s">
        <v>168</v>
      </c>
      <c r="D111" s="227" t="s">
        <v>168</v>
      </c>
      <c r="E111" s="227" t="s">
        <v>168</v>
      </c>
      <c r="F111" s="227" t="s">
        <v>168</v>
      </c>
      <c r="G111" s="227" t="s">
        <v>168</v>
      </c>
      <c r="H111" s="228" t="s">
        <v>168</v>
      </c>
      <c r="I111" s="1">
        <v>104</v>
      </c>
      <c r="J111" s="7"/>
      <c r="K111" s="7"/>
    </row>
    <row r="112" spans="1:11" ht="12.75" customHeight="1">
      <c r="A112" s="226" t="s">
        <v>169</v>
      </c>
      <c r="B112" s="227" t="s">
        <v>169</v>
      </c>
      <c r="C112" s="227" t="s">
        <v>169</v>
      </c>
      <c r="D112" s="227" t="s">
        <v>169</v>
      </c>
      <c r="E112" s="227" t="s">
        <v>169</v>
      </c>
      <c r="F112" s="227" t="s">
        <v>169</v>
      </c>
      <c r="G112" s="227" t="s">
        <v>169</v>
      </c>
      <c r="H112" s="228" t="s">
        <v>169</v>
      </c>
      <c r="I112" s="1">
        <v>105</v>
      </c>
      <c r="J112" s="7">
        <v>24126</v>
      </c>
      <c r="K112" s="7">
        <v>27328</v>
      </c>
    </row>
    <row r="113" spans="1:11" ht="12.75" customHeight="1">
      <c r="A113" s="215" t="s">
        <v>170</v>
      </c>
      <c r="B113" s="216" t="s">
        <v>170</v>
      </c>
      <c r="C113" s="216" t="s">
        <v>170</v>
      </c>
      <c r="D113" s="216" t="s">
        <v>170</v>
      </c>
      <c r="E113" s="216" t="s">
        <v>170</v>
      </c>
      <c r="F113" s="216" t="s">
        <v>170</v>
      </c>
      <c r="G113" s="216" t="s">
        <v>170</v>
      </c>
      <c r="H113" s="217" t="s">
        <v>170</v>
      </c>
      <c r="I113" s="1">
        <v>106</v>
      </c>
      <c r="J113" s="7">
        <v>8102085</v>
      </c>
      <c r="K113" s="7"/>
    </row>
    <row r="114" spans="1:11" ht="12.75" customHeight="1">
      <c r="A114" s="215" t="s">
        <v>171</v>
      </c>
      <c r="B114" s="216" t="s">
        <v>171</v>
      </c>
      <c r="C114" s="216" t="s">
        <v>171</v>
      </c>
      <c r="D114" s="216" t="s">
        <v>171</v>
      </c>
      <c r="E114" s="216" t="s">
        <v>171</v>
      </c>
      <c r="F114" s="216" t="s">
        <v>171</v>
      </c>
      <c r="G114" s="216" t="s">
        <v>171</v>
      </c>
      <c r="H114" s="217" t="s">
        <v>171</v>
      </c>
      <c r="I114" s="1">
        <v>107</v>
      </c>
      <c r="J114" s="43">
        <f>J69+J86+J90+J100+J113</f>
        <v>311495414</v>
      </c>
      <c r="K114" s="43">
        <f>K69+K86+K90+K100+K113</f>
        <v>404889760</v>
      </c>
    </row>
    <row r="115" spans="1:11" ht="12.75" customHeight="1">
      <c r="A115" s="240" t="s">
        <v>172</v>
      </c>
      <c r="B115" s="241" t="s">
        <v>172</v>
      </c>
      <c r="C115" s="241" t="s">
        <v>172</v>
      </c>
      <c r="D115" s="241" t="s">
        <v>172</v>
      </c>
      <c r="E115" s="241" t="s">
        <v>172</v>
      </c>
      <c r="F115" s="241" t="s">
        <v>172</v>
      </c>
      <c r="G115" s="241" t="s">
        <v>172</v>
      </c>
      <c r="H115" s="242" t="s">
        <v>172</v>
      </c>
      <c r="I115" s="2">
        <v>108</v>
      </c>
      <c r="J115" s="8"/>
      <c r="K115" s="8"/>
    </row>
    <row r="116" spans="1:11" ht="12.75" customHeight="1">
      <c r="A116" s="232" t="s">
        <v>173</v>
      </c>
      <c r="B116" s="243" t="s">
        <v>173</v>
      </c>
      <c r="C116" s="243" t="s">
        <v>173</v>
      </c>
      <c r="D116" s="243" t="s">
        <v>173</v>
      </c>
      <c r="E116" s="243" t="s">
        <v>173</v>
      </c>
      <c r="F116" s="243" t="s">
        <v>173</v>
      </c>
      <c r="G116" s="243" t="s">
        <v>173</v>
      </c>
      <c r="H116" s="243" t="s">
        <v>173</v>
      </c>
      <c r="I116" s="244" t="s">
        <v>173</v>
      </c>
      <c r="J116" s="244" t="s">
        <v>173</v>
      </c>
      <c r="K116" s="245" t="s">
        <v>173</v>
      </c>
    </row>
    <row r="117" spans="1:11" ht="12.75" customHeight="1">
      <c r="A117" s="212" t="s">
        <v>174</v>
      </c>
      <c r="B117" s="213" t="s">
        <v>174</v>
      </c>
      <c r="C117" s="213" t="s">
        <v>174</v>
      </c>
      <c r="D117" s="213" t="s">
        <v>174</v>
      </c>
      <c r="E117" s="213" t="s">
        <v>174</v>
      </c>
      <c r="F117" s="213" t="s">
        <v>174</v>
      </c>
      <c r="G117" s="213" t="s">
        <v>174</v>
      </c>
      <c r="H117" s="213" t="s">
        <v>174</v>
      </c>
      <c r="I117" s="246" t="s">
        <v>174</v>
      </c>
      <c r="J117" s="246" t="s">
        <v>174</v>
      </c>
      <c r="K117" s="247" t="s">
        <v>174</v>
      </c>
    </row>
    <row r="118" spans="1:11" ht="12.75" customHeight="1">
      <c r="A118" s="226" t="s">
        <v>175</v>
      </c>
      <c r="B118" s="227" t="s">
        <v>175</v>
      </c>
      <c r="C118" s="227" t="s">
        <v>175</v>
      </c>
      <c r="D118" s="227" t="s">
        <v>175</v>
      </c>
      <c r="E118" s="227" t="s">
        <v>175</v>
      </c>
      <c r="F118" s="227" t="s">
        <v>175</v>
      </c>
      <c r="G118" s="227" t="s">
        <v>175</v>
      </c>
      <c r="H118" s="228" t="s">
        <v>175</v>
      </c>
      <c r="I118" s="1">
        <v>109</v>
      </c>
      <c r="J118" s="7"/>
      <c r="K118" s="7"/>
    </row>
    <row r="119" spans="1:11" ht="12.75" customHeight="1">
      <c r="A119" s="248" t="s">
        <v>176</v>
      </c>
      <c r="B119" s="249" t="s">
        <v>176</v>
      </c>
      <c r="C119" s="249" t="s">
        <v>176</v>
      </c>
      <c r="D119" s="249" t="s">
        <v>176</v>
      </c>
      <c r="E119" s="249" t="s">
        <v>176</v>
      </c>
      <c r="F119" s="249" t="s">
        <v>176</v>
      </c>
      <c r="G119" s="249" t="s">
        <v>176</v>
      </c>
      <c r="H119" s="250" t="s">
        <v>176</v>
      </c>
      <c r="I119" s="4">
        <v>110</v>
      </c>
      <c r="J119" s="8"/>
      <c r="K119" s="8"/>
    </row>
    <row r="120" spans="1:11" ht="12.75">
      <c r="A120" s="251"/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N66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110" zoomScaleSheetLayoutView="110" zoomScalePageLayoutView="0" workbookViewId="0" topLeftCell="A31">
      <selection activeCell="K50" sqref="K50"/>
    </sheetView>
  </sheetViews>
  <sheetFormatPr defaultColWidth="9.140625" defaultRowHeight="12.75"/>
  <cols>
    <col min="1" max="9" width="9.140625" style="42" customWidth="1"/>
    <col min="10" max="11" width="10.7109375" style="42" customWidth="1"/>
    <col min="12" max="13" width="10.28125" style="42" bestFit="1" customWidth="1"/>
    <col min="14" max="16384" width="9.140625" style="42" customWidth="1"/>
  </cols>
  <sheetData>
    <row r="1" spans="1:11" ht="12.75" customHeight="1">
      <c r="A1" s="218" t="s">
        <v>177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62" t="s">
        <v>335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2.75" customHeight="1">
      <c r="A4" s="253" t="s">
        <v>56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22.5">
      <c r="A5" s="254" t="s">
        <v>57</v>
      </c>
      <c r="B5" s="254"/>
      <c r="C5" s="254"/>
      <c r="D5" s="254"/>
      <c r="E5" s="254"/>
      <c r="F5" s="254"/>
      <c r="G5" s="254"/>
      <c r="H5" s="254"/>
      <c r="I5" s="48" t="s">
        <v>58</v>
      </c>
      <c r="J5" s="50" t="s">
        <v>59</v>
      </c>
      <c r="K5" s="50" t="s">
        <v>60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52">
        <v>2</v>
      </c>
      <c r="J6" s="50">
        <v>3</v>
      </c>
      <c r="K6" s="50">
        <v>5</v>
      </c>
    </row>
    <row r="7" spans="1:11" ht="12.75" customHeight="1">
      <c r="A7" s="212" t="s">
        <v>178</v>
      </c>
      <c r="B7" s="213" t="s">
        <v>179</v>
      </c>
      <c r="C7" s="213" t="s">
        <v>179</v>
      </c>
      <c r="D7" s="213" t="s">
        <v>179</v>
      </c>
      <c r="E7" s="213" t="s">
        <v>179</v>
      </c>
      <c r="F7" s="213" t="s">
        <v>179</v>
      </c>
      <c r="G7" s="213" t="s">
        <v>179</v>
      </c>
      <c r="H7" s="214" t="s">
        <v>179</v>
      </c>
      <c r="I7" s="3">
        <v>111</v>
      </c>
      <c r="J7" s="44">
        <f>SUM(J8:J9)</f>
        <v>166093164.86</v>
      </c>
      <c r="K7" s="44">
        <f>SUM(K8:K9)</f>
        <v>178705053</v>
      </c>
    </row>
    <row r="8" spans="1:13" s="307" customFormat="1" ht="12.75" customHeight="1">
      <c r="A8" s="226" t="s">
        <v>180</v>
      </c>
      <c r="B8" s="227" t="s">
        <v>180</v>
      </c>
      <c r="C8" s="227" t="s">
        <v>180</v>
      </c>
      <c r="D8" s="227" t="s">
        <v>180</v>
      </c>
      <c r="E8" s="227" t="s">
        <v>180</v>
      </c>
      <c r="F8" s="227" t="s">
        <v>180</v>
      </c>
      <c r="G8" s="227" t="s">
        <v>180</v>
      </c>
      <c r="H8" s="228" t="s">
        <v>180</v>
      </c>
      <c r="I8" s="306">
        <v>112</v>
      </c>
      <c r="J8" s="7">
        <v>140780670</v>
      </c>
      <c r="K8" s="7">
        <v>147032225</v>
      </c>
      <c r="M8" s="308"/>
    </row>
    <row r="9" spans="1:13" s="307" customFormat="1" ht="12.75" customHeight="1">
      <c r="A9" s="226" t="s">
        <v>181</v>
      </c>
      <c r="B9" s="227" t="s">
        <v>181</v>
      </c>
      <c r="C9" s="227" t="s">
        <v>181</v>
      </c>
      <c r="D9" s="227" t="s">
        <v>181</v>
      </c>
      <c r="E9" s="227" t="s">
        <v>181</v>
      </c>
      <c r="F9" s="227" t="s">
        <v>181</v>
      </c>
      <c r="G9" s="227" t="s">
        <v>181</v>
      </c>
      <c r="H9" s="228" t="s">
        <v>181</v>
      </c>
      <c r="I9" s="306">
        <v>113</v>
      </c>
      <c r="J9" s="7">
        <v>25312494.86</v>
      </c>
      <c r="K9" s="7">
        <v>31672828</v>
      </c>
      <c r="M9" s="308"/>
    </row>
    <row r="10" spans="1:11" ht="12.75" customHeight="1">
      <c r="A10" s="215" t="s">
        <v>182</v>
      </c>
      <c r="B10" s="216" t="s">
        <v>183</v>
      </c>
      <c r="C10" s="216" t="s">
        <v>183</v>
      </c>
      <c r="D10" s="216" t="s">
        <v>183</v>
      </c>
      <c r="E10" s="216" t="s">
        <v>183</v>
      </c>
      <c r="F10" s="216" t="s">
        <v>183</v>
      </c>
      <c r="G10" s="216" t="s">
        <v>183</v>
      </c>
      <c r="H10" s="217" t="s">
        <v>183</v>
      </c>
      <c r="I10" s="1">
        <v>114</v>
      </c>
      <c r="J10" s="43">
        <f>J11+J12+J16+J20+J21+J22+J25+J26</f>
        <v>168909984.86999997</v>
      </c>
      <c r="K10" s="43">
        <f>K11+K12+K16+K20+K21+K22+K25+K26</f>
        <v>178939148</v>
      </c>
    </row>
    <row r="11" spans="1:11" ht="12.75" customHeight="1">
      <c r="A11" s="215" t="s">
        <v>184</v>
      </c>
      <c r="B11" s="216" t="s">
        <v>184</v>
      </c>
      <c r="C11" s="216" t="s">
        <v>184</v>
      </c>
      <c r="D11" s="216" t="s">
        <v>184</v>
      </c>
      <c r="E11" s="216" t="s">
        <v>184</v>
      </c>
      <c r="F11" s="216" t="s">
        <v>184</v>
      </c>
      <c r="G11" s="216" t="s">
        <v>184</v>
      </c>
      <c r="H11" s="217" t="s">
        <v>184</v>
      </c>
      <c r="I11" s="1">
        <v>115</v>
      </c>
      <c r="J11" s="7"/>
      <c r="K11" s="7"/>
    </row>
    <row r="12" spans="1:11" ht="12.75" customHeight="1">
      <c r="A12" s="215" t="s">
        <v>185</v>
      </c>
      <c r="B12" s="216" t="s">
        <v>185</v>
      </c>
      <c r="C12" s="216" t="s">
        <v>185</v>
      </c>
      <c r="D12" s="216" t="s">
        <v>185</v>
      </c>
      <c r="E12" s="216" t="s">
        <v>185</v>
      </c>
      <c r="F12" s="216" t="s">
        <v>185</v>
      </c>
      <c r="G12" s="216" t="s">
        <v>185</v>
      </c>
      <c r="H12" s="217" t="s">
        <v>185</v>
      </c>
      <c r="I12" s="1">
        <v>116</v>
      </c>
      <c r="J12" s="43">
        <f>SUM(J13:J15)</f>
        <v>119772574.33999999</v>
      </c>
      <c r="K12" s="43">
        <f>SUM(K13:K15)</f>
        <v>154236983</v>
      </c>
    </row>
    <row r="13" spans="1:13" ht="12.75" customHeight="1">
      <c r="A13" s="226" t="s">
        <v>186</v>
      </c>
      <c r="B13" s="227" t="s">
        <v>186</v>
      </c>
      <c r="C13" s="227" t="s">
        <v>186</v>
      </c>
      <c r="D13" s="227" t="s">
        <v>186</v>
      </c>
      <c r="E13" s="227" t="s">
        <v>186</v>
      </c>
      <c r="F13" s="227" t="s">
        <v>186</v>
      </c>
      <c r="G13" s="227" t="s">
        <v>186</v>
      </c>
      <c r="H13" s="228" t="s">
        <v>186</v>
      </c>
      <c r="I13" s="1">
        <v>117</v>
      </c>
      <c r="J13" s="7">
        <v>8561837.97</v>
      </c>
      <c r="K13" s="7">
        <v>3689452</v>
      </c>
      <c r="M13" s="101"/>
    </row>
    <row r="14" spans="1:13" ht="12.75" customHeight="1">
      <c r="A14" s="226" t="s">
        <v>187</v>
      </c>
      <c r="B14" s="227" t="s">
        <v>187</v>
      </c>
      <c r="C14" s="227" t="s">
        <v>187</v>
      </c>
      <c r="D14" s="227" t="s">
        <v>187</v>
      </c>
      <c r="E14" s="227" t="s">
        <v>187</v>
      </c>
      <c r="F14" s="227" t="s">
        <v>187</v>
      </c>
      <c r="G14" s="227" t="s">
        <v>187</v>
      </c>
      <c r="H14" s="228" t="s">
        <v>187</v>
      </c>
      <c r="I14" s="1">
        <v>118</v>
      </c>
      <c r="J14" s="7">
        <v>104116310.86999999</v>
      </c>
      <c r="K14" s="7">
        <v>144081528</v>
      </c>
      <c r="M14" s="106"/>
    </row>
    <row r="15" spans="1:13" ht="12.75" customHeight="1">
      <c r="A15" s="226" t="s">
        <v>188</v>
      </c>
      <c r="B15" s="227" t="s">
        <v>188</v>
      </c>
      <c r="C15" s="227" t="s">
        <v>188</v>
      </c>
      <c r="D15" s="227" t="s">
        <v>188</v>
      </c>
      <c r="E15" s="227" t="s">
        <v>188</v>
      </c>
      <c r="F15" s="227" t="s">
        <v>188</v>
      </c>
      <c r="G15" s="227" t="s">
        <v>188</v>
      </c>
      <c r="H15" s="228" t="s">
        <v>188</v>
      </c>
      <c r="I15" s="1">
        <v>119</v>
      </c>
      <c r="J15" s="7">
        <v>7094425.5</v>
      </c>
      <c r="K15" s="7">
        <v>6466003</v>
      </c>
      <c r="M15" s="106"/>
    </row>
    <row r="16" spans="1:11" ht="12.75" customHeight="1">
      <c r="A16" s="215" t="s">
        <v>189</v>
      </c>
      <c r="B16" s="216" t="s">
        <v>189</v>
      </c>
      <c r="C16" s="216" t="s">
        <v>189</v>
      </c>
      <c r="D16" s="216" t="s">
        <v>189</v>
      </c>
      <c r="E16" s="216" t="s">
        <v>189</v>
      </c>
      <c r="F16" s="216" t="s">
        <v>189</v>
      </c>
      <c r="G16" s="216" t="s">
        <v>189</v>
      </c>
      <c r="H16" s="217" t="s">
        <v>189</v>
      </c>
      <c r="I16" s="1">
        <v>120</v>
      </c>
      <c r="J16" s="43">
        <f>SUM(J17:J19)</f>
        <v>10283552.469999999</v>
      </c>
      <c r="K16" s="43">
        <f>SUM(K17:K19)</f>
        <v>6426123</v>
      </c>
    </row>
    <row r="17" spans="1:13" ht="12.75" customHeight="1">
      <c r="A17" s="226" t="s">
        <v>190</v>
      </c>
      <c r="B17" s="227" t="s">
        <v>190</v>
      </c>
      <c r="C17" s="227" t="s">
        <v>190</v>
      </c>
      <c r="D17" s="227" t="s">
        <v>190</v>
      </c>
      <c r="E17" s="227" t="s">
        <v>190</v>
      </c>
      <c r="F17" s="227" t="s">
        <v>190</v>
      </c>
      <c r="G17" s="227" t="s">
        <v>190</v>
      </c>
      <c r="H17" s="228" t="s">
        <v>190</v>
      </c>
      <c r="I17" s="1">
        <v>121</v>
      </c>
      <c r="J17" s="7">
        <v>6320575.36</v>
      </c>
      <c r="K17" s="7">
        <v>3990080</v>
      </c>
      <c r="M17" s="106"/>
    </row>
    <row r="18" spans="1:13" ht="12.75" customHeight="1">
      <c r="A18" s="226" t="s">
        <v>191</v>
      </c>
      <c r="B18" s="227" t="s">
        <v>191</v>
      </c>
      <c r="C18" s="227" t="s">
        <v>191</v>
      </c>
      <c r="D18" s="227" t="s">
        <v>191</v>
      </c>
      <c r="E18" s="227" t="s">
        <v>191</v>
      </c>
      <c r="F18" s="227" t="s">
        <v>191</v>
      </c>
      <c r="G18" s="227" t="s">
        <v>191</v>
      </c>
      <c r="H18" s="228" t="s">
        <v>191</v>
      </c>
      <c r="I18" s="1">
        <v>122</v>
      </c>
      <c r="J18" s="7">
        <v>2430317.6499999994</v>
      </c>
      <c r="K18" s="7">
        <v>1448798</v>
      </c>
      <c r="M18" s="106"/>
    </row>
    <row r="19" spans="1:13" ht="12.75" customHeight="1">
      <c r="A19" s="226" t="s">
        <v>192</v>
      </c>
      <c r="B19" s="227" t="s">
        <v>192</v>
      </c>
      <c r="C19" s="227" t="s">
        <v>192</v>
      </c>
      <c r="D19" s="227" t="s">
        <v>192</v>
      </c>
      <c r="E19" s="227" t="s">
        <v>192</v>
      </c>
      <c r="F19" s="227" t="s">
        <v>192</v>
      </c>
      <c r="G19" s="227" t="s">
        <v>192</v>
      </c>
      <c r="H19" s="228" t="s">
        <v>192</v>
      </c>
      <c r="I19" s="1">
        <v>123</v>
      </c>
      <c r="J19" s="7">
        <v>1532659.46</v>
      </c>
      <c r="K19" s="7">
        <v>987245</v>
      </c>
      <c r="M19" s="106"/>
    </row>
    <row r="20" spans="1:13" ht="12.75" customHeight="1">
      <c r="A20" s="215" t="s">
        <v>193</v>
      </c>
      <c r="B20" s="216" t="s">
        <v>193</v>
      </c>
      <c r="C20" s="216" t="s">
        <v>193</v>
      </c>
      <c r="D20" s="216" t="s">
        <v>193</v>
      </c>
      <c r="E20" s="216" t="s">
        <v>193</v>
      </c>
      <c r="F20" s="216" t="s">
        <v>193</v>
      </c>
      <c r="G20" s="216" t="s">
        <v>193</v>
      </c>
      <c r="H20" s="217" t="s">
        <v>193</v>
      </c>
      <c r="I20" s="1">
        <v>124</v>
      </c>
      <c r="J20" s="7">
        <v>1948553.46</v>
      </c>
      <c r="K20" s="7">
        <v>3765417</v>
      </c>
      <c r="M20" s="106"/>
    </row>
    <row r="21" spans="1:13" ht="12.75" customHeight="1">
      <c r="A21" s="215" t="s">
        <v>194</v>
      </c>
      <c r="B21" s="216" t="s">
        <v>194</v>
      </c>
      <c r="C21" s="216" t="s">
        <v>194</v>
      </c>
      <c r="D21" s="216" t="s">
        <v>194</v>
      </c>
      <c r="E21" s="216" t="s">
        <v>194</v>
      </c>
      <c r="F21" s="216" t="s">
        <v>194</v>
      </c>
      <c r="G21" s="216" t="s">
        <v>194</v>
      </c>
      <c r="H21" s="217" t="s">
        <v>194</v>
      </c>
      <c r="I21" s="1">
        <v>125</v>
      </c>
      <c r="J21" s="7">
        <v>27705486.14</v>
      </c>
      <c r="K21" s="7">
        <v>9668260</v>
      </c>
      <c r="M21" s="106"/>
    </row>
    <row r="22" spans="1:11" ht="12.75" customHeight="1">
      <c r="A22" s="215" t="s">
        <v>195</v>
      </c>
      <c r="B22" s="216" t="s">
        <v>195</v>
      </c>
      <c r="C22" s="216" t="s">
        <v>195</v>
      </c>
      <c r="D22" s="216" t="s">
        <v>195</v>
      </c>
      <c r="E22" s="216" t="s">
        <v>195</v>
      </c>
      <c r="F22" s="216" t="s">
        <v>195</v>
      </c>
      <c r="G22" s="216" t="s">
        <v>195</v>
      </c>
      <c r="H22" s="217" t="s">
        <v>195</v>
      </c>
      <c r="I22" s="1">
        <v>126</v>
      </c>
      <c r="J22" s="43">
        <f>SUM(J23:J24)</f>
        <v>8819860.62</v>
      </c>
      <c r="K22" s="43">
        <f>SUM(K23:K24)</f>
        <v>0</v>
      </c>
    </row>
    <row r="23" spans="1:11" ht="12.75" customHeight="1">
      <c r="A23" s="226" t="s">
        <v>196</v>
      </c>
      <c r="B23" s="227" t="s">
        <v>196</v>
      </c>
      <c r="C23" s="227" t="s">
        <v>196</v>
      </c>
      <c r="D23" s="227" t="s">
        <v>196</v>
      </c>
      <c r="E23" s="227" t="s">
        <v>196</v>
      </c>
      <c r="F23" s="227" t="s">
        <v>196</v>
      </c>
      <c r="G23" s="227" t="s">
        <v>196</v>
      </c>
      <c r="H23" s="228" t="s">
        <v>196</v>
      </c>
      <c r="I23" s="1">
        <v>127</v>
      </c>
      <c r="J23" s="7"/>
      <c r="K23" s="7"/>
    </row>
    <row r="24" spans="1:11" ht="12.75" customHeight="1">
      <c r="A24" s="226" t="s">
        <v>197</v>
      </c>
      <c r="B24" s="227" t="s">
        <v>197</v>
      </c>
      <c r="C24" s="227" t="s">
        <v>197</v>
      </c>
      <c r="D24" s="227" t="s">
        <v>197</v>
      </c>
      <c r="E24" s="227" t="s">
        <v>197</v>
      </c>
      <c r="F24" s="227" t="s">
        <v>197</v>
      </c>
      <c r="G24" s="227" t="s">
        <v>197</v>
      </c>
      <c r="H24" s="228" t="s">
        <v>197</v>
      </c>
      <c r="I24" s="1">
        <v>128</v>
      </c>
      <c r="J24" s="7">
        <v>8819860.62</v>
      </c>
      <c r="K24" s="7"/>
    </row>
    <row r="25" spans="1:11" ht="12.75" customHeight="1">
      <c r="A25" s="215" t="s">
        <v>198</v>
      </c>
      <c r="B25" s="216" t="s">
        <v>198</v>
      </c>
      <c r="C25" s="216" t="s">
        <v>198</v>
      </c>
      <c r="D25" s="216" t="s">
        <v>198</v>
      </c>
      <c r="E25" s="216" t="s">
        <v>198</v>
      </c>
      <c r="F25" s="216" t="s">
        <v>198</v>
      </c>
      <c r="G25" s="216" t="s">
        <v>198</v>
      </c>
      <c r="H25" s="217" t="s">
        <v>198</v>
      </c>
      <c r="I25" s="1">
        <v>129</v>
      </c>
      <c r="J25" s="7"/>
      <c r="K25" s="7"/>
    </row>
    <row r="26" spans="1:13" ht="12.75" customHeight="1">
      <c r="A26" s="215" t="s">
        <v>199</v>
      </c>
      <c r="B26" s="216" t="s">
        <v>199</v>
      </c>
      <c r="C26" s="216" t="s">
        <v>199</v>
      </c>
      <c r="D26" s="216" t="s">
        <v>199</v>
      </c>
      <c r="E26" s="216" t="s">
        <v>199</v>
      </c>
      <c r="F26" s="216" t="s">
        <v>199</v>
      </c>
      <c r="G26" s="216" t="s">
        <v>199</v>
      </c>
      <c r="H26" s="217" t="s">
        <v>199</v>
      </c>
      <c r="I26" s="1">
        <v>130</v>
      </c>
      <c r="J26" s="7">
        <v>379957.84</v>
      </c>
      <c r="K26" s="7">
        <v>4842365</v>
      </c>
      <c r="L26" s="106"/>
      <c r="M26" s="106"/>
    </row>
    <row r="27" spans="1:11" ht="12.75" customHeight="1">
      <c r="A27" s="215" t="s">
        <v>200</v>
      </c>
      <c r="B27" s="216" t="s">
        <v>201</v>
      </c>
      <c r="C27" s="216" t="s">
        <v>201</v>
      </c>
      <c r="D27" s="216" t="s">
        <v>201</v>
      </c>
      <c r="E27" s="216" t="s">
        <v>201</v>
      </c>
      <c r="F27" s="216" t="s">
        <v>201</v>
      </c>
      <c r="G27" s="216" t="s">
        <v>201</v>
      </c>
      <c r="H27" s="217" t="s">
        <v>201</v>
      </c>
      <c r="I27" s="1">
        <v>131</v>
      </c>
      <c r="J27" s="43">
        <f>SUM(J28:J32)</f>
        <v>8969787.92</v>
      </c>
      <c r="K27" s="43">
        <f>SUM(K28:K32)</f>
        <v>11724150</v>
      </c>
    </row>
    <row r="28" spans="1:13" ht="12.75" customHeight="1">
      <c r="A28" s="215" t="s">
        <v>202</v>
      </c>
      <c r="B28" s="216" t="s">
        <v>202</v>
      </c>
      <c r="C28" s="216" t="s">
        <v>202</v>
      </c>
      <c r="D28" s="216" t="s">
        <v>202</v>
      </c>
      <c r="E28" s="216" t="s">
        <v>202</v>
      </c>
      <c r="F28" s="216" t="s">
        <v>202</v>
      </c>
      <c r="G28" s="216" t="s">
        <v>202</v>
      </c>
      <c r="H28" s="217" t="s">
        <v>202</v>
      </c>
      <c r="I28" s="1">
        <v>132</v>
      </c>
      <c r="J28" s="7">
        <v>8777630.27</v>
      </c>
      <c r="K28" s="7">
        <v>10759985</v>
      </c>
      <c r="M28" s="106"/>
    </row>
    <row r="29" spans="1:13" ht="12.75" customHeight="1">
      <c r="A29" s="215" t="s">
        <v>203</v>
      </c>
      <c r="B29" s="216" t="s">
        <v>203</v>
      </c>
      <c r="C29" s="216" t="s">
        <v>203</v>
      </c>
      <c r="D29" s="216" t="s">
        <v>203</v>
      </c>
      <c r="E29" s="216" t="s">
        <v>203</v>
      </c>
      <c r="F29" s="216" t="s">
        <v>203</v>
      </c>
      <c r="G29" s="216" t="s">
        <v>203</v>
      </c>
      <c r="H29" s="217" t="s">
        <v>203</v>
      </c>
      <c r="I29" s="1">
        <v>133</v>
      </c>
      <c r="J29" s="7">
        <v>192157.65</v>
      </c>
      <c r="K29" s="7">
        <v>964165</v>
      </c>
      <c r="M29" s="106"/>
    </row>
    <row r="30" spans="1:12" ht="12.75" customHeight="1">
      <c r="A30" s="215" t="s">
        <v>204</v>
      </c>
      <c r="B30" s="216" t="s">
        <v>204</v>
      </c>
      <c r="C30" s="216" t="s">
        <v>204</v>
      </c>
      <c r="D30" s="216" t="s">
        <v>204</v>
      </c>
      <c r="E30" s="216" t="s">
        <v>204</v>
      </c>
      <c r="F30" s="216" t="s">
        <v>204</v>
      </c>
      <c r="G30" s="216" t="s">
        <v>204</v>
      </c>
      <c r="H30" s="217" t="s">
        <v>204</v>
      </c>
      <c r="I30" s="1">
        <v>134</v>
      </c>
      <c r="J30" s="7"/>
      <c r="K30" s="43"/>
      <c r="L30" s="106"/>
    </row>
    <row r="31" spans="1:11" ht="12.75" customHeight="1">
      <c r="A31" s="215" t="s">
        <v>205</v>
      </c>
      <c r="B31" s="216" t="s">
        <v>205</v>
      </c>
      <c r="C31" s="216" t="s">
        <v>205</v>
      </c>
      <c r="D31" s="216" t="s">
        <v>205</v>
      </c>
      <c r="E31" s="216" t="s">
        <v>205</v>
      </c>
      <c r="F31" s="216" t="s">
        <v>205</v>
      </c>
      <c r="G31" s="216" t="s">
        <v>205</v>
      </c>
      <c r="H31" s="217" t="s">
        <v>205</v>
      </c>
      <c r="I31" s="1">
        <v>135</v>
      </c>
      <c r="J31" s="7"/>
      <c r="K31" s="7"/>
    </row>
    <row r="32" spans="1:11" ht="12.75" customHeight="1">
      <c r="A32" s="215" t="s">
        <v>206</v>
      </c>
      <c r="B32" s="216" t="s">
        <v>206</v>
      </c>
      <c r="C32" s="216" t="s">
        <v>206</v>
      </c>
      <c r="D32" s="216" t="s">
        <v>206</v>
      </c>
      <c r="E32" s="216" t="s">
        <v>206</v>
      </c>
      <c r="F32" s="216" t="s">
        <v>206</v>
      </c>
      <c r="G32" s="216" t="s">
        <v>206</v>
      </c>
      <c r="H32" s="217" t="s">
        <v>206</v>
      </c>
      <c r="I32" s="1">
        <v>136</v>
      </c>
      <c r="J32" s="7"/>
      <c r="K32" s="7"/>
    </row>
    <row r="33" spans="1:11" ht="12.75" customHeight="1">
      <c r="A33" s="215" t="s">
        <v>207</v>
      </c>
      <c r="B33" s="216" t="s">
        <v>208</v>
      </c>
      <c r="C33" s="216" t="s">
        <v>208</v>
      </c>
      <c r="D33" s="216" t="s">
        <v>208</v>
      </c>
      <c r="E33" s="216" t="s">
        <v>208</v>
      </c>
      <c r="F33" s="216" t="s">
        <v>208</v>
      </c>
      <c r="G33" s="216" t="s">
        <v>208</v>
      </c>
      <c r="H33" s="217" t="s">
        <v>208</v>
      </c>
      <c r="I33" s="1">
        <v>137</v>
      </c>
      <c r="J33" s="43">
        <f>SUM(J34:J37)</f>
        <v>2498916.33</v>
      </c>
      <c r="K33" s="43">
        <f>SUM(K34:K37)</f>
        <v>5906682</v>
      </c>
    </row>
    <row r="34" spans="1:13" ht="12.75" customHeight="1">
      <c r="A34" s="215" t="s">
        <v>209</v>
      </c>
      <c r="B34" s="216" t="s">
        <v>209</v>
      </c>
      <c r="C34" s="216" t="s">
        <v>209</v>
      </c>
      <c r="D34" s="216" t="s">
        <v>209</v>
      </c>
      <c r="E34" s="216" t="s">
        <v>209</v>
      </c>
      <c r="F34" s="216" t="s">
        <v>209</v>
      </c>
      <c r="G34" s="216" t="s">
        <v>209</v>
      </c>
      <c r="H34" s="217" t="s">
        <v>209</v>
      </c>
      <c r="I34" s="1">
        <v>138</v>
      </c>
      <c r="J34" s="7">
        <v>51786.20999999999</v>
      </c>
      <c r="K34" s="7">
        <v>653</v>
      </c>
      <c r="M34" s="106"/>
    </row>
    <row r="35" spans="1:13" ht="12.75" customHeight="1">
      <c r="A35" s="215" t="s">
        <v>210</v>
      </c>
      <c r="B35" s="216" t="s">
        <v>210</v>
      </c>
      <c r="C35" s="216" t="s">
        <v>210</v>
      </c>
      <c r="D35" s="216" t="s">
        <v>210</v>
      </c>
      <c r="E35" s="216" t="s">
        <v>210</v>
      </c>
      <c r="F35" s="216" t="s">
        <v>210</v>
      </c>
      <c r="G35" s="216" t="s">
        <v>210</v>
      </c>
      <c r="H35" s="217" t="s">
        <v>210</v>
      </c>
      <c r="I35" s="1">
        <v>139</v>
      </c>
      <c r="J35" s="7">
        <v>2447130.12</v>
      </c>
      <c r="K35" s="7">
        <v>5906029</v>
      </c>
      <c r="M35" s="106"/>
    </row>
    <row r="36" spans="1:11" ht="12.75" customHeight="1">
      <c r="A36" s="215" t="s">
        <v>211</v>
      </c>
      <c r="B36" s="216" t="s">
        <v>211</v>
      </c>
      <c r="C36" s="216" t="s">
        <v>211</v>
      </c>
      <c r="D36" s="216" t="s">
        <v>211</v>
      </c>
      <c r="E36" s="216" t="s">
        <v>211</v>
      </c>
      <c r="F36" s="216" t="s">
        <v>211</v>
      </c>
      <c r="G36" s="216" t="s">
        <v>211</v>
      </c>
      <c r="H36" s="217" t="s">
        <v>211</v>
      </c>
      <c r="I36" s="1">
        <v>140</v>
      </c>
      <c r="J36" s="7"/>
      <c r="K36" s="7"/>
    </row>
    <row r="37" spans="1:11" ht="12.75" customHeight="1">
      <c r="A37" s="215" t="s">
        <v>212</v>
      </c>
      <c r="B37" s="216" t="s">
        <v>212</v>
      </c>
      <c r="C37" s="216" t="s">
        <v>212</v>
      </c>
      <c r="D37" s="216" t="s">
        <v>212</v>
      </c>
      <c r="E37" s="216" t="s">
        <v>212</v>
      </c>
      <c r="F37" s="216" t="s">
        <v>212</v>
      </c>
      <c r="G37" s="216" t="s">
        <v>212</v>
      </c>
      <c r="H37" s="217" t="s">
        <v>212</v>
      </c>
      <c r="I37" s="1">
        <v>141</v>
      </c>
      <c r="J37" s="7"/>
      <c r="K37" s="7"/>
    </row>
    <row r="38" spans="1:11" ht="12.75" customHeight="1">
      <c r="A38" s="215" t="s">
        <v>213</v>
      </c>
      <c r="B38" s="216" t="s">
        <v>214</v>
      </c>
      <c r="C38" s="216" t="s">
        <v>214</v>
      </c>
      <c r="D38" s="216" t="s">
        <v>214</v>
      </c>
      <c r="E38" s="216" t="s">
        <v>214</v>
      </c>
      <c r="F38" s="216" t="s">
        <v>214</v>
      </c>
      <c r="G38" s="216" t="s">
        <v>214</v>
      </c>
      <c r="H38" s="217" t="s">
        <v>214</v>
      </c>
      <c r="I38" s="1">
        <v>142</v>
      </c>
      <c r="J38" s="7"/>
      <c r="K38" s="7"/>
    </row>
    <row r="39" spans="1:11" ht="12.75" customHeight="1">
      <c r="A39" s="215" t="s">
        <v>215</v>
      </c>
      <c r="B39" s="216" t="s">
        <v>216</v>
      </c>
      <c r="C39" s="216" t="s">
        <v>216</v>
      </c>
      <c r="D39" s="216" t="s">
        <v>216</v>
      </c>
      <c r="E39" s="216" t="s">
        <v>216</v>
      </c>
      <c r="F39" s="216" t="s">
        <v>216</v>
      </c>
      <c r="G39" s="216" t="s">
        <v>216</v>
      </c>
      <c r="H39" s="217" t="s">
        <v>216</v>
      </c>
      <c r="I39" s="1">
        <v>143</v>
      </c>
      <c r="J39" s="7"/>
      <c r="K39" s="7"/>
    </row>
    <row r="40" spans="1:11" ht="12.75" customHeight="1">
      <c r="A40" s="215" t="s">
        <v>217</v>
      </c>
      <c r="B40" s="216" t="s">
        <v>218</v>
      </c>
      <c r="C40" s="216" t="s">
        <v>218</v>
      </c>
      <c r="D40" s="216" t="s">
        <v>218</v>
      </c>
      <c r="E40" s="216" t="s">
        <v>218</v>
      </c>
      <c r="F40" s="216" t="s">
        <v>218</v>
      </c>
      <c r="G40" s="216" t="s">
        <v>218</v>
      </c>
      <c r="H40" s="217" t="s">
        <v>218</v>
      </c>
      <c r="I40" s="1">
        <v>144</v>
      </c>
      <c r="J40" s="7"/>
      <c r="K40" s="7"/>
    </row>
    <row r="41" spans="1:11" ht="12.75" customHeight="1">
      <c r="A41" s="215" t="s">
        <v>219</v>
      </c>
      <c r="B41" s="216" t="s">
        <v>220</v>
      </c>
      <c r="C41" s="216" t="s">
        <v>220</v>
      </c>
      <c r="D41" s="216" t="s">
        <v>220</v>
      </c>
      <c r="E41" s="216" t="s">
        <v>220</v>
      </c>
      <c r="F41" s="216" t="s">
        <v>220</v>
      </c>
      <c r="G41" s="216" t="s">
        <v>220</v>
      </c>
      <c r="H41" s="217" t="s">
        <v>220</v>
      </c>
      <c r="I41" s="1">
        <v>145</v>
      </c>
      <c r="J41" s="7"/>
      <c r="K41" s="7"/>
    </row>
    <row r="42" spans="1:11" ht="12.75" customHeight="1">
      <c r="A42" s="215" t="s">
        <v>221</v>
      </c>
      <c r="B42" s="216" t="s">
        <v>222</v>
      </c>
      <c r="C42" s="216" t="s">
        <v>222</v>
      </c>
      <c r="D42" s="216" t="s">
        <v>222</v>
      </c>
      <c r="E42" s="216" t="s">
        <v>222</v>
      </c>
      <c r="F42" s="216" t="s">
        <v>222</v>
      </c>
      <c r="G42" s="216" t="s">
        <v>222</v>
      </c>
      <c r="H42" s="217" t="s">
        <v>222</v>
      </c>
      <c r="I42" s="1">
        <v>146</v>
      </c>
      <c r="J42" s="43">
        <f>J7+J27+J38+J40</f>
        <v>175062952.78</v>
      </c>
      <c r="K42" s="43">
        <f>K7+K27+K38+K40</f>
        <v>190429203</v>
      </c>
    </row>
    <row r="43" spans="1:13" ht="12.75" customHeight="1">
      <c r="A43" s="215" t="s">
        <v>223</v>
      </c>
      <c r="B43" s="216" t="s">
        <v>224</v>
      </c>
      <c r="C43" s="216" t="s">
        <v>224</v>
      </c>
      <c r="D43" s="216" t="s">
        <v>224</v>
      </c>
      <c r="E43" s="216" t="s">
        <v>224</v>
      </c>
      <c r="F43" s="216" t="s">
        <v>224</v>
      </c>
      <c r="G43" s="216" t="s">
        <v>224</v>
      </c>
      <c r="H43" s="217" t="s">
        <v>224</v>
      </c>
      <c r="I43" s="1">
        <v>147</v>
      </c>
      <c r="J43" s="43">
        <f>J10+J33+J39+J41</f>
        <v>171408901.2</v>
      </c>
      <c r="K43" s="43">
        <f>K10+K33+K39+K41</f>
        <v>184845830</v>
      </c>
      <c r="M43" s="106"/>
    </row>
    <row r="44" spans="1:11" ht="12.75" customHeight="1">
      <c r="A44" s="215" t="s">
        <v>225</v>
      </c>
      <c r="B44" s="216" t="s">
        <v>226</v>
      </c>
      <c r="C44" s="216" t="s">
        <v>226</v>
      </c>
      <c r="D44" s="216" t="s">
        <v>226</v>
      </c>
      <c r="E44" s="216" t="s">
        <v>226</v>
      </c>
      <c r="F44" s="216" t="s">
        <v>226</v>
      </c>
      <c r="G44" s="216" t="s">
        <v>226</v>
      </c>
      <c r="H44" s="217" t="s">
        <v>226</v>
      </c>
      <c r="I44" s="1">
        <v>148</v>
      </c>
      <c r="J44" s="43">
        <f>J42-J43</f>
        <v>3654051.580000013</v>
      </c>
      <c r="K44" s="43">
        <f>K42-K43</f>
        <v>5583373</v>
      </c>
    </row>
    <row r="45" spans="1:11" ht="12.75" customHeight="1">
      <c r="A45" s="235" t="s">
        <v>227</v>
      </c>
      <c r="B45" s="236" t="s">
        <v>227</v>
      </c>
      <c r="C45" s="236" t="s">
        <v>227</v>
      </c>
      <c r="D45" s="236" t="s">
        <v>227</v>
      </c>
      <c r="E45" s="236" t="s">
        <v>227</v>
      </c>
      <c r="F45" s="236" t="s">
        <v>227</v>
      </c>
      <c r="G45" s="236" t="s">
        <v>227</v>
      </c>
      <c r="H45" s="237" t="s">
        <v>227</v>
      </c>
      <c r="I45" s="1">
        <v>149</v>
      </c>
      <c r="J45" s="43">
        <f>IF(J42&gt;J43,J42-J43,0)</f>
        <v>3654051.580000013</v>
      </c>
      <c r="K45" s="43">
        <f>IF(K42&gt;K43,K42-K43,0)</f>
        <v>5583373</v>
      </c>
    </row>
    <row r="46" spans="1:11" ht="12.75" customHeight="1">
      <c r="A46" s="235" t="s">
        <v>228</v>
      </c>
      <c r="B46" s="236" t="s">
        <v>228</v>
      </c>
      <c r="C46" s="236" t="s">
        <v>228</v>
      </c>
      <c r="D46" s="236" t="s">
        <v>228</v>
      </c>
      <c r="E46" s="236" t="s">
        <v>228</v>
      </c>
      <c r="F46" s="236" t="s">
        <v>228</v>
      </c>
      <c r="G46" s="236" t="s">
        <v>228</v>
      </c>
      <c r="H46" s="237" t="s">
        <v>228</v>
      </c>
      <c r="I46" s="1">
        <v>150</v>
      </c>
      <c r="J46" s="43"/>
      <c r="K46" s="43"/>
    </row>
    <row r="47" spans="1:11" ht="12.75" customHeight="1">
      <c r="A47" s="215" t="s">
        <v>229</v>
      </c>
      <c r="B47" s="216" t="s">
        <v>230</v>
      </c>
      <c r="C47" s="216" t="s">
        <v>230</v>
      </c>
      <c r="D47" s="216" t="s">
        <v>230</v>
      </c>
      <c r="E47" s="216" t="s">
        <v>230</v>
      </c>
      <c r="F47" s="216" t="s">
        <v>230</v>
      </c>
      <c r="G47" s="216" t="s">
        <v>230</v>
      </c>
      <c r="H47" s="217" t="s">
        <v>230</v>
      </c>
      <c r="I47" s="1">
        <v>151</v>
      </c>
      <c r="J47" s="7"/>
      <c r="K47" s="7"/>
    </row>
    <row r="48" spans="1:11" ht="12.75" customHeight="1">
      <c r="A48" s="215" t="s">
        <v>231</v>
      </c>
      <c r="B48" s="216" t="s">
        <v>232</v>
      </c>
      <c r="C48" s="216" t="s">
        <v>232</v>
      </c>
      <c r="D48" s="216" t="s">
        <v>232</v>
      </c>
      <c r="E48" s="216" t="s">
        <v>232</v>
      </c>
      <c r="F48" s="216" t="s">
        <v>232</v>
      </c>
      <c r="G48" s="216" t="s">
        <v>232</v>
      </c>
      <c r="H48" s="217" t="s">
        <v>232</v>
      </c>
      <c r="I48" s="1">
        <v>152</v>
      </c>
      <c r="J48" s="43">
        <f>J44-J47</f>
        <v>3654051.580000013</v>
      </c>
      <c r="K48" s="43">
        <f>K44-K47</f>
        <v>5583373</v>
      </c>
    </row>
    <row r="49" spans="1:11" ht="12.75" customHeight="1">
      <c r="A49" s="235" t="s">
        <v>233</v>
      </c>
      <c r="B49" s="236" t="s">
        <v>233</v>
      </c>
      <c r="C49" s="236" t="s">
        <v>233</v>
      </c>
      <c r="D49" s="236" t="s">
        <v>233</v>
      </c>
      <c r="E49" s="236" t="s">
        <v>233</v>
      </c>
      <c r="F49" s="236" t="s">
        <v>233</v>
      </c>
      <c r="G49" s="236" t="s">
        <v>233</v>
      </c>
      <c r="H49" s="237" t="s">
        <v>233</v>
      </c>
      <c r="I49" s="1">
        <v>153</v>
      </c>
      <c r="J49" s="43">
        <f>IF(J48&gt;0,J48,0)</f>
        <v>3654051.580000013</v>
      </c>
      <c r="K49" s="43">
        <f>IF(K48&gt;0,K48,0)</f>
        <v>5583373</v>
      </c>
    </row>
    <row r="50" spans="1:11" ht="12.75" customHeight="1">
      <c r="A50" s="259" t="s">
        <v>234</v>
      </c>
      <c r="B50" s="260" t="s">
        <v>234</v>
      </c>
      <c r="C50" s="260" t="s">
        <v>234</v>
      </c>
      <c r="D50" s="260" t="s">
        <v>234</v>
      </c>
      <c r="E50" s="260" t="s">
        <v>234</v>
      </c>
      <c r="F50" s="260" t="s">
        <v>234</v>
      </c>
      <c r="G50" s="260" t="s">
        <v>234</v>
      </c>
      <c r="H50" s="261" t="s">
        <v>234</v>
      </c>
      <c r="I50" s="2">
        <v>154</v>
      </c>
      <c r="J50" s="51"/>
      <c r="K50" s="51"/>
    </row>
    <row r="51" spans="1:11" ht="12.75" customHeight="1">
      <c r="A51" s="232" t="s">
        <v>235</v>
      </c>
      <c r="B51" s="243" t="s">
        <v>235</v>
      </c>
      <c r="C51" s="243" t="s">
        <v>235</v>
      </c>
      <c r="D51" s="243" t="s">
        <v>235</v>
      </c>
      <c r="E51" s="243" t="s">
        <v>235</v>
      </c>
      <c r="F51" s="243" t="s">
        <v>235</v>
      </c>
      <c r="G51" s="243" t="s">
        <v>235</v>
      </c>
      <c r="H51" s="243" t="s">
        <v>235</v>
      </c>
      <c r="I51" s="243" t="s">
        <v>235</v>
      </c>
      <c r="J51" s="243" t="s">
        <v>235</v>
      </c>
      <c r="K51" s="243" t="s">
        <v>235</v>
      </c>
    </row>
    <row r="52" spans="1:11" ht="12.75" customHeight="1">
      <c r="A52" s="212" t="s">
        <v>236</v>
      </c>
      <c r="B52" s="213" t="s">
        <v>237</v>
      </c>
      <c r="C52" s="213" t="s">
        <v>237</v>
      </c>
      <c r="D52" s="213" t="s">
        <v>237</v>
      </c>
      <c r="E52" s="213" t="s">
        <v>237</v>
      </c>
      <c r="F52" s="213" t="s">
        <v>237</v>
      </c>
      <c r="G52" s="213" t="s">
        <v>237</v>
      </c>
      <c r="H52" s="213" t="s">
        <v>237</v>
      </c>
      <c r="I52" s="45"/>
      <c r="J52" s="45"/>
      <c r="K52" s="45"/>
    </row>
    <row r="53" spans="1:11" ht="12.75" customHeight="1">
      <c r="A53" s="256" t="s">
        <v>238</v>
      </c>
      <c r="B53" s="257" t="s">
        <v>238</v>
      </c>
      <c r="C53" s="257" t="s">
        <v>238</v>
      </c>
      <c r="D53" s="257" t="s">
        <v>238</v>
      </c>
      <c r="E53" s="257" t="s">
        <v>238</v>
      </c>
      <c r="F53" s="257" t="s">
        <v>238</v>
      </c>
      <c r="G53" s="257" t="s">
        <v>238</v>
      </c>
      <c r="H53" s="258" t="s">
        <v>238</v>
      </c>
      <c r="I53" s="1">
        <v>155</v>
      </c>
      <c r="J53" s="7"/>
      <c r="K53" s="7"/>
    </row>
    <row r="54" spans="1:11" ht="12.75" customHeight="1">
      <c r="A54" s="256" t="s">
        <v>239</v>
      </c>
      <c r="B54" s="257" t="s">
        <v>239</v>
      </c>
      <c r="C54" s="257" t="s">
        <v>239</v>
      </c>
      <c r="D54" s="257" t="s">
        <v>239</v>
      </c>
      <c r="E54" s="257" t="s">
        <v>239</v>
      </c>
      <c r="F54" s="257" t="s">
        <v>239</v>
      </c>
      <c r="G54" s="257" t="s">
        <v>239</v>
      </c>
      <c r="H54" s="258" t="s">
        <v>239</v>
      </c>
      <c r="I54" s="1">
        <v>156</v>
      </c>
      <c r="J54" s="8"/>
      <c r="K54" s="8"/>
    </row>
    <row r="55" spans="1:11" ht="12.75" customHeight="1">
      <c r="A55" s="232" t="s">
        <v>240</v>
      </c>
      <c r="B55" s="243" t="s">
        <v>240</v>
      </c>
      <c r="C55" s="243" t="s">
        <v>240</v>
      </c>
      <c r="D55" s="243" t="s">
        <v>240</v>
      </c>
      <c r="E55" s="243" t="s">
        <v>240</v>
      </c>
      <c r="F55" s="243" t="s">
        <v>240</v>
      </c>
      <c r="G55" s="243" t="s">
        <v>240</v>
      </c>
      <c r="H55" s="243" t="s">
        <v>240</v>
      </c>
      <c r="I55" s="243" t="s">
        <v>240</v>
      </c>
      <c r="J55" s="243" t="s">
        <v>240</v>
      </c>
      <c r="K55" s="243" t="s">
        <v>240</v>
      </c>
    </row>
    <row r="56" spans="1:11" ht="12.75" customHeight="1">
      <c r="A56" s="212" t="s">
        <v>241</v>
      </c>
      <c r="B56" s="213" t="s">
        <v>242</v>
      </c>
      <c r="C56" s="213" t="s">
        <v>242</v>
      </c>
      <c r="D56" s="213" t="s">
        <v>242</v>
      </c>
      <c r="E56" s="213" t="s">
        <v>242</v>
      </c>
      <c r="F56" s="213" t="s">
        <v>242</v>
      </c>
      <c r="G56" s="213" t="s">
        <v>242</v>
      </c>
      <c r="H56" s="214" t="s">
        <v>242</v>
      </c>
      <c r="I56" s="9">
        <v>157</v>
      </c>
      <c r="J56" s="6">
        <f>J48</f>
        <v>3654051.580000013</v>
      </c>
      <c r="K56" s="6">
        <f>K48</f>
        <v>5583373</v>
      </c>
    </row>
    <row r="57" spans="1:11" ht="12.75" customHeight="1">
      <c r="A57" s="215" t="s">
        <v>243</v>
      </c>
      <c r="B57" s="216" t="s">
        <v>244</v>
      </c>
      <c r="C57" s="216" t="s">
        <v>244</v>
      </c>
      <c r="D57" s="216" t="s">
        <v>244</v>
      </c>
      <c r="E57" s="216" t="s">
        <v>244</v>
      </c>
      <c r="F57" s="216" t="s">
        <v>244</v>
      </c>
      <c r="G57" s="216" t="s">
        <v>244</v>
      </c>
      <c r="H57" s="217" t="s">
        <v>244</v>
      </c>
      <c r="I57" s="1">
        <v>158</v>
      </c>
      <c r="J57" s="43">
        <f>SUM(J58:J64)</f>
        <v>0</v>
      </c>
      <c r="K57" s="43">
        <f>SUM(K58:K64)</f>
        <v>0</v>
      </c>
    </row>
    <row r="58" spans="1:11" ht="12.75" customHeight="1">
      <c r="A58" s="215" t="s">
        <v>245</v>
      </c>
      <c r="B58" s="216" t="s">
        <v>245</v>
      </c>
      <c r="C58" s="216" t="s">
        <v>245</v>
      </c>
      <c r="D58" s="216" t="s">
        <v>245</v>
      </c>
      <c r="E58" s="216" t="s">
        <v>245</v>
      </c>
      <c r="F58" s="216" t="s">
        <v>245</v>
      </c>
      <c r="G58" s="216" t="s">
        <v>245</v>
      </c>
      <c r="H58" s="217" t="s">
        <v>245</v>
      </c>
      <c r="I58" s="1">
        <v>159</v>
      </c>
      <c r="J58" s="7"/>
      <c r="K58" s="7"/>
    </row>
    <row r="59" spans="1:11" ht="12.75" customHeight="1">
      <c r="A59" s="215" t="s">
        <v>246</v>
      </c>
      <c r="B59" s="216" t="s">
        <v>246</v>
      </c>
      <c r="C59" s="216" t="s">
        <v>246</v>
      </c>
      <c r="D59" s="216" t="s">
        <v>246</v>
      </c>
      <c r="E59" s="216" t="s">
        <v>246</v>
      </c>
      <c r="F59" s="216" t="s">
        <v>246</v>
      </c>
      <c r="G59" s="216" t="s">
        <v>246</v>
      </c>
      <c r="H59" s="217" t="s">
        <v>246</v>
      </c>
      <c r="I59" s="1">
        <v>160</v>
      </c>
      <c r="J59" s="7"/>
      <c r="K59" s="7"/>
    </row>
    <row r="60" spans="1:11" ht="12.75" customHeight="1">
      <c r="A60" s="215" t="s">
        <v>247</v>
      </c>
      <c r="B60" s="216" t="s">
        <v>247</v>
      </c>
      <c r="C60" s="216" t="s">
        <v>247</v>
      </c>
      <c r="D60" s="216" t="s">
        <v>247</v>
      </c>
      <c r="E60" s="216" t="s">
        <v>247</v>
      </c>
      <c r="F60" s="216" t="s">
        <v>247</v>
      </c>
      <c r="G60" s="216" t="s">
        <v>247</v>
      </c>
      <c r="H60" s="217" t="s">
        <v>247</v>
      </c>
      <c r="I60" s="1">
        <v>161</v>
      </c>
      <c r="J60" s="7"/>
      <c r="K60" s="7"/>
    </row>
    <row r="61" spans="1:11" ht="12.75" customHeight="1">
      <c r="A61" s="215" t="s">
        <v>248</v>
      </c>
      <c r="B61" s="216" t="s">
        <v>248</v>
      </c>
      <c r="C61" s="216" t="s">
        <v>248</v>
      </c>
      <c r="D61" s="216" t="s">
        <v>248</v>
      </c>
      <c r="E61" s="216" t="s">
        <v>248</v>
      </c>
      <c r="F61" s="216" t="s">
        <v>248</v>
      </c>
      <c r="G61" s="216" t="s">
        <v>248</v>
      </c>
      <c r="H61" s="217" t="s">
        <v>248</v>
      </c>
      <c r="I61" s="1">
        <v>162</v>
      </c>
      <c r="J61" s="7"/>
      <c r="K61" s="7"/>
    </row>
    <row r="62" spans="1:11" ht="12.75" customHeight="1">
      <c r="A62" s="215" t="s">
        <v>249</v>
      </c>
      <c r="B62" s="216" t="s">
        <v>249</v>
      </c>
      <c r="C62" s="216" t="s">
        <v>249</v>
      </c>
      <c r="D62" s="216" t="s">
        <v>249</v>
      </c>
      <c r="E62" s="216" t="s">
        <v>249</v>
      </c>
      <c r="F62" s="216" t="s">
        <v>249</v>
      </c>
      <c r="G62" s="216" t="s">
        <v>249</v>
      </c>
      <c r="H62" s="217" t="s">
        <v>249</v>
      </c>
      <c r="I62" s="1">
        <v>163</v>
      </c>
      <c r="J62" s="7"/>
      <c r="K62" s="7"/>
    </row>
    <row r="63" spans="1:11" ht="12.75" customHeight="1">
      <c r="A63" s="215" t="s">
        <v>250</v>
      </c>
      <c r="B63" s="216" t="s">
        <v>250</v>
      </c>
      <c r="C63" s="216" t="s">
        <v>250</v>
      </c>
      <c r="D63" s="216" t="s">
        <v>250</v>
      </c>
      <c r="E63" s="216" t="s">
        <v>250</v>
      </c>
      <c r="F63" s="216" t="s">
        <v>250</v>
      </c>
      <c r="G63" s="216" t="s">
        <v>250</v>
      </c>
      <c r="H63" s="217" t="s">
        <v>250</v>
      </c>
      <c r="I63" s="1">
        <v>164</v>
      </c>
      <c r="J63" s="7"/>
      <c r="K63" s="7"/>
    </row>
    <row r="64" spans="1:11" ht="12.75" customHeight="1">
      <c r="A64" s="215" t="s">
        <v>251</v>
      </c>
      <c r="B64" s="216" t="s">
        <v>251</v>
      </c>
      <c r="C64" s="216" t="s">
        <v>251</v>
      </c>
      <c r="D64" s="216" t="s">
        <v>251</v>
      </c>
      <c r="E64" s="216" t="s">
        <v>251</v>
      </c>
      <c r="F64" s="216" t="s">
        <v>251</v>
      </c>
      <c r="G64" s="216" t="s">
        <v>251</v>
      </c>
      <c r="H64" s="217" t="s">
        <v>251</v>
      </c>
      <c r="I64" s="1">
        <v>165</v>
      </c>
      <c r="J64" s="7"/>
      <c r="K64" s="7"/>
    </row>
    <row r="65" spans="1:11" ht="12.75" customHeight="1">
      <c r="A65" s="215" t="s">
        <v>252</v>
      </c>
      <c r="B65" s="216" t="s">
        <v>253</v>
      </c>
      <c r="C65" s="216" t="s">
        <v>253</v>
      </c>
      <c r="D65" s="216" t="s">
        <v>253</v>
      </c>
      <c r="E65" s="216" t="s">
        <v>253</v>
      </c>
      <c r="F65" s="216" t="s">
        <v>253</v>
      </c>
      <c r="G65" s="216" t="s">
        <v>253</v>
      </c>
      <c r="H65" s="217" t="s">
        <v>253</v>
      </c>
      <c r="I65" s="1">
        <v>166</v>
      </c>
      <c r="J65" s="7"/>
      <c r="K65" s="7"/>
    </row>
    <row r="66" spans="1:11" ht="12.75" customHeight="1">
      <c r="A66" s="215" t="s">
        <v>254</v>
      </c>
      <c r="B66" s="216" t="s">
        <v>255</v>
      </c>
      <c r="C66" s="216" t="s">
        <v>255</v>
      </c>
      <c r="D66" s="216" t="s">
        <v>255</v>
      </c>
      <c r="E66" s="216" t="s">
        <v>255</v>
      </c>
      <c r="F66" s="216" t="s">
        <v>255</v>
      </c>
      <c r="G66" s="216" t="s">
        <v>255</v>
      </c>
      <c r="H66" s="217" t="s">
        <v>255</v>
      </c>
      <c r="I66" s="1">
        <v>167</v>
      </c>
      <c r="J66" s="43">
        <f>J57-J65</f>
        <v>0</v>
      </c>
      <c r="K66" s="43">
        <f>K57-K65</f>
        <v>0</v>
      </c>
    </row>
    <row r="67" spans="1:11" ht="12.75" customHeight="1">
      <c r="A67" s="229" t="s">
        <v>256</v>
      </c>
      <c r="B67" s="230" t="s">
        <v>257</v>
      </c>
      <c r="C67" s="230" t="s">
        <v>257</v>
      </c>
      <c r="D67" s="230" t="s">
        <v>257</v>
      </c>
      <c r="E67" s="230" t="s">
        <v>257</v>
      </c>
      <c r="F67" s="230" t="s">
        <v>257</v>
      </c>
      <c r="G67" s="230" t="s">
        <v>257</v>
      </c>
      <c r="H67" s="231" t="s">
        <v>257</v>
      </c>
      <c r="I67" s="1">
        <v>168</v>
      </c>
      <c r="J67" s="51">
        <f>J56+J66</f>
        <v>3654051.580000013</v>
      </c>
      <c r="K67" s="51">
        <f>K56+K66</f>
        <v>5583373</v>
      </c>
    </row>
    <row r="68" spans="1:11" ht="12.75" customHeight="1">
      <c r="A68" s="266" t="s">
        <v>258</v>
      </c>
      <c r="B68" s="267" t="s">
        <v>258</v>
      </c>
      <c r="C68" s="267" t="s">
        <v>258</v>
      </c>
      <c r="D68" s="267" t="s">
        <v>258</v>
      </c>
      <c r="E68" s="267" t="s">
        <v>258</v>
      </c>
      <c r="F68" s="267" t="s">
        <v>258</v>
      </c>
      <c r="G68" s="267" t="s">
        <v>258</v>
      </c>
      <c r="H68" s="267" t="s">
        <v>258</v>
      </c>
      <c r="I68" s="267" t="s">
        <v>258</v>
      </c>
      <c r="J68" s="267" t="s">
        <v>258</v>
      </c>
      <c r="K68" s="267" t="s">
        <v>258</v>
      </c>
    </row>
    <row r="69" spans="1:11" ht="12.75" customHeight="1">
      <c r="A69" s="268" t="s">
        <v>259</v>
      </c>
      <c r="B69" s="269" t="s">
        <v>260</v>
      </c>
      <c r="C69" s="269" t="s">
        <v>260</v>
      </c>
      <c r="D69" s="269" t="s">
        <v>260</v>
      </c>
      <c r="E69" s="269" t="s">
        <v>260</v>
      </c>
      <c r="F69" s="269" t="s">
        <v>260</v>
      </c>
      <c r="G69" s="269" t="s">
        <v>260</v>
      </c>
      <c r="H69" s="269" t="s">
        <v>260</v>
      </c>
      <c r="I69" s="269" t="s">
        <v>260</v>
      </c>
      <c r="J69" s="269" t="s">
        <v>260</v>
      </c>
      <c r="K69" s="269" t="s">
        <v>260</v>
      </c>
    </row>
    <row r="70" spans="1:11" ht="12.75" customHeight="1">
      <c r="A70" s="256" t="s">
        <v>238</v>
      </c>
      <c r="B70" s="257" t="s">
        <v>238</v>
      </c>
      <c r="C70" s="257" t="s">
        <v>238</v>
      </c>
      <c r="D70" s="257" t="s">
        <v>238</v>
      </c>
      <c r="E70" s="257" t="s">
        <v>238</v>
      </c>
      <c r="F70" s="257" t="s">
        <v>238</v>
      </c>
      <c r="G70" s="257" t="s">
        <v>238</v>
      </c>
      <c r="H70" s="258" t="s">
        <v>238</v>
      </c>
      <c r="I70" s="1">
        <v>169</v>
      </c>
      <c r="J70" s="7"/>
      <c r="K70" s="7"/>
    </row>
    <row r="71" spans="1:11" ht="12.75" customHeight="1">
      <c r="A71" s="263" t="s">
        <v>239</v>
      </c>
      <c r="B71" s="264" t="s">
        <v>239</v>
      </c>
      <c r="C71" s="264" t="s">
        <v>239</v>
      </c>
      <c r="D71" s="264" t="s">
        <v>239</v>
      </c>
      <c r="E71" s="264" t="s">
        <v>239</v>
      </c>
      <c r="F71" s="264" t="s">
        <v>239</v>
      </c>
      <c r="G71" s="264" t="s">
        <v>239</v>
      </c>
      <c r="H71" s="265" t="s">
        <v>239</v>
      </c>
      <c r="I71" s="4">
        <v>170</v>
      </c>
      <c r="J71" s="8"/>
      <c r="K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4:K4"/>
    <mergeCell ref="A5:H5"/>
    <mergeCell ref="A6:H6"/>
    <mergeCell ref="A7:H7"/>
    <mergeCell ref="A8:H8"/>
    <mergeCell ref="A9:H9"/>
  </mergeCells>
  <dataValidations count="3">
    <dataValidation type="whole" operator="notEqual" allowBlank="1" showInputMessage="1" showErrorMessage="1" errorTitle="Pogrešan unos" error="Mogu se unijeti samo cjelobrojne vrijednosti." sqref="J56:J67 K56:K57 K58:K65 K66:K67 J53:K54 J70:K71 J47:K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J10 J12:J46 J48:K50 K12:K21 K34:K41 K33 K23:K32 K22 K8:K9 K42:K46 K7 K1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="110" zoomScaleSheetLayoutView="110" zoomScalePageLayoutView="0" workbookViewId="0" topLeftCell="A22">
      <selection activeCell="K52" sqref="K52"/>
    </sheetView>
  </sheetViews>
  <sheetFormatPr defaultColWidth="9.140625" defaultRowHeight="12.75"/>
  <cols>
    <col min="1" max="6" width="9.140625" style="42" customWidth="1"/>
    <col min="7" max="7" width="7.28125" style="42" customWidth="1"/>
    <col min="8" max="8" width="3.8515625" style="42" customWidth="1"/>
    <col min="9" max="9" width="6.28125" style="42" customWidth="1"/>
    <col min="10" max="11" width="11.28125" style="42" customWidth="1"/>
    <col min="12" max="12" width="9.140625" style="42" customWidth="1"/>
    <col min="13" max="13" width="10.28125" style="42" bestFit="1" customWidth="1"/>
    <col min="14" max="16384" width="9.140625" style="42" customWidth="1"/>
  </cols>
  <sheetData>
    <row r="1" spans="1:11" ht="12.75" customHeight="1">
      <c r="A1" s="273" t="s">
        <v>261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335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270" t="s">
        <v>56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</row>
    <row r="5" spans="1:11" ht="24">
      <c r="A5" s="275" t="s">
        <v>262</v>
      </c>
      <c r="B5" s="275"/>
      <c r="C5" s="275"/>
      <c r="D5" s="275"/>
      <c r="E5" s="275"/>
      <c r="F5" s="275"/>
      <c r="G5" s="275"/>
      <c r="H5" s="275"/>
      <c r="I5" s="54" t="s">
        <v>263</v>
      </c>
      <c r="J5" s="55" t="s">
        <v>59</v>
      </c>
      <c r="K5" s="55" t="s">
        <v>60</v>
      </c>
    </row>
    <row r="6" spans="1:11" ht="12.75">
      <c r="A6" s="276">
        <v>1</v>
      </c>
      <c r="B6" s="276"/>
      <c r="C6" s="276"/>
      <c r="D6" s="276"/>
      <c r="E6" s="276"/>
      <c r="F6" s="276"/>
      <c r="G6" s="276"/>
      <c r="H6" s="276"/>
      <c r="I6" s="56">
        <v>2</v>
      </c>
      <c r="J6" s="57" t="s">
        <v>3</v>
      </c>
      <c r="K6" s="57" t="s">
        <v>4</v>
      </c>
    </row>
    <row r="7" spans="1:11" ht="12.75" customHeight="1">
      <c r="A7" s="232" t="s">
        <v>264</v>
      </c>
      <c r="B7" s="243"/>
      <c r="C7" s="243"/>
      <c r="D7" s="243"/>
      <c r="E7" s="243"/>
      <c r="F7" s="243"/>
      <c r="G7" s="243"/>
      <c r="H7" s="243"/>
      <c r="I7" s="243"/>
      <c r="J7" s="243"/>
      <c r="K7" s="277"/>
    </row>
    <row r="8" spans="1:11" ht="12.75" customHeight="1">
      <c r="A8" s="226" t="s">
        <v>265</v>
      </c>
      <c r="B8" s="227"/>
      <c r="C8" s="227"/>
      <c r="D8" s="227"/>
      <c r="E8" s="227"/>
      <c r="F8" s="227"/>
      <c r="G8" s="227"/>
      <c r="H8" s="227"/>
      <c r="I8" s="1">
        <v>1</v>
      </c>
      <c r="J8" s="5">
        <v>3654052</v>
      </c>
      <c r="K8" s="7">
        <v>5583373</v>
      </c>
    </row>
    <row r="9" spans="1:11" ht="12.75" customHeight="1">
      <c r="A9" s="226" t="s">
        <v>266</v>
      </c>
      <c r="B9" s="227"/>
      <c r="C9" s="227"/>
      <c r="D9" s="227"/>
      <c r="E9" s="227"/>
      <c r="F9" s="227"/>
      <c r="G9" s="227"/>
      <c r="H9" s="227"/>
      <c r="I9" s="1">
        <v>2</v>
      </c>
      <c r="J9" s="5">
        <v>1948553</v>
      </c>
      <c r="K9" s="7">
        <v>3765417</v>
      </c>
    </row>
    <row r="10" spans="1:11" ht="12.75" customHeight="1">
      <c r="A10" s="226" t="s">
        <v>267</v>
      </c>
      <c r="B10" s="227"/>
      <c r="C10" s="227"/>
      <c r="D10" s="227"/>
      <c r="E10" s="227"/>
      <c r="F10" s="227"/>
      <c r="G10" s="227"/>
      <c r="H10" s="227"/>
      <c r="I10" s="1">
        <v>3</v>
      </c>
      <c r="J10" s="5"/>
      <c r="K10" s="7">
        <v>5756292</v>
      </c>
    </row>
    <row r="11" spans="1:13" ht="12.75" customHeight="1">
      <c r="A11" s="226" t="s">
        <v>268</v>
      </c>
      <c r="B11" s="227"/>
      <c r="C11" s="227"/>
      <c r="D11" s="227"/>
      <c r="E11" s="227"/>
      <c r="F11" s="227"/>
      <c r="G11" s="227"/>
      <c r="H11" s="227"/>
      <c r="I11" s="1">
        <v>4</v>
      </c>
      <c r="J11" s="5"/>
      <c r="K11" s="7"/>
      <c r="M11" s="106"/>
    </row>
    <row r="12" spans="1:11" ht="12.75" customHeight="1">
      <c r="A12" s="226" t="s">
        <v>269</v>
      </c>
      <c r="B12" s="227"/>
      <c r="C12" s="227"/>
      <c r="D12" s="227"/>
      <c r="E12" s="227"/>
      <c r="F12" s="227"/>
      <c r="G12" s="227"/>
      <c r="H12" s="227"/>
      <c r="I12" s="1">
        <v>5</v>
      </c>
      <c r="J12" s="5"/>
      <c r="K12" s="7"/>
    </row>
    <row r="13" spans="1:11" ht="12.75" customHeight="1">
      <c r="A13" s="226" t="s">
        <v>270</v>
      </c>
      <c r="B13" s="227"/>
      <c r="C13" s="227"/>
      <c r="D13" s="227"/>
      <c r="E13" s="227"/>
      <c r="F13" s="227"/>
      <c r="G13" s="227"/>
      <c r="H13" s="227"/>
      <c r="I13" s="1">
        <v>6</v>
      </c>
      <c r="J13" s="5">
        <v>193818</v>
      </c>
      <c r="K13" s="7">
        <v>611255</v>
      </c>
    </row>
    <row r="14" spans="1:11" ht="12.75" customHeight="1">
      <c r="A14" s="215" t="s">
        <v>271</v>
      </c>
      <c r="B14" s="216"/>
      <c r="C14" s="216"/>
      <c r="D14" s="216"/>
      <c r="E14" s="216"/>
      <c r="F14" s="216"/>
      <c r="G14" s="216"/>
      <c r="H14" s="216"/>
      <c r="I14" s="1">
        <v>7</v>
      </c>
      <c r="J14" s="53">
        <f>SUM(J8:J13)</f>
        <v>5796423</v>
      </c>
      <c r="K14" s="43">
        <f>SUM(K8:K13)</f>
        <v>15716337</v>
      </c>
    </row>
    <row r="15" spans="1:13" ht="12.75" customHeight="1">
      <c r="A15" s="226" t="s">
        <v>272</v>
      </c>
      <c r="B15" s="227"/>
      <c r="C15" s="227"/>
      <c r="D15" s="227"/>
      <c r="E15" s="227"/>
      <c r="F15" s="227"/>
      <c r="G15" s="227"/>
      <c r="H15" s="227"/>
      <c r="I15" s="1">
        <v>8</v>
      </c>
      <c r="J15" s="5">
        <v>8919133</v>
      </c>
      <c r="K15" s="7"/>
      <c r="M15" s="106"/>
    </row>
    <row r="16" spans="1:11" ht="12.75" customHeight="1">
      <c r="A16" s="226" t="s">
        <v>273</v>
      </c>
      <c r="B16" s="227"/>
      <c r="C16" s="227"/>
      <c r="D16" s="227"/>
      <c r="E16" s="227"/>
      <c r="F16" s="227"/>
      <c r="G16" s="227"/>
      <c r="H16" s="227"/>
      <c r="I16" s="1">
        <v>9</v>
      </c>
      <c r="J16" s="5">
        <v>8893440</v>
      </c>
      <c r="K16" s="7">
        <v>92885398</v>
      </c>
    </row>
    <row r="17" spans="1:11" ht="12.75" customHeight="1">
      <c r="A17" s="226" t="s">
        <v>274</v>
      </c>
      <c r="B17" s="227"/>
      <c r="C17" s="227"/>
      <c r="D17" s="227"/>
      <c r="E17" s="227"/>
      <c r="F17" s="227"/>
      <c r="G17" s="227"/>
      <c r="H17" s="227"/>
      <c r="I17" s="1">
        <v>10</v>
      </c>
      <c r="J17" s="5"/>
      <c r="K17" s="7"/>
    </row>
    <row r="18" spans="1:11" ht="12.75" customHeight="1">
      <c r="A18" s="226" t="s">
        <v>275</v>
      </c>
      <c r="B18" s="227"/>
      <c r="C18" s="227"/>
      <c r="D18" s="227"/>
      <c r="E18" s="227"/>
      <c r="F18" s="227"/>
      <c r="G18" s="227"/>
      <c r="H18" s="227"/>
      <c r="I18" s="1">
        <v>11</v>
      </c>
      <c r="J18" s="5"/>
      <c r="K18" s="7"/>
    </row>
    <row r="19" spans="1:11" ht="12.75" customHeight="1">
      <c r="A19" s="215" t="s">
        <v>276</v>
      </c>
      <c r="B19" s="216"/>
      <c r="C19" s="216"/>
      <c r="D19" s="216"/>
      <c r="E19" s="216"/>
      <c r="F19" s="216"/>
      <c r="G19" s="216"/>
      <c r="H19" s="216"/>
      <c r="I19" s="1">
        <v>12</v>
      </c>
      <c r="J19" s="53">
        <f>SUM(J15:J18)</f>
        <v>17812573</v>
      </c>
      <c r="K19" s="43">
        <f>SUM(K15:K18)</f>
        <v>92885398</v>
      </c>
    </row>
    <row r="20" spans="1:11" ht="12.75" customHeight="1">
      <c r="A20" s="215" t="s">
        <v>277</v>
      </c>
      <c r="B20" s="278"/>
      <c r="C20" s="278"/>
      <c r="D20" s="278"/>
      <c r="E20" s="278"/>
      <c r="F20" s="278"/>
      <c r="G20" s="278"/>
      <c r="H20" s="279"/>
      <c r="I20" s="1">
        <v>13</v>
      </c>
      <c r="J20" s="53">
        <f>IF(J14&gt;J19,J14-J19,0)</f>
        <v>0</v>
      </c>
      <c r="K20" s="43">
        <f>IF(K14&gt;K19,K14-K19,0)</f>
        <v>0</v>
      </c>
    </row>
    <row r="21" spans="1:11" ht="12.75" customHeight="1">
      <c r="A21" s="229" t="s">
        <v>278</v>
      </c>
      <c r="B21" s="280"/>
      <c r="C21" s="280"/>
      <c r="D21" s="280"/>
      <c r="E21" s="280"/>
      <c r="F21" s="280"/>
      <c r="G21" s="280"/>
      <c r="H21" s="281"/>
      <c r="I21" s="1">
        <v>14</v>
      </c>
      <c r="J21" s="53">
        <f>IF(J19&gt;J14,J19-J14,0)</f>
        <v>12016150</v>
      </c>
      <c r="K21" s="43">
        <f>IF(K19&gt;K14,K19-K14,0)</f>
        <v>77169061</v>
      </c>
    </row>
    <row r="22" spans="1:11" ht="12.75" customHeight="1">
      <c r="A22" s="232" t="s">
        <v>279</v>
      </c>
      <c r="B22" s="243"/>
      <c r="C22" s="243"/>
      <c r="D22" s="243"/>
      <c r="E22" s="243"/>
      <c r="F22" s="243"/>
      <c r="G22" s="243"/>
      <c r="H22" s="243"/>
      <c r="I22" s="282"/>
      <c r="J22" s="282"/>
      <c r="K22" s="283"/>
    </row>
    <row r="23" spans="1:11" ht="12.75" customHeight="1">
      <c r="A23" s="226" t="s">
        <v>280</v>
      </c>
      <c r="B23" s="227"/>
      <c r="C23" s="227"/>
      <c r="D23" s="227"/>
      <c r="E23" s="227"/>
      <c r="F23" s="227"/>
      <c r="G23" s="227"/>
      <c r="H23" s="227"/>
      <c r="I23" s="1">
        <v>15</v>
      </c>
      <c r="J23" s="5">
        <v>155465</v>
      </c>
      <c r="K23" s="7">
        <v>21954194</v>
      </c>
    </row>
    <row r="24" spans="1:11" ht="12.75" customHeight="1">
      <c r="A24" s="226" t="s">
        <v>281</v>
      </c>
      <c r="B24" s="227"/>
      <c r="C24" s="227"/>
      <c r="D24" s="227"/>
      <c r="E24" s="227"/>
      <c r="F24" s="227"/>
      <c r="G24" s="227"/>
      <c r="H24" s="227"/>
      <c r="I24" s="1">
        <v>16</v>
      </c>
      <c r="J24" s="5">
        <v>87192320</v>
      </c>
      <c r="K24" s="7"/>
    </row>
    <row r="25" spans="1:11" ht="12.75" customHeight="1">
      <c r="A25" s="226" t="s">
        <v>282</v>
      </c>
      <c r="B25" s="227"/>
      <c r="C25" s="227"/>
      <c r="D25" s="227"/>
      <c r="E25" s="227"/>
      <c r="F25" s="227"/>
      <c r="G25" s="227"/>
      <c r="H25" s="227"/>
      <c r="I25" s="1">
        <v>17</v>
      </c>
      <c r="J25" s="5"/>
      <c r="K25" s="7"/>
    </row>
    <row r="26" spans="1:11" ht="12.75" customHeight="1">
      <c r="A26" s="226" t="s">
        <v>283</v>
      </c>
      <c r="B26" s="227"/>
      <c r="C26" s="227"/>
      <c r="D26" s="227"/>
      <c r="E26" s="227"/>
      <c r="F26" s="227"/>
      <c r="G26" s="227"/>
      <c r="H26" s="227"/>
      <c r="I26" s="1">
        <v>18</v>
      </c>
      <c r="J26" s="5"/>
      <c r="K26" s="7"/>
    </row>
    <row r="27" spans="1:11" ht="12.75" customHeight="1">
      <c r="A27" s="226" t="s">
        <v>284</v>
      </c>
      <c r="B27" s="227"/>
      <c r="C27" s="227"/>
      <c r="D27" s="227"/>
      <c r="E27" s="227"/>
      <c r="F27" s="227"/>
      <c r="G27" s="227"/>
      <c r="H27" s="227"/>
      <c r="I27" s="1">
        <v>19</v>
      </c>
      <c r="J27" s="5"/>
      <c r="K27" s="7"/>
    </row>
    <row r="28" spans="1:11" ht="12.75" customHeight="1">
      <c r="A28" s="215" t="s">
        <v>285</v>
      </c>
      <c r="B28" s="216"/>
      <c r="C28" s="216"/>
      <c r="D28" s="216"/>
      <c r="E28" s="216"/>
      <c r="F28" s="216"/>
      <c r="G28" s="216"/>
      <c r="H28" s="216"/>
      <c r="I28" s="1">
        <v>20</v>
      </c>
      <c r="J28" s="53">
        <f>SUM(J23:J27)</f>
        <v>87347785</v>
      </c>
      <c r="K28" s="53">
        <f>SUM(K23:K27)</f>
        <v>21954194</v>
      </c>
    </row>
    <row r="29" spans="1:11" ht="12.75" customHeight="1">
      <c r="A29" s="226" t="s">
        <v>286</v>
      </c>
      <c r="B29" s="227"/>
      <c r="C29" s="227"/>
      <c r="D29" s="227"/>
      <c r="E29" s="227"/>
      <c r="F29" s="227"/>
      <c r="G29" s="227"/>
      <c r="H29" s="227"/>
      <c r="I29" s="1">
        <v>21</v>
      </c>
      <c r="J29" s="5">
        <v>54762793</v>
      </c>
      <c r="K29" s="7">
        <v>39262867</v>
      </c>
    </row>
    <row r="30" spans="1:11" ht="12.75" customHeight="1">
      <c r="A30" s="226" t="s">
        <v>287</v>
      </c>
      <c r="B30" s="227"/>
      <c r="C30" s="227"/>
      <c r="D30" s="227"/>
      <c r="E30" s="227"/>
      <c r="F30" s="227"/>
      <c r="G30" s="227"/>
      <c r="H30" s="227"/>
      <c r="I30" s="1">
        <v>22</v>
      </c>
      <c r="J30" s="5"/>
      <c r="K30" s="7"/>
    </row>
    <row r="31" spans="1:11" ht="12.75" customHeight="1">
      <c r="A31" s="226" t="s">
        <v>288</v>
      </c>
      <c r="B31" s="227"/>
      <c r="C31" s="227"/>
      <c r="D31" s="227"/>
      <c r="E31" s="227"/>
      <c r="F31" s="227"/>
      <c r="G31" s="227"/>
      <c r="H31" s="227"/>
      <c r="I31" s="1">
        <v>23</v>
      </c>
      <c r="J31" s="5"/>
      <c r="K31" s="7"/>
    </row>
    <row r="32" spans="1:11" ht="12.75" customHeight="1">
      <c r="A32" s="215" t="s">
        <v>289</v>
      </c>
      <c r="B32" s="216"/>
      <c r="C32" s="216"/>
      <c r="D32" s="216"/>
      <c r="E32" s="216"/>
      <c r="F32" s="216"/>
      <c r="G32" s="216"/>
      <c r="H32" s="216"/>
      <c r="I32" s="1">
        <v>24</v>
      </c>
      <c r="J32" s="53">
        <f>SUM(J29:J31)</f>
        <v>54762793</v>
      </c>
      <c r="K32" s="43">
        <f>SUM(K29:K31)</f>
        <v>39262867</v>
      </c>
    </row>
    <row r="33" spans="1:11" ht="12.75" customHeight="1">
      <c r="A33" s="215" t="s">
        <v>290</v>
      </c>
      <c r="B33" s="216"/>
      <c r="C33" s="216"/>
      <c r="D33" s="216"/>
      <c r="E33" s="216"/>
      <c r="F33" s="216"/>
      <c r="G33" s="216"/>
      <c r="H33" s="216"/>
      <c r="I33" s="1">
        <v>25</v>
      </c>
      <c r="J33" s="53">
        <f>IF(J28&gt;J32,J28-J32,0)</f>
        <v>32584992</v>
      </c>
      <c r="K33" s="43">
        <f>IF(K28&gt;K32,K28-K32,0)</f>
        <v>0</v>
      </c>
    </row>
    <row r="34" spans="1:11" ht="12.75" customHeight="1">
      <c r="A34" s="215" t="s">
        <v>291</v>
      </c>
      <c r="B34" s="216"/>
      <c r="C34" s="216"/>
      <c r="D34" s="216"/>
      <c r="E34" s="216"/>
      <c r="F34" s="216"/>
      <c r="G34" s="216"/>
      <c r="H34" s="216"/>
      <c r="I34" s="1">
        <v>26</v>
      </c>
      <c r="J34" s="53">
        <f>IF(J32&gt;J28,J32-J28,0)</f>
        <v>0</v>
      </c>
      <c r="K34" s="43">
        <f>IF(K32&gt;K28,K32-K28,0)</f>
        <v>17308673</v>
      </c>
    </row>
    <row r="35" spans="1:11" ht="12.75" customHeight="1">
      <c r="A35" s="232" t="s">
        <v>292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77"/>
    </row>
    <row r="36" spans="1:11" ht="12.75" customHeight="1">
      <c r="A36" s="226" t="s">
        <v>293</v>
      </c>
      <c r="B36" s="227"/>
      <c r="C36" s="227"/>
      <c r="D36" s="227"/>
      <c r="E36" s="227"/>
      <c r="F36" s="227"/>
      <c r="G36" s="227"/>
      <c r="H36" s="227"/>
      <c r="I36" s="1">
        <v>27</v>
      </c>
      <c r="J36" s="5"/>
      <c r="K36" s="7"/>
    </row>
    <row r="37" spans="1:11" ht="12.75" customHeight="1">
      <c r="A37" s="226" t="s">
        <v>294</v>
      </c>
      <c r="B37" s="227"/>
      <c r="C37" s="227"/>
      <c r="D37" s="227"/>
      <c r="E37" s="227"/>
      <c r="F37" s="227"/>
      <c r="G37" s="227"/>
      <c r="H37" s="227"/>
      <c r="I37" s="1">
        <v>28</v>
      </c>
      <c r="J37" s="5">
        <v>65211486</v>
      </c>
      <c r="K37" s="7">
        <v>120618387</v>
      </c>
    </row>
    <row r="38" spans="1:11" ht="12.75" customHeight="1">
      <c r="A38" s="226" t="s">
        <v>295</v>
      </c>
      <c r="B38" s="227"/>
      <c r="C38" s="227"/>
      <c r="D38" s="227"/>
      <c r="E38" s="227"/>
      <c r="F38" s="227"/>
      <c r="G38" s="227"/>
      <c r="H38" s="227"/>
      <c r="I38" s="1">
        <v>29</v>
      </c>
      <c r="J38" s="5">
        <v>1259788</v>
      </c>
      <c r="K38" s="7">
        <v>91324166</v>
      </c>
    </row>
    <row r="39" spans="1:11" ht="12.75" customHeight="1">
      <c r="A39" s="215" t="s">
        <v>296</v>
      </c>
      <c r="B39" s="216"/>
      <c r="C39" s="216"/>
      <c r="D39" s="216"/>
      <c r="E39" s="216"/>
      <c r="F39" s="216"/>
      <c r="G39" s="216"/>
      <c r="H39" s="216"/>
      <c r="I39" s="1">
        <v>30</v>
      </c>
      <c r="J39" s="53">
        <f>SUM(J36:J38)</f>
        <v>66471274</v>
      </c>
      <c r="K39" s="43">
        <f>SUM(K36:K38)</f>
        <v>211942553</v>
      </c>
    </row>
    <row r="40" spans="1:11" ht="12.75" customHeight="1">
      <c r="A40" s="226" t="s">
        <v>297</v>
      </c>
      <c r="B40" s="227"/>
      <c r="C40" s="227"/>
      <c r="D40" s="227"/>
      <c r="E40" s="227"/>
      <c r="F40" s="227"/>
      <c r="G40" s="227"/>
      <c r="H40" s="227"/>
      <c r="I40" s="1">
        <v>31</v>
      </c>
      <c r="J40" s="5">
        <v>32139763</v>
      </c>
      <c r="K40" s="7">
        <v>32063824</v>
      </c>
    </row>
    <row r="41" spans="1:11" ht="12.75" customHeight="1">
      <c r="A41" s="226" t="s">
        <v>298</v>
      </c>
      <c r="B41" s="227"/>
      <c r="C41" s="227"/>
      <c r="D41" s="227"/>
      <c r="E41" s="227"/>
      <c r="F41" s="227"/>
      <c r="G41" s="227"/>
      <c r="H41" s="227"/>
      <c r="I41" s="1">
        <v>32</v>
      </c>
      <c r="J41" s="5"/>
      <c r="K41" s="7"/>
    </row>
    <row r="42" spans="1:11" ht="12.75" customHeight="1">
      <c r="A42" s="226" t="s">
        <v>299</v>
      </c>
      <c r="B42" s="227"/>
      <c r="C42" s="227"/>
      <c r="D42" s="227"/>
      <c r="E42" s="227"/>
      <c r="F42" s="227"/>
      <c r="G42" s="227"/>
      <c r="H42" s="227"/>
      <c r="I42" s="1">
        <v>33</v>
      </c>
      <c r="J42" s="5">
        <v>48112</v>
      </c>
      <c r="K42" s="7">
        <v>145139</v>
      </c>
    </row>
    <row r="43" spans="1:11" ht="12.75" customHeight="1">
      <c r="A43" s="226" t="s">
        <v>300</v>
      </c>
      <c r="B43" s="227"/>
      <c r="C43" s="227"/>
      <c r="D43" s="227"/>
      <c r="E43" s="227"/>
      <c r="F43" s="227"/>
      <c r="G43" s="227"/>
      <c r="H43" s="227"/>
      <c r="I43" s="1">
        <v>34</v>
      </c>
      <c r="J43" s="5">
        <v>624234</v>
      </c>
      <c r="K43" s="7">
        <v>106713407</v>
      </c>
    </row>
    <row r="44" spans="1:11" ht="12.75" customHeight="1">
      <c r="A44" s="226" t="s">
        <v>301</v>
      </c>
      <c r="B44" s="227"/>
      <c r="C44" s="227"/>
      <c r="D44" s="227"/>
      <c r="E44" s="227"/>
      <c r="F44" s="227"/>
      <c r="G44" s="227"/>
      <c r="H44" s="227"/>
      <c r="I44" s="1">
        <v>35</v>
      </c>
      <c r="J44" s="5">
        <v>5941679</v>
      </c>
      <c r="K44" s="7">
        <v>20584024</v>
      </c>
    </row>
    <row r="45" spans="1:11" ht="12.75" customHeight="1">
      <c r="A45" s="215" t="s">
        <v>302</v>
      </c>
      <c r="B45" s="216"/>
      <c r="C45" s="216"/>
      <c r="D45" s="216"/>
      <c r="E45" s="216"/>
      <c r="F45" s="216"/>
      <c r="G45" s="216"/>
      <c r="H45" s="216"/>
      <c r="I45" s="1">
        <v>36</v>
      </c>
      <c r="J45" s="53">
        <f>SUM(J40:J44)</f>
        <v>38753788</v>
      </c>
      <c r="K45" s="43">
        <f>SUM(K40:K44)</f>
        <v>159506394</v>
      </c>
    </row>
    <row r="46" spans="1:11" ht="12.75" customHeight="1">
      <c r="A46" s="215" t="s">
        <v>303</v>
      </c>
      <c r="B46" s="216"/>
      <c r="C46" s="216"/>
      <c r="D46" s="216"/>
      <c r="E46" s="216"/>
      <c r="F46" s="216"/>
      <c r="G46" s="216"/>
      <c r="H46" s="216"/>
      <c r="I46" s="1">
        <v>37</v>
      </c>
      <c r="J46" s="53">
        <f>IF(J39&gt;J45,J39-J45,0)</f>
        <v>27717486</v>
      </c>
      <c r="K46" s="43">
        <f>IF(K39&gt;K45,K39-K45,0)</f>
        <v>52436159</v>
      </c>
    </row>
    <row r="47" spans="1:11" ht="12.75" customHeight="1">
      <c r="A47" s="215" t="s">
        <v>304</v>
      </c>
      <c r="B47" s="216"/>
      <c r="C47" s="216"/>
      <c r="D47" s="216"/>
      <c r="E47" s="216"/>
      <c r="F47" s="216"/>
      <c r="G47" s="216"/>
      <c r="H47" s="216"/>
      <c r="I47" s="1">
        <v>38</v>
      </c>
      <c r="J47" s="53">
        <f>IF(J45&gt;J39,J45-J39,0)</f>
        <v>0</v>
      </c>
      <c r="K47" s="43">
        <f>IF(K45&gt;K39,K45-K39,0)</f>
        <v>0</v>
      </c>
    </row>
    <row r="48" spans="1:11" ht="12.75" customHeight="1">
      <c r="A48" s="215" t="s">
        <v>305</v>
      </c>
      <c r="B48" s="216"/>
      <c r="C48" s="216"/>
      <c r="D48" s="216"/>
      <c r="E48" s="216"/>
      <c r="F48" s="216"/>
      <c r="G48" s="216"/>
      <c r="H48" s="216"/>
      <c r="I48" s="1">
        <v>39</v>
      </c>
      <c r="J48" s="53">
        <f>IF(J20-J21+J33-J34+J46-J47&gt;0,J20-J21+J33-J34+J46-J47,0)</f>
        <v>48286328</v>
      </c>
      <c r="K48" s="43">
        <f>IF(K20-K21+K33-K34+K46-K47&gt;0,K20-K21+K33-K34+K46-K47,0)</f>
        <v>0</v>
      </c>
    </row>
    <row r="49" spans="1:11" ht="12.75" customHeight="1">
      <c r="A49" s="215" t="s">
        <v>306</v>
      </c>
      <c r="B49" s="216"/>
      <c r="C49" s="216"/>
      <c r="D49" s="216"/>
      <c r="E49" s="216"/>
      <c r="F49" s="216"/>
      <c r="G49" s="216"/>
      <c r="H49" s="216"/>
      <c r="I49" s="1">
        <v>40</v>
      </c>
      <c r="J49" s="53">
        <f>IF(J21-J20+J34-J33+J47-J46&gt;0,J21-J20+J34-J33+J47-J46,0)</f>
        <v>0</v>
      </c>
      <c r="K49" s="43">
        <f>IF(K21-K20+K34-K33+K47-K46&gt;0,K21-K20+K34-K33+K47-K46,0)</f>
        <v>42041575</v>
      </c>
    </row>
    <row r="50" spans="1:11" ht="12.75" customHeight="1">
      <c r="A50" s="215" t="s">
        <v>307</v>
      </c>
      <c r="B50" s="216"/>
      <c r="C50" s="216"/>
      <c r="D50" s="216"/>
      <c r="E50" s="216"/>
      <c r="F50" s="216"/>
      <c r="G50" s="216"/>
      <c r="H50" s="216"/>
      <c r="I50" s="1">
        <v>41</v>
      </c>
      <c r="J50" s="5">
        <v>548449</v>
      </c>
      <c r="K50" s="7">
        <v>48780414</v>
      </c>
    </row>
    <row r="51" spans="1:11" ht="12.75" customHeight="1">
      <c r="A51" s="215" t="s">
        <v>308</v>
      </c>
      <c r="B51" s="216"/>
      <c r="C51" s="216"/>
      <c r="D51" s="216"/>
      <c r="E51" s="216"/>
      <c r="F51" s="216"/>
      <c r="G51" s="216"/>
      <c r="H51" s="216"/>
      <c r="I51" s="1">
        <v>42</v>
      </c>
      <c r="J51" s="5"/>
      <c r="K51" s="7">
        <f>+K50-K53</f>
        <v>42041575</v>
      </c>
    </row>
    <row r="52" spans="1:11" ht="12.75" customHeight="1">
      <c r="A52" s="215" t="s">
        <v>309</v>
      </c>
      <c r="B52" s="216"/>
      <c r="C52" s="216"/>
      <c r="D52" s="216"/>
      <c r="E52" s="216"/>
      <c r="F52" s="216"/>
      <c r="G52" s="216"/>
      <c r="H52" s="216"/>
      <c r="I52" s="1">
        <v>43</v>
      </c>
      <c r="J52" s="5">
        <f>+J53-J50</f>
        <v>48286328</v>
      </c>
      <c r="K52" s="7"/>
    </row>
    <row r="53" spans="1:11" ht="12.75" customHeight="1">
      <c r="A53" s="229" t="s">
        <v>310</v>
      </c>
      <c r="B53" s="230"/>
      <c r="C53" s="230"/>
      <c r="D53" s="230"/>
      <c r="E53" s="230"/>
      <c r="F53" s="230"/>
      <c r="G53" s="230"/>
      <c r="H53" s="230"/>
      <c r="I53" s="4">
        <v>44</v>
      </c>
      <c r="J53" s="51">
        <v>48834777</v>
      </c>
      <c r="K53" s="51">
        <v>6738839</v>
      </c>
    </row>
  </sheetData>
  <sheetProtection/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H6"/>
    <mergeCell ref="A7:K7"/>
    <mergeCell ref="A8:H8"/>
    <mergeCell ref="A9:H9"/>
    <mergeCell ref="A4:K4"/>
    <mergeCell ref="A1:K1"/>
    <mergeCell ref="A2:K2"/>
    <mergeCell ref="A5:H5"/>
    <mergeCell ref="A10:H10"/>
    <mergeCell ref="A11:H11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5 J19:K22 J45:K49 J39:K39 J28:K28 J14:K14 J53:K53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K30" sqref="K30"/>
    </sheetView>
  </sheetViews>
  <sheetFormatPr defaultColWidth="9.140625" defaultRowHeight="12.75"/>
  <cols>
    <col min="1" max="4" width="9.140625" style="60" customWidth="1"/>
    <col min="5" max="5" width="10.421875" style="60" bestFit="1" customWidth="1"/>
    <col min="6" max="9" width="9.140625" style="60" customWidth="1"/>
    <col min="10" max="11" width="10.140625" style="60" bestFit="1" customWidth="1"/>
    <col min="12" max="16384" width="9.140625" style="60" customWidth="1"/>
  </cols>
  <sheetData>
    <row r="1" spans="1:12" ht="12.75" customHeight="1">
      <c r="A1" s="290" t="s">
        <v>311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59"/>
    </row>
    <row r="2" spans="1:12" ht="15.75">
      <c r="A2" s="36"/>
      <c r="B2" s="58"/>
      <c r="C2" s="300" t="s">
        <v>312</v>
      </c>
      <c r="D2" s="301"/>
      <c r="E2" s="61">
        <v>42005</v>
      </c>
      <c r="F2" s="134" t="s">
        <v>21</v>
      </c>
      <c r="G2" s="302">
        <v>42369</v>
      </c>
      <c r="H2" s="303"/>
      <c r="I2" s="58"/>
      <c r="J2" s="58"/>
      <c r="K2" s="58"/>
      <c r="L2" s="62"/>
    </row>
    <row r="3" spans="1:12" ht="12.75">
      <c r="A3" s="270" t="s">
        <v>56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62"/>
    </row>
    <row r="4" spans="1:11" ht="23.25" customHeight="1">
      <c r="A4" s="304" t="s">
        <v>57</v>
      </c>
      <c r="B4" s="304"/>
      <c r="C4" s="304"/>
      <c r="D4" s="304"/>
      <c r="E4" s="304"/>
      <c r="F4" s="304"/>
      <c r="G4" s="304"/>
      <c r="H4" s="304"/>
      <c r="I4" s="135" t="s">
        <v>58</v>
      </c>
      <c r="J4" s="136" t="s">
        <v>313</v>
      </c>
      <c r="K4" s="136" t="s">
        <v>314</v>
      </c>
    </row>
    <row r="5" spans="1:11" ht="12.75">
      <c r="A5" s="305">
        <v>1</v>
      </c>
      <c r="B5" s="305"/>
      <c r="C5" s="305"/>
      <c r="D5" s="305"/>
      <c r="E5" s="305"/>
      <c r="F5" s="305"/>
      <c r="G5" s="305"/>
      <c r="H5" s="305"/>
      <c r="I5" s="66">
        <v>2</v>
      </c>
      <c r="J5" s="65" t="s">
        <v>3</v>
      </c>
      <c r="K5" s="65" t="s">
        <v>4</v>
      </c>
    </row>
    <row r="6" spans="1:11" ht="12.75" customHeight="1">
      <c r="A6" s="292" t="s">
        <v>315</v>
      </c>
      <c r="B6" s="293"/>
      <c r="C6" s="293"/>
      <c r="D6" s="293"/>
      <c r="E6" s="293"/>
      <c r="F6" s="293"/>
      <c r="G6" s="293"/>
      <c r="H6" s="293"/>
      <c r="I6" s="37">
        <v>1</v>
      </c>
      <c r="J6" s="38">
        <v>151933680</v>
      </c>
      <c r="K6" s="38">
        <v>151933680</v>
      </c>
    </row>
    <row r="7" spans="1:11" ht="12.75" customHeight="1">
      <c r="A7" s="292" t="s">
        <v>316</v>
      </c>
      <c r="B7" s="293"/>
      <c r="C7" s="293"/>
      <c r="D7" s="293"/>
      <c r="E7" s="293"/>
      <c r="F7" s="293"/>
      <c r="G7" s="293"/>
      <c r="H7" s="293"/>
      <c r="I7" s="37">
        <v>2</v>
      </c>
      <c r="J7" s="39">
        <v>12257035</v>
      </c>
      <c r="K7" s="39">
        <v>12257035</v>
      </c>
    </row>
    <row r="8" spans="1:11" ht="12.75" customHeight="1">
      <c r="A8" s="292" t="s">
        <v>317</v>
      </c>
      <c r="B8" s="293"/>
      <c r="C8" s="293"/>
      <c r="D8" s="293"/>
      <c r="E8" s="293"/>
      <c r="F8" s="293"/>
      <c r="G8" s="293"/>
      <c r="H8" s="293"/>
      <c r="I8" s="37">
        <v>3</v>
      </c>
      <c r="J8" s="39"/>
      <c r="K8" s="39"/>
    </row>
    <row r="9" spans="1:11" ht="12.75" customHeight="1">
      <c r="A9" s="292" t="s">
        <v>318</v>
      </c>
      <c r="B9" s="293"/>
      <c r="C9" s="293"/>
      <c r="D9" s="293"/>
      <c r="E9" s="293"/>
      <c r="F9" s="293"/>
      <c r="G9" s="293"/>
      <c r="H9" s="293"/>
      <c r="I9" s="37">
        <v>4</v>
      </c>
      <c r="J9" s="39"/>
      <c r="K9" s="39">
        <v>3654052</v>
      </c>
    </row>
    <row r="10" spans="1:11" ht="12.75" customHeight="1">
      <c r="A10" s="292" t="s">
        <v>319</v>
      </c>
      <c r="B10" s="293"/>
      <c r="C10" s="293"/>
      <c r="D10" s="293"/>
      <c r="E10" s="293"/>
      <c r="F10" s="293"/>
      <c r="G10" s="293"/>
      <c r="H10" s="293"/>
      <c r="I10" s="37">
        <v>5</v>
      </c>
      <c r="J10" s="39">
        <v>3654052</v>
      </c>
      <c r="K10" s="39">
        <v>5583373</v>
      </c>
    </row>
    <row r="11" spans="1:11" ht="12.75" customHeight="1">
      <c r="A11" s="292" t="s">
        <v>320</v>
      </c>
      <c r="B11" s="293"/>
      <c r="C11" s="293"/>
      <c r="D11" s="293"/>
      <c r="E11" s="293"/>
      <c r="F11" s="293"/>
      <c r="G11" s="293"/>
      <c r="H11" s="293"/>
      <c r="I11" s="37">
        <v>6</v>
      </c>
      <c r="J11" s="39"/>
      <c r="K11" s="39"/>
    </row>
    <row r="12" spans="1:11" ht="12.75" customHeight="1">
      <c r="A12" s="292" t="s">
        <v>321</v>
      </c>
      <c r="B12" s="293"/>
      <c r="C12" s="293"/>
      <c r="D12" s="293"/>
      <c r="E12" s="293"/>
      <c r="F12" s="293"/>
      <c r="G12" s="293"/>
      <c r="H12" s="293"/>
      <c r="I12" s="37">
        <v>7</v>
      </c>
      <c r="J12" s="39"/>
      <c r="K12" s="39"/>
    </row>
    <row r="13" spans="1:11" ht="12.75" customHeight="1">
      <c r="A13" s="292" t="s">
        <v>322</v>
      </c>
      <c r="B13" s="293"/>
      <c r="C13" s="293"/>
      <c r="D13" s="293"/>
      <c r="E13" s="293"/>
      <c r="F13" s="293"/>
      <c r="G13" s="293"/>
      <c r="H13" s="293"/>
      <c r="I13" s="37">
        <v>8</v>
      </c>
      <c r="J13" s="39"/>
      <c r="K13" s="39"/>
    </row>
    <row r="14" spans="1:11" ht="12.75" customHeight="1">
      <c r="A14" s="292" t="s">
        <v>323</v>
      </c>
      <c r="B14" s="293"/>
      <c r="C14" s="293"/>
      <c r="D14" s="293"/>
      <c r="E14" s="293"/>
      <c r="F14" s="293"/>
      <c r="G14" s="293"/>
      <c r="H14" s="293"/>
      <c r="I14" s="37">
        <v>9</v>
      </c>
      <c r="J14" s="39"/>
      <c r="K14" s="39"/>
    </row>
    <row r="15" spans="1:11" ht="12.75" customHeight="1">
      <c r="A15" s="294" t="s">
        <v>324</v>
      </c>
      <c r="B15" s="295"/>
      <c r="C15" s="295"/>
      <c r="D15" s="295"/>
      <c r="E15" s="295"/>
      <c r="F15" s="295"/>
      <c r="G15" s="295"/>
      <c r="H15" s="295"/>
      <c r="I15" s="37">
        <v>10</v>
      </c>
      <c r="J15" s="63">
        <f>SUM(J6:J14)</f>
        <v>167844767</v>
      </c>
      <c r="K15" s="63">
        <f>SUM(K6:K14)</f>
        <v>173428140</v>
      </c>
    </row>
    <row r="16" spans="1:11" ht="12.75" customHeight="1">
      <c r="A16" s="292" t="s">
        <v>325</v>
      </c>
      <c r="B16" s="293"/>
      <c r="C16" s="293"/>
      <c r="D16" s="293"/>
      <c r="E16" s="293"/>
      <c r="F16" s="293"/>
      <c r="G16" s="293"/>
      <c r="H16" s="293"/>
      <c r="I16" s="37">
        <v>11</v>
      </c>
      <c r="J16" s="39"/>
      <c r="K16" s="39"/>
    </row>
    <row r="17" spans="1:11" ht="12.75" customHeight="1">
      <c r="A17" s="292" t="s">
        <v>326</v>
      </c>
      <c r="B17" s="293"/>
      <c r="C17" s="293"/>
      <c r="D17" s="293"/>
      <c r="E17" s="293"/>
      <c r="F17" s="293"/>
      <c r="G17" s="293"/>
      <c r="H17" s="293"/>
      <c r="I17" s="37">
        <v>12</v>
      </c>
      <c r="J17" s="39"/>
      <c r="K17" s="39"/>
    </row>
    <row r="18" spans="1:11" ht="12.75" customHeight="1">
      <c r="A18" s="292" t="s">
        <v>327</v>
      </c>
      <c r="B18" s="293"/>
      <c r="C18" s="293"/>
      <c r="D18" s="293"/>
      <c r="E18" s="293"/>
      <c r="F18" s="293"/>
      <c r="G18" s="293"/>
      <c r="H18" s="293"/>
      <c r="I18" s="37">
        <v>13</v>
      </c>
      <c r="J18" s="39"/>
      <c r="K18" s="39"/>
    </row>
    <row r="19" spans="1:11" ht="12.75" customHeight="1">
      <c r="A19" s="292" t="s">
        <v>328</v>
      </c>
      <c r="B19" s="293"/>
      <c r="C19" s="293"/>
      <c r="D19" s="293"/>
      <c r="E19" s="293"/>
      <c r="F19" s="293"/>
      <c r="G19" s="293"/>
      <c r="H19" s="293"/>
      <c r="I19" s="37">
        <v>14</v>
      </c>
      <c r="J19" s="39"/>
      <c r="K19" s="39"/>
    </row>
    <row r="20" spans="1:11" ht="12.75" customHeight="1">
      <c r="A20" s="292" t="s">
        <v>329</v>
      </c>
      <c r="B20" s="293"/>
      <c r="C20" s="293"/>
      <c r="D20" s="293"/>
      <c r="E20" s="293"/>
      <c r="F20" s="293"/>
      <c r="G20" s="293"/>
      <c r="H20" s="293"/>
      <c r="I20" s="37">
        <v>15</v>
      </c>
      <c r="J20" s="39"/>
      <c r="K20" s="39"/>
    </row>
    <row r="21" spans="1:11" ht="12.75" customHeight="1">
      <c r="A21" s="292" t="s">
        <v>330</v>
      </c>
      <c r="B21" s="293"/>
      <c r="C21" s="293"/>
      <c r="D21" s="293"/>
      <c r="E21" s="293"/>
      <c r="F21" s="293"/>
      <c r="G21" s="293"/>
      <c r="H21" s="293"/>
      <c r="I21" s="37">
        <v>16</v>
      </c>
      <c r="J21" s="39">
        <v>3654052</v>
      </c>
      <c r="K21" s="39">
        <v>5583373</v>
      </c>
    </row>
    <row r="22" spans="1:11" ht="12.75" customHeight="1">
      <c r="A22" s="294" t="s">
        <v>331</v>
      </c>
      <c r="B22" s="295"/>
      <c r="C22" s="295"/>
      <c r="D22" s="295"/>
      <c r="E22" s="295"/>
      <c r="F22" s="295"/>
      <c r="G22" s="295"/>
      <c r="H22" s="295"/>
      <c r="I22" s="37">
        <v>17</v>
      </c>
      <c r="J22" s="64">
        <f>SUM(J16:J21)</f>
        <v>3654052</v>
      </c>
      <c r="K22" s="64">
        <f>SUM(K16:K21)</f>
        <v>5583373</v>
      </c>
    </row>
    <row r="23" spans="1:11" ht="12.75">
      <c r="A23" s="296"/>
      <c r="B23" s="297"/>
      <c r="C23" s="297"/>
      <c r="D23" s="297"/>
      <c r="E23" s="297"/>
      <c r="F23" s="297"/>
      <c r="G23" s="297"/>
      <c r="H23" s="297"/>
      <c r="I23" s="298"/>
      <c r="J23" s="298"/>
      <c r="K23" s="299"/>
    </row>
    <row r="24" spans="1:11" ht="12.75" customHeight="1">
      <c r="A24" s="284" t="s">
        <v>332</v>
      </c>
      <c r="B24" s="285"/>
      <c r="C24" s="285"/>
      <c r="D24" s="285"/>
      <c r="E24" s="285"/>
      <c r="F24" s="285"/>
      <c r="G24" s="285"/>
      <c r="H24" s="285"/>
      <c r="I24" s="40">
        <v>18</v>
      </c>
      <c r="J24" s="38"/>
      <c r="K24" s="38"/>
    </row>
    <row r="25" spans="1:11" ht="12.75" customHeight="1">
      <c r="A25" s="286" t="s">
        <v>333</v>
      </c>
      <c r="B25" s="287"/>
      <c r="C25" s="287"/>
      <c r="D25" s="287"/>
      <c r="E25" s="287"/>
      <c r="F25" s="287"/>
      <c r="G25" s="287"/>
      <c r="H25" s="287"/>
      <c r="I25" s="41">
        <v>19</v>
      </c>
      <c r="J25" s="64"/>
      <c r="K25" s="64"/>
    </row>
    <row r="26" spans="1:11" ht="30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2016-01-29T11:11:48Z</cp:lastPrinted>
  <dcterms:created xsi:type="dcterms:W3CDTF">2008-10-17T11:51:54Z</dcterms:created>
  <dcterms:modified xsi:type="dcterms:W3CDTF">2016-05-30T13:12:59Z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