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685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'CF'!$A$1:$L$63</definedName>
    <definedName name="_xlnm.Print_Area" localSheetId="0">'GENERAL'!$A$1:$I$64</definedName>
    <definedName name="_xlnm.Print_Area" localSheetId="6">'NOTES'!$A$1:$J$38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<sst xmlns="http://schemas.openxmlformats.org/spreadsheetml/2006/main" count="563" uniqueCount="402">
  <si>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</si>
  <si>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</si>
  <si>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</si>
  <si>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</si>
  <si>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</si>
  <si>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</si>
  <si>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</si>
  <si>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</si>
  <si>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</si>
  <si>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</si>
  <si>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</si>
  <si>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</si>
  <si>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</si>
  <si>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</si>
  <si>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</si>
  <si>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</si>
  <si>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</si>
  <si>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</si>
  <si>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</si>
  <si>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</si>
  <si>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</si>
  <si>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</si>
  <si>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</si>
  <si>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</si>
  <si>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</si>
  <si>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</si>
  <si>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</si>
  <si>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</si>
  <si>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</si>
  <si>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</si>
  <si>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</si>
  <si>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</si>
  <si>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</si>
  <si>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</si>
  <si>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</si>
  <si>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</si>
  <si>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</si>
  <si>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</si>
  <si>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</si>
  <si>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</si>
  <si>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01/ 6333 108</t>
  </si>
  <si>
    <t>SILVANA IVANČIĆ, ZDRAVKO ZRINUŠIĆ</t>
  </si>
  <si>
    <t>izdavatelj@crosig.hr</t>
  </si>
  <si>
    <t>Silvana Ivančić</t>
  </si>
  <si>
    <t>Zdravko Zrinušić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</si>
  <si>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</si>
  <si>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</si>
  <si>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</si>
  <si>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</si>
  <si>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</si>
  <si>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</si>
  <si>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</si>
  <si>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</si>
  <si>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</si>
  <si>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</si>
  <si>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</si>
  <si>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</si>
  <si>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</si>
  <si>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</si>
  <si>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</si>
  <si>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</si>
  <si>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</si>
  <si>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</si>
  <si>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</si>
  <si>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</si>
  <si>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</si>
  <si>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</si>
  <si>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</si>
  <si>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</si>
  <si>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</si>
  <si>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</si>
  <si>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</si>
  <si>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</si>
  <si>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</si>
  <si>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</si>
  <si>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</si>
  <si>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</si>
  <si>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</si>
  <si>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</si>
  <si>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</si>
  <si>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</si>
  <si>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</si>
  <si>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</si>
  <si>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</si>
  <si>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</si>
  <si>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</si>
  <si>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</si>
  <si>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</si>
  <si>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</si>
  <si>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</si>
  <si>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</si>
  <si>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</si>
  <si>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</si>
  <si>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</si>
  <si>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</si>
  <si>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</si>
  <si>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</si>
  <si>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</si>
  <si>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</si>
  <si>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</si>
  <si>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</si>
  <si>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</si>
  <si>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</si>
  <si>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</si>
  <si>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</si>
  <si>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</si>
  <si>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</si>
  <si>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</si>
  <si>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</si>
  <si>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</si>
  <si>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</si>
  <si>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</si>
  <si>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</si>
  <si>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</si>
  <si>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</si>
  <si>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</si>
  <si>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</si>
  <si>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</si>
  <si>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</si>
  <si>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</si>
  <si>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</si>
  <si>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</si>
  <si>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</si>
  <si>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</si>
  <si>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</si>
  <si>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</si>
  <si>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</si>
  <si>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</si>
  <si>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</si>
  <si>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</si>
  <si>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</si>
  <si>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</si>
  <si>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</si>
  <si>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</si>
  <si>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</si>
  <si>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</si>
  <si>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</si>
  <si>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</si>
  <si>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</si>
  <si>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</si>
  <si>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</si>
  <si>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</si>
  <si>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</si>
  <si>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</si>
  <si>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</si>
  <si>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</si>
  <si>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</si>
  <si>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</si>
  <si>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</si>
  <si>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</si>
  <si>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</si>
  <si>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</si>
  <si>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</si>
  <si>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</si>
  <si>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</si>
  <si>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</si>
  <si>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</si>
  <si>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</si>
  <si>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</si>
  <si>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</si>
  <si>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</si>
  <si>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</si>
  <si>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</si>
  <si>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</si>
  <si>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</si>
  <si>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</si>
  <si>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</si>
  <si>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</si>
  <si>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</si>
  <si>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</si>
  <si>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</si>
  <si>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</si>
  <si>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</si>
  <si>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</si>
  <si>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</si>
  <si>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</si>
  <si>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</si>
  <si>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</si>
  <si>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</si>
  <si>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</si>
  <si>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</si>
  <si>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</si>
  <si>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</si>
  <si>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</si>
  <si>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</si>
  <si>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</si>
  <si>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</si>
  <si>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</si>
  <si>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</si>
  <si>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</si>
  <si>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</si>
  <si>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</si>
  <si>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</si>
  <si>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</si>
  <si>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</si>
  <si>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</si>
  <si>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</si>
  <si>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</si>
  <si>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</si>
  <si>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</si>
  <si>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</si>
  <si>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</si>
  <si>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</si>
  <si>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</si>
  <si>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</si>
  <si>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</si>
  <si>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</si>
  <si>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</si>
  <si>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</si>
  <si>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</si>
  <si>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</si>
  <si>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</si>
  <si>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</si>
  <si>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</si>
  <si>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</si>
  <si>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</si>
  <si>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</si>
  <si>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</si>
  <si>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</si>
  <si>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</si>
  <si>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</si>
  <si>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</si>
  <si>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</si>
  <si>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</si>
  <si>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</si>
  <si>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</si>
  <si>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</si>
  <si>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</si>
  <si>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</si>
  <si>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</si>
  <si>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</si>
  <si>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</si>
  <si>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</si>
  <si>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</si>
  <si>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</si>
  <si>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</si>
  <si>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</si>
  <si>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</si>
  <si>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</si>
  <si>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</si>
  <si>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</si>
  <si>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</si>
  <si>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</si>
  <si>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</si>
  <si>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</si>
  <si>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</si>
  <si>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</si>
  <si>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</si>
  <si>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</si>
  <si>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</si>
  <si>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</si>
  <si>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</si>
  <si>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</si>
  <si>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</si>
  <si>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</si>
  <si>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</si>
  <si>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</si>
  <si>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</si>
  <si>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</si>
  <si>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</si>
  <si>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</si>
  <si>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</si>
  <si>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</si>
  <si>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</si>
  <si>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</si>
  <si>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</si>
  <si>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</si>
  <si>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</si>
  <si>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</si>
  <si>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</si>
  <si>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</si>
  <si>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</si>
  <si>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</si>
  <si>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</si>
  <si>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</si>
  <si>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</si>
  <si>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</si>
  <si>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</si>
  <si>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</si>
  <si>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</si>
  <si>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</si>
  <si>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</si>
  <si>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</si>
  <si>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</si>
  <si>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</si>
  <si>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</si>
  <si>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</si>
  <si>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</si>
  <si>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</si>
  <si>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</si>
  <si>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</si>
  <si>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</si>
  <si>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</si>
  <si>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</si>
  <si>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</si>
  <si>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</si>
  <si>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</si>
  <si>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</si>
  <si>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</si>
  <si>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</si>
  <si>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</si>
  <si>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</si>
  <si>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</si>
  <si>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</si>
  <si>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</si>
  <si>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</si>
  <si>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</si>
  <si>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</si>
  <si>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</si>
  <si>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</si>
  <si>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</si>
  <si>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</si>
  <si>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</si>
  <si>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</si>
  <si>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</si>
  <si>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</si>
  <si>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</si>
  <si>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</si>
  <si>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</si>
  <si>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</si>
  <si>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</si>
  <si>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</si>
  <si>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</si>
  <si>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</si>
  <si>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</si>
  <si>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</si>
  <si>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</si>
  <si>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</si>
  <si>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</si>
  <si>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</si>
  <si>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</si>
  <si>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</si>
  <si>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</si>
  <si>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</si>
  <si>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</si>
  <si>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</si>
  <si>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</si>
  <si>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</si>
  <si>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</si>
  <si>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</si>
  <si>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</si>
  <si>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</si>
  <si>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</si>
  <si>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</si>
  <si>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</si>
  <si>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</si>
  <si>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</si>
  <si>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</si>
  <si>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</si>
  <si>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</si>
  <si>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</si>
  <si>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</si>
  <si>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</si>
  <si>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</si>
  <si>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</si>
  <si>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</si>
  <si>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</si>
  <si>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</si>
  <si>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</si>
  <si>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</si>
  <si>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</si>
  <si>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</si>
  <si>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</si>
  <si>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</si>
  <si>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</si>
  <si>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</si>
  <si>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</si>
  <si>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</si>
  <si>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</si>
  <si>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</si>
  <si>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</si>
  <si>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</si>
  <si>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</si>
  <si>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</si>
  <si>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</si>
  <si>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</si>
  <si>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</si>
  <si>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</si>
  <si>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</si>
  <si>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</si>
  <si>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</si>
  <si>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</si>
  <si>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</si>
  <si>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</si>
  <si>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</si>
  <si>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</si>
  <si>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</si>
  <si>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</si>
  <si>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</si>
  <si>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</si>
  <si>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</si>
  <si>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</si>
  <si>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</si>
  <si>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For period: 01.01.-30.09.2011.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</si>
  <si>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</si>
  <si>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</si>
  <si>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</si>
  <si>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</si>
  <si>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31.12.2011.</t>
  </si>
  <si>
    <t>As of: 31.12.2011.</t>
  </si>
  <si>
    <t>For period: 01.01.-31.12.2011.</t>
  </si>
  <si>
    <t>For period: 01.01.- 31.12.2011.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</si>
</sst>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14" fillId="0" borderId="18" xfId="57" applyFont="1" applyFill="1" applyBorder="1" applyAlignment="1" applyProtection="1">
      <alignment horizontal="right" vertical="top" wrapText="1"/>
      <protection hidden="1"/>
    </xf>
    <xf numFmtId="0" fontId="14" fillId="0" borderId="18" xfId="57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32" borderId="35" xfId="57" applyFont="1" applyFill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right"/>
      <protection hidden="1"/>
    </xf>
    <xf numFmtId="0" fontId="14" fillId="0" borderId="0" xfId="57" applyFont="1" applyAlignment="1" applyProtection="1">
      <alignment horizontal="right" wrapText="1"/>
      <protection hidden="1"/>
    </xf>
    <xf numFmtId="0" fontId="1" fillId="0" borderId="0" xfId="63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4" fillId="0" borderId="0" xfId="57" applyFont="1" applyBorder="1" applyAlignment="1" applyProtection="1">
      <alignment horizontal="right" vertical="top"/>
      <protection hidden="1"/>
    </xf>
    <xf numFmtId="0" fontId="3" fillId="0" borderId="0" xfId="63" applyFont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0" fillId="0" borderId="0" xfId="58" applyFont="1" applyAlignment="1">
      <alignment/>
      <protection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13" fillId="32" borderId="45" xfId="57" applyNumberFormat="1" applyFont="1" applyFill="1" applyBorder="1" applyAlignment="1" applyProtection="1">
      <alignment horizontal="right" vertical="center"/>
      <protection hidden="1" locked="0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20" fillId="0" borderId="0" xfId="63" applyFont="1" applyBorder="1" applyAlignment="1" applyProtection="1">
      <alignment horizontal="right" vertical="center" wrapText="1"/>
      <protection hidden="1"/>
    </xf>
    <xf numFmtId="0" fontId="20" fillId="0" borderId="46" xfId="63" applyFont="1" applyBorder="1" applyAlignment="1" applyProtection="1">
      <alignment horizontal="right" wrapText="1"/>
      <protection hidden="1"/>
    </xf>
    <xf numFmtId="49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46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Alignment="1" applyProtection="1">
      <alignment horizontal="right" vertical="center"/>
      <protection hidden="1"/>
    </xf>
    <xf numFmtId="0" fontId="14" fillId="0" borderId="46" xfId="57" applyFont="1" applyBorder="1" applyAlignment="1" applyProtection="1">
      <alignment horizontal="right"/>
      <protection hidden="1"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4" fillId="0" borderId="18" xfId="57" applyFont="1" applyFill="1" applyBorder="1" applyAlignment="1">
      <alignment horizontal="left" vertical="center"/>
      <protection/>
    </xf>
    <xf numFmtId="0" fontId="14" fillId="0" borderId="47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Border="1" applyAlignment="1" applyProtection="1">
      <alignment horizontal="right" vertical="center" wrapText="1"/>
      <protection hidden="1"/>
    </xf>
    <xf numFmtId="0" fontId="1" fillId="0" borderId="0" xfId="63" applyFont="1" applyBorder="1" applyAlignment="1" applyProtection="1">
      <alignment horizontal="right" wrapText="1"/>
      <protection hidden="1"/>
    </xf>
    <xf numFmtId="0" fontId="1" fillId="0" borderId="0" xfId="63" applyFont="1" applyAlignment="1" applyProtection="1">
      <alignment horizontal="right" wrapText="1"/>
      <protection hidden="1"/>
    </xf>
    <xf numFmtId="0" fontId="3" fillId="0" borderId="0" xfId="63" applyFont="1" applyAlignment="1" applyProtection="1">
      <alignment horizontal="right" vertical="center"/>
      <protection hidden="1"/>
    </xf>
    <xf numFmtId="0" fontId="3" fillId="0" borderId="46" xfId="63" applyFont="1" applyBorder="1" applyAlignment="1" applyProtection="1">
      <alignment horizontal="right"/>
      <protection hidden="1"/>
    </xf>
    <xf numFmtId="1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7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 horizontal="left"/>
      <protection/>
    </xf>
    <xf numFmtId="0" fontId="14" fillId="0" borderId="47" xfId="57" applyFont="1" applyFill="1" applyBorder="1" applyAlignment="1">
      <alignment horizontal="left"/>
      <protection/>
    </xf>
    <xf numFmtId="0" fontId="3" fillId="0" borderId="46" xfId="63" applyFont="1" applyBorder="1" applyAlignment="1" applyProtection="1">
      <alignment horizontal="right" vertical="center"/>
      <protection hidden="1"/>
    </xf>
    <xf numFmtId="0" fontId="18" fillId="0" borderId="45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45" xfId="53" applyFill="1" applyBorder="1" applyAlignment="1" applyProtection="1">
      <alignment/>
      <protection hidden="1" locked="0"/>
    </xf>
    <xf numFmtId="49" fontId="13" fillId="0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3" fillId="0" borderId="0" xfId="63" applyFont="1" applyAlignment="1" applyProtection="1">
      <alignment horizontal="left" vertical="center"/>
      <protection hidden="1"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14" fillId="0" borderId="0" xfId="57" applyFont="1" applyAlignment="1">
      <alignment horizontal="center"/>
      <protection/>
    </xf>
    <xf numFmtId="0" fontId="20" fillId="0" borderId="0" xfId="63" applyFont="1" applyAlignment="1" applyProtection="1">
      <alignment horizontal="right" vertical="center"/>
      <protection hidden="1"/>
    </xf>
    <xf numFmtId="0" fontId="20" fillId="0" borderId="46" xfId="63" applyFont="1" applyBorder="1" applyAlignment="1" applyProtection="1">
      <alignment horizontal="right"/>
      <protection hidden="1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7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7" xfId="63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3" fillId="0" borderId="0" xfId="63" applyFont="1" applyAlignment="1" applyProtection="1">
      <alignment horizontal="right" vertical="center" wrapText="1"/>
      <protection hidden="1"/>
    </xf>
    <xf numFmtId="0" fontId="3" fillId="0" borderId="46" xfId="63" applyFont="1" applyBorder="1" applyAlignment="1" applyProtection="1">
      <alignment horizontal="right" wrapText="1"/>
      <protection hidden="1"/>
    </xf>
    <xf numFmtId="0" fontId="14" fillId="0" borderId="18" xfId="57" applyFont="1" applyFill="1" applyBorder="1" applyAlignment="1">
      <alignment/>
      <protection/>
    </xf>
    <xf numFmtId="49" fontId="13" fillId="0" borderId="45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49" fontId="13" fillId="0" borderId="4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3" fillId="0" borderId="0" xfId="58" applyFont="1" applyAlignment="1" applyProtection="1">
      <alignment horizontal="left"/>
      <protection hidden="1"/>
    </xf>
    <xf numFmtId="0" fontId="8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>
      <alignment/>
    </xf>
    <xf numFmtId="0" fontId="14" fillId="0" borderId="48" xfId="57" applyFont="1" applyFill="1" applyBorder="1" applyAlignment="1" applyProtection="1">
      <alignment horizontal="center" vertical="top"/>
      <protection hidden="1"/>
    </xf>
    <xf numFmtId="0" fontId="14" fillId="0" borderId="48" xfId="57" applyFont="1" applyFill="1" applyBorder="1" applyAlignment="1">
      <alignment horizontal="center"/>
      <protection/>
    </xf>
    <xf numFmtId="0" fontId="14" fillId="0" borderId="48" xfId="57" applyFont="1" applyFill="1" applyBorder="1" applyAlignment="1">
      <alignment/>
      <protection/>
    </xf>
    <xf numFmtId="0" fontId="14" fillId="0" borderId="35" xfId="57" applyFont="1" applyFill="1" applyBorder="1" applyAlignment="1" applyProtection="1">
      <alignment horizontal="center"/>
      <protection hidden="1"/>
    </xf>
    <xf numFmtId="49" fontId="4" fillId="0" borderId="45" xfId="53" applyNumberFormat="1" applyFont="1" applyFill="1" applyBorder="1" applyAlignment="1" applyProtection="1">
      <alignment horizontal="left" vertical="center"/>
      <protection hidden="1" locked="0"/>
    </xf>
    <xf numFmtId="0" fontId="1" fillId="0" borderId="34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6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8" fillId="0" borderId="56" xfId="0" applyFont="1" applyFill="1" applyBorder="1" applyAlignment="1">
      <alignment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110" zoomScaleSheetLayoutView="110" zoomScalePageLayoutView="0" workbookViewId="0" topLeftCell="A1">
      <selection activeCell="A1" sqref="A1:I64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5.75">
      <c r="A1" s="217" t="s">
        <v>45</v>
      </c>
      <c r="B1" s="218"/>
      <c r="C1" s="218"/>
      <c r="D1" s="122"/>
      <c r="E1" s="121"/>
      <c r="F1" s="121"/>
      <c r="G1" s="121"/>
      <c r="H1" s="121"/>
      <c r="I1" s="121"/>
    </row>
    <row r="2" spans="1:10" ht="12.75" customHeight="1">
      <c r="A2" s="166" t="s">
        <v>46</v>
      </c>
      <c r="B2" s="167"/>
      <c r="C2" s="167"/>
      <c r="D2" s="168"/>
      <c r="E2" s="41" t="s">
        <v>16</v>
      </c>
      <c r="F2" s="24"/>
      <c r="G2" s="25" t="s">
        <v>47</v>
      </c>
      <c r="H2" s="41" t="s">
        <v>398</v>
      </c>
      <c r="I2" s="85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169" t="s">
        <v>394</v>
      </c>
      <c r="B4" s="169"/>
      <c r="C4" s="169"/>
      <c r="D4" s="169"/>
      <c r="E4" s="169"/>
      <c r="F4" s="169"/>
      <c r="G4" s="169"/>
      <c r="H4" s="169"/>
      <c r="I4" s="169"/>
      <c r="J4" s="26"/>
    </row>
    <row r="5" spans="1:10" ht="12.75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 ht="12.75">
      <c r="A6" s="170" t="s">
        <v>48</v>
      </c>
      <c r="B6" s="171"/>
      <c r="C6" s="164" t="s">
        <v>17</v>
      </c>
      <c r="D6" s="165"/>
      <c r="E6" s="48"/>
      <c r="F6" s="48"/>
      <c r="G6" s="48"/>
      <c r="H6" s="48"/>
      <c r="I6" s="48"/>
      <c r="J6" s="26"/>
    </row>
    <row r="7" spans="1:10" ht="12.75">
      <c r="A7" s="123"/>
      <c r="B7" s="123"/>
      <c r="C7" s="32"/>
      <c r="D7" s="32"/>
      <c r="E7" s="48"/>
      <c r="F7" s="48"/>
      <c r="G7" s="48"/>
      <c r="H7" s="48"/>
      <c r="I7" s="48"/>
      <c r="J7" s="26"/>
    </row>
    <row r="8" spans="1:10" ht="21.75" customHeight="1">
      <c r="A8" s="162" t="s">
        <v>49</v>
      </c>
      <c r="B8" s="163"/>
      <c r="C8" s="164" t="s">
        <v>18</v>
      </c>
      <c r="D8" s="165"/>
      <c r="E8" s="48"/>
      <c r="F8" s="48"/>
      <c r="G8" s="48"/>
      <c r="H8" s="48"/>
      <c r="I8" s="32"/>
      <c r="J8" s="26"/>
    </row>
    <row r="9" spans="1:10" ht="12.75">
      <c r="A9" s="124"/>
      <c r="B9" s="124"/>
      <c r="C9" s="91"/>
      <c r="D9" s="32"/>
      <c r="E9" s="32"/>
      <c r="F9" s="32"/>
      <c r="G9" s="32"/>
      <c r="H9" s="32"/>
      <c r="I9" s="32"/>
      <c r="J9" s="26"/>
    </row>
    <row r="10" spans="1:10" ht="12.75" customHeight="1">
      <c r="A10" s="177" t="s">
        <v>50</v>
      </c>
      <c r="B10" s="178"/>
      <c r="C10" s="164" t="s">
        <v>19</v>
      </c>
      <c r="D10" s="165"/>
      <c r="E10" s="32"/>
      <c r="F10" s="32"/>
      <c r="G10" s="32"/>
      <c r="H10" s="32"/>
      <c r="I10" s="32"/>
      <c r="J10" s="26"/>
    </row>
    <row r="11" spans="1:10" ht="12.75">
      <c r="A11" s="179"/>
      <c r="B11" s="179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80" t="s">
        <v>51</v>
      </c>
      <c r="B12" s="181"/>
      <c r="C12" s="172" t="s">
        <v>20</v>
      </c>
      <c r="D12" s="173"/>
      <c r="E12" s="173"/>
      <c r="F12" s="173"/>
      <c r="G12" s="173"/>
      <c r="H12" s="173"/>
      <c r="I12" s="174"/>
      <c r="J12" s="26"/>
    </row>
    <row r="13" spans="1:10" ht="15.75">
      <c r="A13" s="175"/>
      <c r="B13" s="176"/>
      <c r="C13" s="176"/>
      <c r="D13" s="92"/>
      <c r="E13" s="92"/>
      <c r="F13" s="92"/>
      <c r="G13" s="92"/>
      <c r="H13" s="92"/>
      <c r="I13" s="93"/>
      <c r="J13" s="26"/>
    </row>
    <row r="14" spans="1:10" ht="12.75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 ht="12.75">
      <c r="A15" s="180" t="s">
        <v>52</v>
      </c>
      <c r="B15" s="181"/>
      <c r="C15" s="182">
        <v>10000</v>
      </c>
      <c r="D15" s="183"/>
      <c r="E15" s="32"/>
      <c r="F15" s="172" t="s">
        <v>21</v>
      </c>
      <c r="G15" s="173"/>
      <c r="H15" s="173"/>
      <c r="I15" s="174"/>
      <c r="J15" s="26"/>
    </row>
    <row r="16" spans="1:10" ht="12.75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0" ht="12.75">
      <c r="A17" s="180" t="s">
        <v>53</v>
      </c>
      <c r="B17" s="181"/>
      <c r="C17" s="172" t="s">
        <v>22</v>
      </c>
      <c r="D17" s="173"/>
      <c r="E17" s="173"/>
      <c r="F17" s="173"/>
      <c r="G17" s="173"/>
      <c r="H17" s="173"/>
      <c r="I17" s="173"/>
      <c r="J17" s="50"/>
    </row>
    <row r="18" spans="1:10" ht="12.75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0" ht="12.75">
      <c r="A19" s="180" t="s">
        <v>54</v>
      </c>
      <c r="B19" s="186"/>
      <c r="C19" s="187"/>
      <c r="D19" s="188"/>
      <c r="E19" s="188"/>
      <c r="F19" s="188"/>
      <c r="G19" s="188"/>
      <c r="H19" s="188"/>
      <c r="I19" s="188"/>
      <c r="J19" s="50"/>
    </row>
    <row r="20" spans="1:10" ht="12.75">
      <c r="A20" s="123"/>
      <c r="B20" s="123"/>
      <c r="C20" s="46"/>
      <c r="D20" s="32"/>
      <c r="E20" s="32"/>
      <c r="F20" s="32"/>
      <c r="G20" s="32"/>
      <c r="H20" s="32"/>
      <c r="I20" s="32"/>
      <c r="J20" s="26"/>
    </row>
    <row r="21" spans="1:10" ht="12.75">
      <c r="A21" s="180" t="s">
        <v>55</v>
      </c>
      <c r="B21" s="186"/>
      <c r="C21" s="189" t="s">
        <v>23</v>
      </c>
      <c r="D21" s="188"/>
      <c r="E21" s="188"/>
      <c r="F21" s="188"/>
      <c r="G21" s="188"/>
      <c r="H21" s="188"/>
      <c r="I21" s="188"/>
      <c r="J21" s="50"/>
    </row>
    <row r="22" spans="1:10" ht="12.75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0" ht="12.75">
      <c r="A23" s="200" t="s">
        <v>56</v>
      </c>
      <c r="B23" s="201"/>
      <c r="C23" s="42">
        <v>133</v>
      </c>
      <c r="D23" s="172" t="s">
        <v>21</v>
      </c>
      <c r="E23" s="184"/>
      <c r="F23" s="185"/>
      <c r="G23" s="192"/>
      <c r="H23" s="193"/>
      <c r="I23" s="31"/>
      <c r="J23" s="26"/>
    </row>
    <row r="24" spans="1:10" ht="12.75">
      <c r="A24" s="123"/>
      <c r="B24" s="123"/>
      <c r="C24" s="32"/>
      <c r="D24" s="94"/>
      <c r="E24" s="94"/>
      <c r="F24" s="94"/>
      <c r="G24" s="94"/>
      <c r="H24" s="32"/>
      <c r="I24" s="32"/>
      <c r="J24" s="26"/>
    </row>
    <row r="25" spans="1:10" ht="12.75">
      <c r="A25" s="180" t="s">
        <v>57</v>
      </c>
      <c r="B25" s="181"/>
      <c r="C25" s="42">
        <v>21</v>
      </c>
      <c r="D25" s="172" t="s">
        <v>24</v>
      </c>
      <c r="E25" s="184"/>
      <c r="F25" s="184"/>
      <c r="G25" s="185"/>
      <c r="H25" s="125" t="s">
        <v>61</v>
      </c>
      <c r="I25" s="157">
        <v>3786</v>
      </c>
      <c r="J25" s="50"/>
    </row>
    <row r="26" spans="1:11" ht="12.75">
      <c r="A26" s="123"/>
      <c r="B26" s="123"/>
      <c r="C26" s="32"/>
      <c r="D26" s="94"/>
      <c r="E26" s="94"/>
      <c r="F26" s="94"/>
      <c r="G26" s="45"/>
      <c r="H26" s="126" t="s">
        <v>62</v>
      </c>
      <c r="I26" s="46"/>
      <c r="J26" s="26"/>
      <c r="K26" s="84"/>
    </row>
    <row r="27" spans="1:10" ht="12.75">
      <c r="A27" s="180" t="s">
        <v>58</v>
      </c>
      <c r="B27" s="181"/>
      <c r="C27" s="44" t="s">
        <v>75</v>
      </c>
      <c r="D27" s="95"/>
      <c r="E27" s="96"/>
      <c r="F27" s="97"/>
      <c r="G27" s="170" t="s">
        <v>63</v>
      </c>
      <c r="H27" s="171"/>
      <c r="I27" s="43" t="s">
        <v>25</v>
      </c>
      <c r="J27" s="26"/>
    </row>
    <row r="28" spans="1:10" ht="12.75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0" ht="12.75">
      <c r="A29" s="194" t="s">
        <v>59</v>
      </c>
      <c r="B29" s="195"/>
      <c r="C29" s="196"/>
      <c r="D29" s="196"/>
      <c r="E29" s="197" t="s">
        <v>60</v>
      </c>
      <c r="F29" s="198"/>
      <c r="G29" s="198"/>
      <c r="H29" s="199" t="s">
        <v>11</v>
      </c>
      <c r="I29" s="199"/>
      <c r="J29" s="26"/>
    </row>
    <row r="30" spans="1:10" ht="12.75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0" ht="12.75">
      <c r="A31" s="203" t="s">
        <v>26</v>
      </c>
      <c r="B31" s="204"/>
      <c r="C31" s="204"/>
      <c r="D31" s="205"/>
      <c r="E31" s="203" t="s">
        <v>21</v>
      </c>
      <c r="F31" s="204"/>
      <c r="G31" s="205"/>
      <c r="H31" s="190" t="s">
        <v>27</v>
      </c>
      <c r="I31" s="191"/>
      <c r="J31" s="26"/>
    </row>
    <row r="32" spans="1:10" ht="12.75">
      <c r="A32" s="45"/>
      <c r="B32" s="45"/>
      <c r="C32" s="46"/>
      <c r="D32" s="208"/>
      <c r="E32" s="208"/>
      <c r="F32" s="208"/>
      <c r="G32" s="209"/>
      <c r="H32" s="32"/>
      <c r="I32" s="100"/>
      <c r="J32" s="26"/>
    </row>
    <row r="33" spans="1:10" ht="12.75">
      <c r="A33" s="203" t="s">
        <v>28</v>
      </c>
      <c r="B33" s="206"/>
      <c r="C33" s="206"/>
      <c r="D33" s="207"/>
      <c r="E33" s="203" t="s">
        <v>29</v>
      </c>
      <c r="F33" s="206"/>
      <c r="G33" s="206"/>
      <c r="H33" s="190" t="s">
        <v>30</v>
      </c>
      <c r="I33" s="191"/>
      <c r="J33" s="26"/>
    </row>
    <row r="34" spans="1:10" ht="12.75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 ht="12.75">
      <c r="A35" s="203" t="s">
        <v>31</v>
      </c>
      <c r="B35" s="206"/>
      <c r="C35" s="206"/>
      <c r="D35" s="207"/>
      <c r="E35" s="203" t="s">
        <v>21</v>
      </c>
      <c r="F35" s="206"/>
      <c r="G35" s="206"/>
      <c r="H35" s="190" t="s">
        <v>32</v>
      </c>
      <c r="I35" s="191"/>
      <c r="J35" s="26"/>
    </row>
    <row r="36" spans="1:10" ht="12.75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 ht="12.75">
      <c r="A37" s="203" t="s">
        <v>33</v>
      </c>
      <c r="B37" s="206"/>
      <c r="C37" s="206"/>
      <c r="D37" s="207"/>
      <c r="E37" s="203" t="s">
        <v>21</v>
      </c>
      <c r="F37" s="206"/>
      <c r="G37" s="206"/>
      <c r="H37" s="190" t="s">
        <v>34</v>
      </c>
      <c r="I37" s="202"/>
      <c r="J37" s="50"/>
    </row>
    <row r="38" spans="1:10" ht="12.75">
      <c r="A38" s="49"/>
      <c r="B38" s="49"/>
      <c r="C38" s="220"/>
      <c r="D38" s="221"/>
      <c r="E38" s="32"/>
      <c r="F38" s="220"/>
      <c r="G38" s="221"/>
      <c r="H38" s="32"/>
      <c r="I38" s="32"/>
      <c r="J38" s="26"/>
    </row>
    <row r="39" spans="1:10" ht="12.75">
      <c r="A39" s="203" t="s">
        <v>35</v>
      </c>
      <c r="B39" s="206"/>
      <c r="C39" s="206"/>
      <c r="D39" s="207"/>
      <c r="E39" s="203" t="s">
        <v>21</v>
      </c>
      <c r="F39" s="206"/>
      <c r="G39" s="206"/>
      <c r="H39" s="190" t="s">
        <v>36</v>
      </c>
      <c r="I39" s="202"/>
      <c r="J39" s="50"/>
    </row>
    <row r="40" spans="1:10" ht="12.75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 ht="12.75">
      <c r="A41" s="203" t="s">
        <v>37</v>
      </c>
      <c r="B41" s="206"/>
      <c r="C41" s="206"/>
      <c r="D41" s="207"/>
      <c r="E41" s="203" t="s">
        <v>21</v>
      </c>
      <c r="F41" s="206"/>
      <c r="G41" s="206"/>
      <c r="H41" s="190" t="s">
        <v>38</v>
      </c>
      <c r="I41" s="202"/>
      <c r="J41" s="26"/>
    </row>
    <row r="42" spans="1:10" ht="12.75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 ht="12.75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 ht="12.75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210" t="s">
        <v>64</v>
      </c>
      <c r="B45" s="211"/>
      <c r="C45" s="164"/>
      <c r="D45" s="165"/>
      <c r="E45" s="32"/>
      <c r="F45" s="172"/>
      <c r="G45" s="212"/>
      <c r="H45" s="212"/>
      <c r="I45" s="212"/>
      <c r="J45" s="50"/>
    </row>
    <row r="46" spans="1:10" ht="12.75">
      <c r="A46" s="127"/>
      <c r="B46" s="127"/>
      <c r="C46" s="220"/>
      <c r="D46" s="221"/>
      <c r="E46" s="32"/>
      <c r="F46" s="220"/>
      <c r="G46" s="229"/>
      <c r="H46" s="103"/>
      <c r="I46" s="103"/>
      <c r="J46" s="26"/>
    </row>
    <row r="47" spans="1:10" ht="12.75" customHeight="1">
      <c r="A47" s="210" t="s">
        <v>65</v>
      </c>
      <c r="B47" s="211"/>
      <c r="C47" s="172" t="s">
        <v>39</v>
      </c>
      <c r="D47" s="215"/>
      <c r="E47" s="215"/>
      <c r="F47" s="215"/>
      <c r="G47" s="215"/>
      <c r="H47" s="215"/>
      <c r="I47" s="215"/>
      <c r="J47" s="50"/>
    </row>
    <row r="48" spans="1:10" ht="12.75">
      <c r="A48" s="128"/>
      <c r="B48" s="128"/>
      <c r="C48" s="46"/>
      <c r="D48" s="32"/>
      <c r="E48" s="32"/>
      <c r="F48" s="32"/>
      <c r="G48" s="32"/>
      <c r="H48" s="32"/>
      <c r="I48" s="32"/>
      <c r="J48" s="26"/>
    </row>
    <row r="49" spans="1:10" ht="12.75">
      <c r="A49" s="210" t="s">
        <v>66</v>
      </c>
      <c r="B49" s="211"/>
      <c r="C49" s="213" t="s">
        <v>40</v>
      </c>
      <c r="D49" s="214"/>
      <c r="E49" s="216"/>
      <c r="F49" s="32"/>
      <c r="G49" s="90" t="s">
        <v>13</v>
      </c>
      <c r="H49" s="213" t="s">
        <v>392</v>
      </c>
      <c r="I49" s="216"/>
      <c r="J49" s="26"/>
    </row>
    <row r="50" spans="1:10" ht="12.75">
      <c r="A50" s="128"/>
      <c r="B50" s="128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210" t="s">
        <v>54</v>
      </c>
      <c r="B51" s="211"/>
      <c r="C51" s="230" t="s">
        <v>42</v>
      </c>
      <c r="D51" s="214"/>
      <c r="E51" s="214"/>
      <c r="F51" s="214"/>
      <c r="G51" s="214"/>
      <c r="H51" s="214"/>
      <c r="I51" s="216"/>
      <c r="J51" s="50"/>
    </row>
    <row r="52" spans="1:10" ht="12.75">
      <c r="A52" s="128"/>
      <c r="B52" s="128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80" t="s">
        <v>67</v>
      </c>
      <c r="B53" s="181"/>
      <c r="C53" s="213" t="s">
        <v>41</v>
      </c>
      <c r="D53" s="214"/>
      <c r="E53" s="214"/>
      <c r="F53" s="214"/>
      <c r="G53" s="214"/>
      <c r="H53" s="214"/>
      <c r="I53" s="174"/>
      <c r="J53" s="50"/>
    </row>
    <row r="54" spans="1:10" ht="12.75">
      <c r="A54" s="91"/>
      <c r="B54" s="91"/>
      <c r="C54" s="219" t="s">
        <v>68</v>
      </c>
      <c r="D54" s="219"/>
      <c r="E54" s="219"/>
      <c r="F54" s="219"/>
      <c r="G54" s="219"/>
      <c r="H54" s="219"/>
      <c r="I54" s="83"/>
      <c r="J54" s="26"/>
    </row>
    <row r="55" spans="1:10" ht="12.75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 ht="12.75">
      <c r="A56" s="91"/>
      <c r="B56" s="222" t="s">
        <v>69</v>
      </c>
      <c r="C56" s="223"/>
      <c r="D56" s="223"/>
      <c r="E56" s="223"/>
      <c r="F56" s="104"/>
      <c r="G56" s="104"/>
      <c r="H56" s="104"/>
      <c r="I56" s="104"/>
      <c r="J56" s="26"/>
    </row>
    <row r="57" spans="1:10" ht="12.75">
      <c r="A57" s="91"/>
      <c r="B57" s="224" t="s">
        <v>70</v>
      </c>
      <c r="C57" s="225"/>
      <c r="D57" s="225"/>
      <c r="E57" s="225"/>
      <c r="F57" s="225"/>
      <c r="G57" s="225"/>
      <c r="H57" s="225"/>
      <c r="I57" s="225"/>
      <c r="J57" s="26"/>
    </row>
    <row r="58" spans="1:10" ht="12.75">
      <c r="A58" s="91"/>
      <c r="B58" s="224" t="s">
        <v>71</v>
      </c>
      <c r="C58" s="225"/>
      <c r="D58" s="225"/>
      <c r="E58" s="225"/>
      <c r="F58" s="225"/>
      <c r="G58" s="225"/>
      <c r="H58" s="225"/>
      <c r="I58" s="129"/>
      <c r="J58" s="26"/>
    </row>
    <row r="59" spans="1:10" ht="12.75">
      <c r="A59" s="91"/>
      <c r="B59" s="130" t="s">
        <v>72</v>
      </c>
      <c r="C59" s="131"/>
      <c r="D59" s="131"/>
      <c r="E59" s="131"/>
      <c r="F59" s="131"/>
      <c r="G59" s="131"/>
      <c r="H59" s="131"/>
      <c r="I59" s="131"/>
      <c r="J59" s="26"/>
    </row>
    <row r="60" spans="1:10" ht="12.75">
      <c r="A60" s="91"/>
      <c r="B60" s="130" t="s">
        <v>73</v>
      </c>
      <c r="C60" s="131"/>
      <c r="D60" s="131"/>
      <c r="E60" s="131"/>
      <c r="F60" s="131"/>
      <c r="G60" s="131"/>
      <c r="H60" s="132"/>
      <c r="I60" s="132"/>
      <c r="J60" s="26"/>
    </row>
    <row r="61" spans="1:10" ht="12.75">
      <c r="A61" s="91"/>
      <c r="B61" s="105"/>
      <c r="C61" s="105"/>
      <c r="D61" s="105"/>
      <c r="E61" s="105"/>
      <c r="F61" s="105"/>
      <c r="G61" s="106" t="s">
        <v>390</v>
      </c>
      <c r="H61" s="146"/>
      <c r="I61" s="106" t="s">
        <v>391</v>
      </c>
      <c r="J61" s="26"/>
    </row>
    <row r="62" spans="1:10" ht="12.75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74</v>
      </c>
      <c r="F63" s="96"/>
      <c r="G63" s="109" t="s">
        <v>43</v>
      </c>
      <c r="H63" s="110"/>
      <c r="I63" s="109" t="s">
        <v>44</v>
      </c>
      <c r="J63" s="26"/>
    </row>
    <row r="64" spans="1:10" ht="12.75">
      <c r="A64" s="51"/>
      <c r="B64" s="51"/>
      <c r="C64" s="52"/>
      <c r="D64" s="52"/>
      <c r="E64" s="52"/>
      <c r="F64" s="52"/>
      <c r="G64" s="226" t="s">
        <v>14</v>
      </c>
      <c r="H64" s="227"/>
      <c r="I64" s="228"/>
      <c r="J64" s="26"/>
    </row>
    <row r="65" ht="12.75">
      <c r="I65" s="84"/>
    </row>
    <row r="66" ht="12.75">
      <c r="I66" s="84"/>
    </row>
    <row r="67" ht="12.75">
      <c r="I67" s="84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ht="12.75">
      <c r="I74" s="84"/>
    </row>
    <row r="75" ht="12.75">
      <c r="I75" s="84"/>
    </row>
    <row r="76" ht="12.75">
      <c r="I76" s="84"/>
    </row>
    <row r="77" ht="12.75">
      <c r="I77" s="84"/>
    </row>
    <row r="78" ht="12.75">
      <c r="I78" s="84"/>
    </row>
    <row r="79" ht="12.75">
      <c r="I79" s="84"/>
    </row>
    <row r="80" ht="12.75">
      <c r="I80" s="84"/>
    </row>
    <row r="81" ht="12.75">
      <c r="I81" s="84"/>
    </row>
    <row r="82" ht="12.75">
      <c r="I82" s="84"/>
    </row>
    <row r="83" ht="12.75">
      <c r="I83" s="84"/>
    </row>
    <row r="84" ht="12.75">
      <c r="I84" s="84"/>
    </row>
    <row r="85" ht="12.75">
      <c r="I85" s="84"/>
    </row>
    <row r="86" ht="12.75">
      <c r="I86" s="84"/>
    </row>
    <row r="87" ht="12.75">
      <c r="I87" s="84"/>
    </row>
    <row r="88" ht="12.75">
      <c r="I88" s="84"/>
    </row>
  </sheetData>
  <sheetProtection/>
  <mergeCells count="71"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J1:IV65536 G65:I65536 A22:G30 C52:I56 C1:I20 A1:B18 B20 A19:A21 H27:H30 C42:I50 H22:H25 B61:F65536 A42:A65536 B42:B56 I22:I3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I2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82">
      <selection activeCell="A78" sqref="A78:L132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84" t="s">
        <v>76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53"/>
    </row>
    <row r="2" spans="1:12" ht="12.75" customHeight="1">
      <c r="A2" s="286" t="s">
        <v>399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53"/>
    </row>
    <row r="3" spans="1:12" ht="12.75">
      <c r="A3" s="112"/>
      <c r="B3" s="113"/>
      <c r="C3" s="113"/>
      <c r="D3" s="113"/>
      <c r="E3" s="113"/>
      <c r="F3" s="267"/>
      <c r="G3" s="267"/>
      <c r="H3" s="111"/>
      <c r="I3" s="113"/>
      <c r="J3" s="113"/>
      <c r="K3" s="291" t="s">
        <v>77</v>
      </c>
      <c r="L3" s="267"/>
    </row>
    <row r="4" spans="1:12" ht="12.75" customHeight="1">
      <c r="A4" s="273" t="s">
        <v>147</v>
      </c>
      <c r="B4" s="274"/>
      <c r="C4" s="274"/>
      <c r="D4" s="274"/>
      <c r="E4" s="275"/>
      <c r="F4" s="279" t="s">
        <v>148</v>
      </c>
      <c r="G4" s="281" t="s">
        <v>149</v>
      </c>
      <c r="H4" s="282"/>
      <c r="I4" s="283"/>
      <c r="J4" s="281" t="s">
        <v>150</v>
      </c>
      <c r="K4" s="282"/>
      <c r="L4" s="283"/>
    </row>
    <row r="5" spans="1:12" ht="12.75">
      <c r="A5" s="276"/>
      <c r="B5" s="277"/>
      <c r="C5" s="277"/>
      <c r="D5" s="277"/>
      <c r="E5" s="278"/>
      <c r="F5" s="280"/>
      <c r="G5" s="137" t="s">
        <v>151</v>
      </c>
      <c r="H5" s="138" t="s">
        <v>152</v>
      </c>
      <c r="I5" s="139" t="s">
        <v>153</v>
      </c>
      <c r="J5" s="137" t="s">
        <v>151</v>
      </c>
      <c r="K5" s="138" t="s">
        <v>152</v>
      </c>
      <c r="L5" s="139" t="s">
        <v>153</v>
      </c>
    </row>
    <row r="6" spans="1:12" ht="12.75">
      <c r="A6" s="288">
        <v>1</v>
      </c>
      <c r="B6" s="289"/>
      <c r="C6" s="289"/>
      <c r="D6" s="289"/>
      <c r="E6" s="290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>
      <c r="A7" s="268" t="s">
        <v>146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>
      <c r="A8" s="251" t="s">
        <v>78</v>
      </c>
      <c r="B8" s="271"/>
      <c r="C8" s="271"/>
      <c r="D8" s="252"/>
      <c r="E8" s="272"/>
      <c r="F8" s="9">
        <v>1</v>
      </c>
      <c r="G8" s="70"/>
      <c r="H8" s="71"/>
      <c r="I8" s="72"/>
      <c r="J8" s="70">
        <v>0</v>
      </c>
      <c r="K8" s="71">
        <v>0</v>
      </c>
      <c r="L8" s="72">
        <v>0</v>
      </c>
    </row>
    <row r="9" spans="1:12" ht="12.75" customHeight="1">
      <c r="A9" s="231" t="s">
        <v>79</v>
      </c>
      <c r="B9" s="232"/>
      <c r="C9" s="232"/>
      <c r="D9" s="232"/>
      <c r="E9" s="233"/>
      <c r="F9" s="10">
        <v>2</v>
      </c>
      <c r="G9" s="69"/>
      <c r="H9" s="73"/>
      <c r="I9" s="74"/>
      <c r="J9" s="69"/>
      <c r="K9" s="73"/>
      <c r="L9" s="74">
        <v>0</v>
      </c>
    </row>
    <row r="10" spans="1:12" ht="12.75" customHeight="1">
      <c r="A10" s="231" t="s">
        <v>80</v>
      </c>
      <c r="B10" s="232"/>
      <c r="C10" s="232"/>
      <c r="D10" s="232"/>
      <c r="E10" s="233"/>
      <c r="F10" s="10">
        <v>3</v>
      </c>
      <c r="G10" s="69"/>
      <c r="H10" s="73"/>
      <c r="I10" s="74"/>
      <c r="J10" s="69"/>
      <c r="K10" s="73"/>
      <c r="L10" s="74">
        <v>0</v>
      </c>
    </row>
    <row r="11" spans="1:12" ht="12.75" customHeight="1">
      <c r="A11" s="240" t="s">
        <v>81</v>
      </c>
      <c r="B11" s="241"/>
      <c r="C11" s="241"/>
      <c r="D11" s="242"/>
      <c r="E11" s="243"/>
      <c r="F11" s="10">
        <v>4</v>
      </c>
      <c r="G11" s="75">
        <v>35779</v>
      </c>
      <c r="H11" s="76">
        <v>68571950</v>
      </c>
      <c r="I11" s="74">
        <v>68607729</v>
      </c>
      <c r="J11" s="75">
        <v>59931.85</v>
      </c>
      <c r="K11" s="76">
        <v>59713280.599999994</v>
      </c>
      <c r="L11" s="74">
        <v>59773212.449999996</v>
      </c>
    </row>
    <row r="12" spans="1:12" ht="12.75" customHeight="1">
      <c r="A12" s="231" t="s">
        <v>15</v>
      </c>
      <c r="B12" s="232"/>
      <c r="C12" s="232"/>
      <c r="D12" s="232"/>
      <c r="E12" s="233"/>
      <c r="F12" s="10">
        <v>5</v>
      </c>
      <c r="G12" s="69"/>
      <c r="H12" s="73">
        <v>43154776</v>
      </c>
      <c r="I12" s="74">
        <v>43154776</v>
      </c>
      <c r="J12" s="69">
        <v>0</v>
      </c>
      <c r="K12" s="73">
        <v>40052295.629999995</v>
      </c>
      <c r="L12" s="74">
        <v>40052295.629999995</v>
      </c>
    </row>
    <row r="13" spans="1:12" ht="12.75" customHeight="1">
      <c r="A13" s="231" t="s">
        <v>82</v>
      </c>
      <c r="B13" s="232"/>
      <c r="C13" s="232"/>
      <c r="D13" s="232"/>
      <c r="E13" s="233"/>
      <c r="F13" s="10">
        <v>6</v>
      </c>
      <c r="G13" s="69">
        <v>35779</v>
      </c>
      <c r="H13" s="73">
        <v>25417174</v>
      </c>
      <c r="I13" s="74">
        <v>25452953</v>
      </c>
      <c r="J13" s="69">
        <v>59931.85</v>
      </c>
      <c r="K13" s="73">
        <v>19660984.97</v>
      </c>
      <c r="L13" s="74">
        <v>19720916.82</v>
      </c>
    </row>
    <row r="14" spans="1:12" ht="12.75" customHeight="1">
      <c r="A14" s="240" t="s">
        <v>83</v>
      </c>
      <c r="B14" s="241"/>
      <c r="C14" s="241"/>
      <c r="D14" s="242"/>
      <c r="E14" s="243"/>
      <c r="F14" s="10">
        <v>7</v>
      </c>
      <c r="G14" s="75">
        <v>4868441</v>
      </c>
      <c r="H14" s="76">
        <v>1551699463</v>
      </c>
      <c r="I14" s="74">
        <v>1556567904</v>
      </c>
      <c r="J14" s="75">
        <v>4305463.97</v>
      </c>
      <c r="K14" s="76">
        <v>1561501440.58</v>
      </c>
      <c r="L14" s="74">
        <v>1565806904.55</v>
      </c>
    </row>
    <row r="15" spans="1:12" ht="12.75" customHeight="1">
      <c r="A15" s="231" t="s">
        <v>84</v>
      </c>
      <c r="B15" s="232"/>
      <c r="C15" s="232"/>
      <c r="D15" s="232"/>
      <c r="E15" s="233"/>
      <c r="F15" s="10">
        <v>8</v>
      </c>
      <c r="G15" s="69">
        <v>4185330</v>
      </c>
      <c r="H15" s="73">
        <v>1372329198</v>
      </c>
      <c r="I15" s="74">
        <v>1376514528</v>
      </c>
      <c r="J15" s="69">
        <v>3679148.38</v>
      </c>
      <c r="K15" s="73">
        <v>1348994603.3999999</v>
      </c>
      <c r="L15" s="74">
        <v>1352673751.78</v>
      </c>
    </row>
    <row r="16" spans="1:12" ht="12.75" customHeight="1">
      <c r="A16" s="231" t="s">
        <v>85</v>
      </c>
      <c r="B16" s="232"/>
      <c r="C16" s="232"/>
      <c r="D16" s="232"/>
      <c r="E16" s="233"/>
      <c r="F16" s="10">
        <v>9</v>
      </c>
      <c r="G16" s="69">
        <v>521068</v>
      </c>
      <c r="H16" s="73">
        <v>140887166</v>
      </c>
      <c r="I16" s="74">
        <v>141408234</v>
      </c>
      <c r="J16" s="69">
        <v>491762.94</v>
      </c>
      <c r="K16" s="73">
        <v>98488522</v>
      </c>
      <c r="L16" s="74">
        <v>98980284.94</v>
      </c>
    </row>
    <row r="17" spans="1:12" ht="12.75" customHeight="1">
      <c r="A17" s="231" t="s">
        <v>86</v>
      </c>
      <c r="B17" s="232"/>
      <c r="C17" s="232"/>
      <c r="D17" s="232"/>
      <c r="E17" s="233"/>
      <c r="F17" s="10">
        <v>10</v>
      </c>
      <c r="G17" s="69">
        <v>162043</v>
      </c>
      <c r="H17" s="73">
        <v>38483099</v>
      </c>
      <c r="I17" s="74">
        <v>38645142</v>
      </c>
      <c r="J17" s="69">
        <v>134552.65</v>
      </c>
      <c r="K17" s="73">
        <v>114018315.17999999</v>
      </c>
      <c r="L17" s="74">
        <v>114152867.83</v>
      </c>
    </row>
    <row r="18" spans="1:12" ht="12.75" customHeight="1">
      <c r="A18" s="240" t="s">
        <v>87</v>
      </c>
      <c r="B18" s="241"/>
      <c r="C18" s="241"/>
      <c r="D18" s="242"/>
      <c r="E18" s="243"/>
      <c r="F18" s="10">
        <v>11</v>
      </c>
      <c r="G18" s="75">
        <v>2083905096</v>
      </c>
      <c r="H18" s="76">
        <v>3845786189</v>
      </c>
      <c r="I18" s="74">
        <v>5929691285</v>
      </c>
      <c r="J18" s="75">
        <v>2106295796.96</v>
      </c>
      <c r="K18" s="76">
        <v>3973576595.46</v>
      </c>
      <c r="L18" s="74">
        <v>6079872392.42</v>
      </c>
    </row>
    <row r="19" spans="1:12" ht="25.5" customHeight="1">
      <c r="A19" s="234" t="s">
        <v>88</v>
      </c>
      <c r="B19" s="265"/>
      <c r="C19" s="265"/>
      <c r="D19" s="265"/>
      <c r="E19" s="266"/>
      <c r="F19" s="10">
        <v>12</v>
      </c>
      <c r="G19" s="69"/>
      <c r="H19" s="73">
        <v>816718189</v>
      </c>
      <c r="I19" s="74">
        <v>816718189</v>
      </c>
      <c r="J19" s="69">
        <v>437197.94</v>
      </c>
      <c r="K19" s="73">
        <v>969181219.8</v>
      </c>
      <c r="L19" s="74">
        <v>969618417.74</v>
      </c>
    </row>
    <row r="20" spans="1:12" ht="25.5" customHeight="1">
      <c r="A20" s="234" t="s">
        <v>89</v>
      </c>
      <c r="B20" s="235"/>
      <c r="C20" s="235"/>
      <c r="D20" s="235"/>
      <c r="E20" s="236"/>
      <c r="F20" s="10">
        <v>13</v>
      </c>
      <c r="G20" s="75"/>
      <c r="H20" s="76">
        <v>19140405</v>
      </c>
      <c r="I20" s="74">
        <v>19140405</v>
      </c>
      <c r="J20" s="75">
        <v>0.10999999940395355</v>
      </c>
      <c r="K20" s="76">
        <v>17607576.539999995</v>
      </c>
      <c r="L20" s="74">
        <v>17607576.649999995</v>
      </c>
    </row>
    <row r="21" spans="1:12" ht="12.75" customHeight="1">
      <c r="A21" s="231" t="s">
        <v>90</v>
      </c>
      <c r="B21" s="232"/>
      <c r="C21" s="232"/>
      <c r="D21" s="232"/>
      <c r="E21" s="233"/>
      <c r="F21" s="10">
        <v>14</v>
      </c>
      <c r="G21" s="69"/>
      <c r="H21" s="73">
        <v>429012</v>
      </c>
      <c r="I21" s="74">
        <v>429012</v>
      </c>
      <c r="J21" s="69">
        <v>0.10999999940395355</v>
      </c>
      <c r="K21" s="73">
        <v>0.12999999523162842</v>
      </c>
      <c r="L21" s="74">
        <v>0.23999999463558197</v>
      </c>
    </row>
    <row r="22" spans="1:12" ht="12.75" customHeight="1">
      <c r="A22" s="231" t="s">
        <v>91</v>
      </c>
      <c r="B22" s="232"/>
      <c r="C22" s="232"/>
      <c r="D22" s="232"/>
      <c r="E22" s="233"/>
      <c r="F22" s="10">
        <v>15</v>
      </c>
      <c r="G22" s="69"/>
      <c r="H22" s="73">
        <v>17891495</v>
      </c>
      <c r="I22" s="74">
        <v>17891495</v>
      </c>
      <c r="J22" s="69">
        <v>0</v>
      </c>
      <c r="K22" s="73">
        <v>16295014.05</v>
      </c>
      <c r="L22" s="74">
        <v>16295014.05</v>
      </c>
    </row>
    <row r="23" spans="1:12" ht="12.75" customHeight="1">
      <c r="A23" s="231" t="s">
        <v>92</v>
      </c>
      <c r="B23" s="232"/>
      <c r="C23" s="232"/>
      <c r="D23" s="232"/>
      <c r="E23" s="233"/>
      <c r="F23" s="10">
        <v>16</v>
      </c>
      <c r="G23" s="69"/>
      <c r="H23" s="73">
        <v>819898</v>
      </c>
      <c r="I23" s="74">
        <v>819898</v>
      </c>
      <c r="J23" s="69">
        <v>0</v>
      </c>
      <c r="K23" s="73">
        <v>1312562.3599999999</v>
      </c>
      <c r="L23" s="74">
        <v>1312562.3599999999</v>
      </c>
    </row>
    <row r="24" spans="1:12" ht="12.75" customHeight="1">
      <c r="A24" s="234" t="s">
        <v>93</v>
      </c>
      <c r="B24" s="235"/>
      <c r="C24" s="235"/>
      <c r="D24" s="235"/>
      <c r="E24" s="236"/>
      <c r="F24" s="10">
        <v>17</v>
      </c>
      <c r="G24" s="75">
        <v>2083905096</v>
      </c>
      <c r="H24" s="76">
        <v>3009927595</v>
      </c>
      <c r="I24" s="74">
        <v>5093832691</v>
      </c>
      <c r="J24" s="75">
        <v>2105858598.91</v>
      </c>
      <c r="K24" s="76">
        <v>2986787799.12</v>
      </c>
      <c r="L24" s="74">
        <v>5092646398.03</v>
      </c>
    </row>
    <row r="25" spans="1:12" ht="12.75" customHeight="1">
      <c r="A25" s="231" t="s">
        <v>94</v>
      </c>
      <c r="B25" s="232"/>
      <c r="C25" s="232"/>
      <c r="D25" s="232"/>
      <c r="E25" s="233"/>
      <c r="F25" s="10">
        <v>18</v>
      </c>
      <c r="G25" s="75">
        <v>1229341654</v>
      </c>
      <c r="H25" s="76">
        <v>793103148</v>
      </c>
      <c r="I25" s="74">
        <v>2022444802</v>
      </c>
      <c r="J25" s="75">
        <v>1312794201.47</v>
      </c>
      <c r="K25" s="76">
        <v>917842884.1700002</v>
      </c>
      <c r="L25" s="74">
        <v>2230637085.6400003</v>
      </c>
    </row>
    <row r="26" spans="1:12" ht="15" customHeight="1">
      <c r="A26" s="231" t="s">
        <v>95</v>
      </c>
      <c r="B26" s="232"/>
      <c r="C26" s="232"/>
      <c r="D26" s="232"/>
      <c r="E26" s="233"/>
      <c r="F26" s="10">
        <v>19</v>
      </c>
      <c r="G26" s="69">
        <v>1229341654</v>
      </c>
      <c r="H26" s="73">
        <v>776802637</v>
      </c>
      <c r="I26" s="74">
        <v>2006144291</v>
      </c>
      <c r="J26" s="69">
        <v>1312794201.47</v>
      </c>
      <c r="K26" s="73">
        <v>904550883.6900002</v>
      </c>
      <c r="L26" s="74">
        <v>2217345085.1600003</v>
      </c>
    </row>
    <row r="27" spans="1:12" ht="12.75" customHeight="1">
      <c r="A27" s="231" t="s">
        <v>96</v>
      </c>
      <c r="B27" s="232"/>
      <c r="C27" s="232"/>
      <c r="D27" s="232"/>
      <c r="E27" s="233"/>
      <c r="F27" s="10">
        <v>20</v>
      </c>
      <c r="G27" s="69"/>
      <c r="H27" s="73">
        <v>16300511</v>
      </c>
      <c r="I27" s="74">
        <v>16300511</v>
      </c>
      <c r="J27" s="69">
        <v>0</v>
      </c>
      <c r="K27" s="73">
        <v>13292000.48</v>
      </c>
      <c r="L27" s="74">
        <v>13292000.48</v>
      </c>
    </row>
    <row r="28" spans="1:12" ht="12.75" customHeight="1">
      <c r="A28" s="231" t="s">
        <v>97</v>
      </c>
      <c r="B28" s="232"/>
      <c r="C28" s="232"/>
      <c r="D28" s="232"/>
      <c r="E28" s="233"/>
      <c r="F28" s="10">
        <v>21</v>
      </c>
      <c r="G28" s="75">
        <v>115155930</v>
      </c>
      <c r="H28" s="76">
        <v>324509104</v>
      </c>
      <c r="I28" s="74">
        <v>439665034</v>
      </c>
      <c r="J28" s="75">
        <v>60422033.900000006</v>
      </c>
      <c r="K28" s="76">
        <v>198835403.9</v>
      </c>
      <c r="L28" s="74">
        <v>259257437.8</v>
      </c>
    </row>
    <row r="29" spans="1:12" ht="12.75" customHeight="1">
      <c r="A29" s="231" t="s">
        <v>98</v>
      </c>
      <c r="B29" s="232"/>
      <c r="C29" s="232"/>
      <c r="D29" s="232"/>
      <c r="E29" s="233"/>
      <c r="F29" s="10">
        <v>22</v>
      </c>
      <c r="G29" s="69">
        <v>54417013</v>
      </c>
      <c r="H29" s="73">
        <v>205911348</v>
      </c>
      <c r="I29" s="74">
        <v>260328361</v>
      </c>
      <c r="J29" s="69">
        <v>24314237.2</v>
      </c>
      <c r="K29" s="73">
        <v>118648920.12</v>
      </c>
      <c r="L29" s="74">
        <v>142963157.32</v>
      </c>
    </row>
    <row r="30" spans="1:12" ht="15.75" customHeight="1">
      <c r="A30" s="231" t="s">
        <v>99</v>
      </c>
      <c r="B30" s="232"/>
      <c r="C30" s="232"/>
      <c r="D30" s="232"/>
      <c r="E30" s="233"/>
      <c r="F30" s="10">
        <v>23</v>
      </c>
      <c r="G30" s="69"/>
      <c r="H30" s="73"/>
      <c r="I30" s="74"/>
      <c r="J30" s="69">
        <v>0</v>
      </c>
      <c r="K30" s="73">
        <v>1267500</v>
      </c>
      <c r="L30" s="74">
        <v>1267500</v>
      </c>
    </row>
    <row r="31" spans="1:12" ht="12.75" customHeight="1">
      <c r="A31" s="231" t="s">
        <v>100</v>
      </c>
      <c r="B31" s="232"/>
      <c r="C31" s="232"/>
      <c r="D31" s="232"/>
      <c r="E31" s="233"/>
      <c r="F31" s="10">
        <v>24</v>
      </c>
      <c r="G31" s="69">
        <v>60738917</v>
      </c>
      <c r="H31" s="73">
        <v>118597756</v>
      </c>
      <c r="I31" s="74">
        <v>179336673</v>
      </c>
      <c r="J31" s="69">
        <v>36107796.7</v>
      </c>
      <c r="K31" s="73">
        <v>78918983.78</v>
      </c>
      <c r="L31" s="74">
        <v>115026780.48</v>
      </c>
    </row>
    <row r="32" spans="1:12" ht="12.75" customHeight="1">
      <c r="A32" s="231" t="s">
        <v>101</v>
      </c>
      <c r="B32" s="232"/>
      <c r="C32" s="232"/>
      <c r="D32" s="232"/>
      <c r="E32" s="233"/>
      <c r="F32" s="10">
        <v>25</v>
      </c>
      <c r="G32" s="69"/>
      <c r="H32" s="73"/>
      <c r="I32" s="74"/>
      <c r="J32" s="69"/>
      <c r="K32" s="73"/>
      <c r="L32" s="74">
        <v>0</v>
      </c>
    </row>
    <row r="33" spans="1:12" ht="12.75" customHeight="1">
      <c r="A33" s="231" t="s">
        <v>102</v>
      </c>
      <c r="B33" s="232"/>
      <c r="C33" s="232"/>
      <c r="D33" s="232"/>
      <c r="E33" s="233"/>
      <c r="F33" s="10">
        <v>26</v>
      </c>
      <c r="G33" s="75">
        <v>180044882</v>
      </c>
      <c r="H33" s="76">
        <v>312854885</v>
      </c>
      <c r="I33" s="74">
        <v>492899767</v>
      </c>
      <c r="J33" s="75">
        <v>200501902.54</v>
      </c>
      <c r="K33" s="76">
        <v>383929267.5</v>
      </c>
      <c r="L33" s="74">
        <v>584431170.04</v>
      </c>
    </row>
    <row r="34" spans="1:12" ht="12.75" customHeight="1">
      <c r="A34" s="231" t="s">
        <v>103</v>
      </c>
      <c r="B34" s="232"/>
      <c r="C34" s="232"/>
      <c r="D34" s="232"/>
      <c r="E34" s="233"/>
      <c r="F34" s="10">
        <v>27</v>
      </c>
      <c r="G34" s="69"/>
      <c r="H34" s="73">
        <v>2279958</v>
      </c>
      <c r="I34" s="74">
        <v>2279958</v>
      </c>
      <c r="J34" s="69">
        <v>0</v>
      </c>
      <c r="K34" s="73">
        <v>8213904.02</v>
      </c>
      <c r="L34" s="74">
        <v>8213904.02</v>
      </c>
    </row>
    <row r="35" spans="1:12" ht="17.25" customHeight="1">
      <c r="A35" s="231" t="s">
        <v>104</v>
      </c>
      <c r="B35" s="232"/>
      <c r="C35" s="232"/>
      <c r="D35" s="232"/>
      <c r="E35" s="233"/>
      <c r="F35" s="10">
        <v>28</v>
      </c>
      <c r="G35" s="69">
        <v>9879000</v>
      </c>
      <c r="H35" s="73">
        <v>42510883</v>
      </c>
      <c r="I35" s="74">
        <v>52389883</v>
      </c>
      <c r="J35" s="69">
        <v>83590986.8</v>
      </c>
      <c r="K35" s="73">
        <v>110355341.58</v>
      </c>
      <c r="L35" s="74">
        <v>193946328.38</v>
      </c>
    </row>
    <row r="36" spans="1:12" ht="12.75" customHeight="1">
      <c r="A36" s="231" t="s">
        <v>105</v>
      </c>
      <c r="B36" s="232"/>
      <c r="C36" s="232"/>
      <c r="D36" s="232"/>
      <c r="E36" s="233"/>
      <c r="F36" s="10">
        <v>29</v>
      </c>
      <c r="G36" s="69"/>
      <c r="H36" s="73"/>
      <c r="I36" s="74"/>
      <c r="J36" s="69">
        <v>0</v>
      </c>
      <c r="K36" s="73">
        <v>0</v>
      </c>
      <c r="L36" s="74">
        <v>0</v>
      </c>
    </row>
    <row r="37" spans="1:12" ht="12.75" customHeight="1">
      <c r="A37" s="231" t="s">
        <v>106</v>
      </c>
      <c r="B37" s="232"/>
      <c r="C37" s="232"/>
      <c r="D37" s="232"/>
      <c r="E37" s="233"/>
      <c r="F37" s="10">
        <v>30</v>
      </c>
      <c r="G37" s="69">
        <v>170165882</v>
      </c>
      <c r="H37" s="73">
        <v>268064044</v>
      </c>
      <c r="I37" s="74">
        <v>438229926</v>
      </c>
      <c r="J37" s="69">
        <v>116910915.74</v>
      </c>
      <c r="K37" s="73">
        <v>265360021.9</v>
      </c>
      <c r="L37" s="74">
        <v>382270937.64</v>
      </c>
    </row>
    <row r="38" spans="1:12" ht="12.75" customHeight="1">
      <c r="A38" s="231" t="s">
        <v>107</v>
      </c>
      <c r="B38" s="232"/>
      <c r="C38" s="232"/>
      <c r="D38" s="232"/>
      <c r="E38" s="233"/>
      <c r="F38" s="10">
        <v>31</v>
      </c>
      <c r="G38" s="69"/>
      <c r="H38" s="73"/>
      <c r="I38" s="74"/>
      <c r="J38" s="69">
        <v>0</v>
      </c>
      <c r="K38" s="73">
        <v>0</v>
      </c>
      <c r="L38" s="74">
        <v>0</v>
      </c>
    </row>
    <row r="39" spans="1:12" ht="12.75" customHeight="1">
      <c r="A39" s="253" t="s">
        <v>108</v>
      </c>
      <c r="B39" s="242"/>
      <c r="C39" s="242"/>
      <c r="D39" s="242"/>
      <c r="E39" s="243"/>
      <c r="F39" s="10">
        <v>32</v>
      </c>
      <c r="G39" s="75">
        <v>559362630</v>
      </c>
      <c r="H39" s="76">
        <v>1579460458</v>
      </c>
      <c r="I39" s="74">
        <v>2138823088</v>
      </c>
      <c r="J39" s="75">
        <v>532140461</v>
      </c>
      <c r="K39" s="76">
        <v>1486180243.55</v>
      </c>
      <c r="L39" s="74">
        <v>2018320704.55</v>
      </c>
    </row>
    <row r="40" spans="1:12" ht="12.75" customHeight="1">
      <c r="A40" s="231" t="s">
        <v>109</v>
      </c>
      <c r="B40" s="232"/>
      <c r="C40" s="232"/>
      <c r="D40" s="232"/>
      <c r="E40" s="233"/>
      <c r="F40" s="10">
        <v>33</v>
      </c>
      <c r="G40" s="69">
        <v>488990842</v>
      </c>
      <c r="H40" s="73">
        <v>1162729771</v>
      </c>
      <c r="I40" s="74">
        <v>1651720613</v>
      </c>
      <c r="J40" s="69">
        <v>474809211.78</v>
      </c>
      <c r="K40" s="73">
        <v>1077434138.06</v>
      </c>
      <c r="L40" s="74">
        <v>1552243349.84</v>
      </c>
    </row>
    <row r="41" spans="1:12" ht="12.75" customHeight="1">
      <c r="A41" s="253" t="s">
        <v>110</v>
      </c>
      <c r="B41" s="242"/>
      <c r="C41" s="242"/>
      <c r="D41" s="242"/>
      <c r="E41" s="243"/>
      <c r="F41" s="10">
        <v>34</v>
      </c>
      <c r="G41" s="69">
        <v>69709704</v>
      </c>
      <c r="H41" s="73">
        <v>391404689</v>
      </c>
      <c r="I41" s="74">
        <v>461114393</v>
      </c>
      <c r="J41" s="69">
        <v>56645348.720000006</v>
      </c>
      <c r="K41" s="73">
        <v>403499528.71</v>
      </c>
      <c r="L41" s="74">
        <v>460144877.43</v>
      </c>
    </row>
    <row r="42" spans="1:12" ht="12.75" customHeight="1">
      <c r="A42" s="253" t="s">
        <v>111</v>
      </c>
      <c r="B42" s="242"/>
      <c r="C42" s="242"/>
      <c r="D42" s="242"/>
      <c r="E42" s="243"/>
      <c r="F42" s="10">
        <v>35</v>
      </c>
      <c r="G42" s="69">
        <v>662084</v>
      </c>
      <c r="H42" s="73">
        <v>25325998</v>
      </c>
      <c r="I42" s="74">
        <v>25988082</v>
      </c>
      <c r="J42" s="69">
        <v>685900.5</v>
      </c>
      <c r="K42" s="73">
        <v>5246576.779999999</v>
      </c>
      <c r="L42" s="74">
        <v>5932477.279999999</v>
      </c>
    </row>
    <row r="43" spans="1:12" ht="24" customHeight="1">
      <c r="A43" s="240" t="s">
        <v>112</v>
      </c>
      <c r="B43" s="241"/>
      <c r="C43" s="241"/>
      <c r="D43" s="241"/>
      <c r="E43" s="254"/>
      <c r="F43" s="10">
        <v>36</v>
      </c>
      <c r="G43" s="69"/>
      <c r="H43" s="73"/>
      <c r="I43" s="74"/>
      <c r="J43" s="69"/>
      <c r="K43" s="73"/>
      <c r="L43" s="74">
        <v>0</v>
      </c>
    </row>
    <row r="44" spans="1:12" ht="24" customHeight="1">
      <c r="A44" s="240" t="s">
        <v>113</v>
      </c>
      <c r="B44" s="241"/>
      <c r="C44" s="241"/>
      <c r="D44" s="241"/>
      <c r="E44" s="254"/>
      <c r="F44" s="10">
        <v>37</v>
      </c>
      <c r="G44" s="69">
        <v>22374967</v>
      </c>
      <c r="H44" s="73"/>
      <c r="I44" s="74">
        <v>22374967</v>
      </c>
      <c r="J44" s="69">
        <v>16320626.68</v>
      </c>
      <c r="K44" s="73">
        <v>0</v>
      </c>
      <c r="L44" s="74">
        <v>16320626.68</v>
      </c>
    </row>
    <row r="45" spans="1:12" ht="12.75" customHeight="1">
      <c r="A45" s="240" t="s">
        <v>395</v>
      </c>
      <c r="B45" s="241"/>
      <c r="C45" s="241"/>
      <c r="D45" s="242"/>
      <c r="E45" s="243"/>
      <c r="F45" s="10">
        <v>38</v>
      </c>
      <c r="G45" s="75">
        <v>11607</v>
      </c>
      <c r="H45" s="76">
        <v>170577663</v>
      </c>
      <c r="I45" s="74">
        <v>170589270</v>
      </c>
      <c r="J45" s="75">
        <v>164627.86</v>
      </c>
      <c r="K45" s="76">
        <v>236028898.02999994</v>
      </c>
      <c r="L45" s="74">
        <v>236193525.88999996</v>
      </c>
    </row>
    <row r="46" spans="1:12" ht="12.75" customHeight="1">
      <c r="A46" s="231" t="s">
        <v>114</v>
      </c>
      <c r="B46" s="232"/>
      <c r="C46" s="232"/>
      <c r="D46" s="232"/>
      <c r="E46" s="233"/>
      <c r="F46" s="10">
        <v>39</v>
      </c>
      <c r="G46" s="69"/>
      <c r="H46" s="73">
        <v>77653096</v>
      </c>
      <c r="I46" s="74">
        <v>77653096</v>
      </c>
      <c r="J46" s="69">
        <v>138.03</v>
      </c>
      <c r="K46" s="73">
        <v>19727747.06000001</v>
      </c>
      <c r="L46" s="74">
        <v>19727885.09000001</v>
      </c>
    </row>
    <row r="47" spans="1:12" ht="12.75" customHeight="1">
      <c r="A47" s="231" t="s">
        <v>115</v>
      </c>
      <c r="B47" s="232"/>
      <c r="C47" s="232"/>
      <c r="D47" s="232"/>
      <c r="E47" s="233"/>
      <c r="F47" s="10">
        <v>40</v>
      </c>
      <c r="G47" s="69">
        <v>11607</v>
      </c>
      <c r="H47" s="73"/>
      <c r="I47" s="74">
        <v>11607</v>
      </c>
      <c r="J47" s="69">
        <v>164489.83</v>
      </c>
      <c r="K47" s="73">
        <v>0</v>
      </c>
      <c r="L47" s="74">
        <v>164489.83</v>
      </c>
    </row>
    <row r="48" spans="1:12" ht="12.75" customHeight="1">
      <c r="A48" s="231" t="s">
        <v>116</v>
      </c>
      <c r="B48" s="232"/>
      <c r="C48" s="232"/>
      <c r="D48" s="232"/>
      <c r="E48" s="233"/>
      <c r="F48" s="10">
        <v>41</v>
      </c>
      <c r="G48" s="69"/>
      <c r="H48" s="73">
        <v>92306696</v>
      </c>
      <c r="I48" s="74">
        <v>92306696</v>
      </c>
      <c r="J48" s="69">
        <v>0</v>
      </c>
      <c r="K48" s="73">
        <v>215781822.68999994</v>
      </c>
      <c r="L48" s="74">
        <v>215781822.68999994</v>
      </c>
    </row>
    <row r="49" spans="1:12" ht="24.75" customHeight="1">
      <c r="A49" s="231" t="s">
        <v>117</v>
      </c>
      <c r="B49" s="232"/>
      <c r="C49" s="232"/>
      <c r="D49" s="232"/>
      <c r="E49" s="233"/>
      <c r="F49" s="10">
        <v>42</v>
      </c>
      <c r="G49" s="69"/>
      <c r="H49" s="73">
        <v>617871</v>
      </c>
      <c r="I49" s="74">
        <v>617871</v>
      </c>
      <c r="J49" s="69">
        <v>0</v>
      </c>
      <c r="K49" s="73">
        <v>519328.28</v>
      </c>
      <c r="L49" s="74">
        <v>519328.28</v>
      </c>
    </row>
    <row r="50" spans="1:12" ht="12.75" customHeight="1">
      <c r="A50" s="231" t="s">
        <v>118</v>
      </c>
      <c r="B50" s="232"/>
      <c r="C50" s="232"/>
      <c r="D50" s="232"/>
      <c r="E50" s="233"/>
      <c r="F50" s="10">
        <v>43</v>
      </c>
      <c r="G50" s="69"/>
      <c r="H50" s="73"/>
      <c r="I50" s="74"/>
      <c r="J50" s="69">
        <v>0</v>
      </c>
      <c r="K50" s="73">
        <v>0</v>
      </c>
      <c r="L50" s="74">
        <v>0</v>
      </c>
    </row>
    <row r="51" spans="1:12" ht="15" customHeight="1">
      <c r="A51" s="259" t="s">
        <v>119</v>
      </c>
      <c r="B51" s="260"/>
      <c r="C51" s="260"/>
      <c r="D51" s="260"/>
      <c r="E51" s="261"/>
      <c r="F51" s="10">
        <v>44</v>
      </c>
      <c r="G51" s="69"/>
      <c r="H51" s="73"/>
      <c r="I51" s="74"/>
      <c r="J51" s="69">
        <v>0</v>
      </c>
      <c r="K51" s="73">
        <v>0</v>
      </c>
      <c r="L51" s="74">
        <v>0</v>
      </c>
    </row>
    <row r="52" spans="1:12" ht="35.25" customHeight="1">
      <c r="A52" s="262" t="s">
        <v>120</v>
      </c>
      <c r="B52" s="263"/>
      <c r="C52" s="263"/>
      <c r="D52" s="263"/>
      <c r="E52" s="264"/>
      <c r="F52" s="10">
        <v>45</v>
      </c>
      <c r="G52" s="69"/>
      <c r="H52" s="73"/>
      <c r="I52" s="74"/>
      <c r="J52" s="69">
        <v>0</v>
      </c>
      <c r="K52" s="73">
        <v>0</v>
      </c>
      <c r="L52" s="74">
        <v>0</v>
      </c>
    </row>
    <row r="53" spans="1:12" ht="12.75" customHeight="1">
      <c r="A53" s="234" t="s">
        <v>121</v>
      </c>
      <c r="B53" s="235"/>
      <c r="C53" s="235"/>
      <c r="D53" s="235"/>
      <c r="E53" s="236"/>
      <c r="F53" s="10">
        <v>46</v>
      </c>
      <c r="G53" s="75">
        <v>3365941</v>
      </c>
      <c r="H53" s="76">
        <v>8089287</v>
      </c>
      <c r="I53" s="74">
        <v>11455228</v>
      </c>
      <c r="J53" s="75">
        <v>3386094.57</v>
      </c>
      <c r="K53" s="76">
        <v>3780651.13</v>
      </c>
      <c r="L53" s="74">
        <v>7166745.699999999</v>
      </c>
    </row>
    <row r="54" spans="1:12" ht="12.75" customHeight="1">
      <c r="A54" s="231" t="s">
        <v>122</v>
      </c>
      <c r="B54" s="232"/>
      <c r="C54" s="232"/>
      <c r="D54" s="232"/>
      <c r="E54" s="233"/>
      <c r="F54" s="10">
        <v>47</v>
      </c>
      <c r="G54" s="69">
        <v>3343472</v>
      </c>
      <c r="H54" s="73">
        <v>4192043</v>
      </c>
      <c r="I54" s="74">
        <v>7535515</v>
      </c>
      <c r="J54" s="69">
        <v>3343471.69</v>
      </c>
      <c r="K54" s="73">
        <v>3780651.13</v>
      </c>
      <c r="L54" s="74">
        <v>7124122.82</v>
      </c>
    </row>
    <row r="55" spans="1:12" ht="12.75" customHeight="1">
      <c r="A55" s="231" t="s">
        <v>123</v>
      </c>
      <c r="B55" s="232"/>
      <c r="C55" s="232"/>
      <c r="D55" s="232"/>
      <c r="E55" s="233"/>
      <c r="F55" s="10">
        <v>48</v>
      </c>
      <c r="G55" s="69">
        <v>22469</v>
      </c>
      <c r="H55" s="73">
        <v>3897244</v>
      </c>
      <c r="I55" s="74">
        <v>3919713</v>
      </c>
      <c r="J55" s="69">
        <v>42622.88</v>
      </c>
      <c r="K55" s="73">
        <v>0</v>
      </c>
      <c r="L55" s="74">
        <v>42622.88</v>
      </c>
    </row>
    <row r="56" spans="1:12" ht="12.75" customHeight="1">
      <c r="A56" s="234" t="s">
        <v>124</v>
      </c>
      <c r="B56" s="235"/>
      <c r="C56" s="235"/>
      <c r="D56" s="235"/>
      <c r="E56" s="236"/>
      <c r="F56" s="10">
        <v>49</v>
      </c>
      <c r="G56" s="75">
        <v>47579928</v>
      </c>
      <c r="H56" s="76">
        <v>1044599437</v>
      </c>
      <c r="I56" s="74">
        <v>1092179365</v>
      </c>
      <c r="J56" s="75">
        <v>11855309.08</v>
      </c>
      <c r="K56" s="76">
        <v>942832073.6300001</v>
      </c>
      <c r="L56" s="74">
        <v>954687382.7100002</v>
      </c>
    </row>
    <row r="57" spans="1:12" ht="12.75" customHeight="1">
      <c r="A57" s="234" t="s">
        <v>125</v>
      </c>
      <c r="B57" s="235"/>
      <c r="C57" s="235"/>
      <c r="D57" s="235"/>
      <c r="E57" s="236"/>
      <c r="F57" s="10">
        <v>50</v>
      </c>
      <c r="G57" s="75">
        <v>41306800</v>
      </c>
      <c r="H57" s="76">
        <v>689902212</v>
      </c>
      <c r="I57" s="74">
        <v>731209012</v>
      </c>
      <c r="J57" s="75">
        <v>162077.24</v>
      </c>
      <c r="K57" s="76">
        <v>681016847.45</v>
      </c>
      <c r="L57" s="74">
        <v>681178924.69</v>
      </c>
    </row>
    <row r="58" spans="1:12" ht="12.75" customHeight="1">
      <c r="A58" s="231" t="s">
        <v>126</v>
      </c>
      <c r="B58" s="232"/>
      <c r="C58" s="232"/>
      <c r="D58" s="232"/>
      <c r="E58" s="233"/>
      <c r="F58" s="10">
        <v>51</v>
      </c>
      <c r="G58" s="69">
        <v>41239595</v>
      </c>
      <c r="H58" s="73">
        <v>681607349</v>
      </c>
      <c r="I58" s="74">
        <v>722846944</v>
      </c>
      <c r="J58" s="69">
        <v>118331.33</v>
      </c>
      <c r="K58" s="73">
        <v>673614618.24</v>
      </c>
      <c r="L58" s="74">
        <v>673732949.57</v>
      </c>
    </row>
    <row r="59" spans="1:12" ht="12.75" customHeight="1">
      <c r="A59" s="231" t="s">
        <v>127</v>
      </c>
      <c r="B59" s="232"/>
      <c r="C59" s="232"/>
      <c r="D59" s="232"/>
      <c r="E59" s="233"/>
      <c r="F59" s="10">
        <v>52</v>
      </c>
      <c r="G59" s="69">
        <v>67205</v>
      </c>
      <c r="H59" s="73">
        <v>8294863</v>
      </c>
      <c r="I59" s="74">
        <v>8362068</v>
      </c>
      <c r="J59" s="69">
        <v>43745.91</v>
      </c>
      <c r="K59" s="73">
        <v>7402229.21</v>
      </c>
      <c r="L59" s="74">
        <v>7445975.12</v>
      </c>
    </row>
    <row r="60" spans="1:12" ht="12.75" customHeight="1">
      <c r="A60" s="234" t="s">
        <v>128</v>
      </c>
      <c r="B60" s="235"/>
      <c r="C60" s="235"/>
      <c r="D60" s="235"/>
      <c r="E60" s="236"/>
      <c r="F60" s="10">
        <v>53</v>
      </c>
      <c r="G60" s="69"/>
      <c r="H60" s="73">
        <v>29146633</v>
      </c>
      <c r="I60" s="74">
        <v>29146633</v>
      </c>
      <c r="J60" s="69">
        <v>0</v>
      </c>
      <c r="K60" s="73">
        <v>62082884.75</v>
      </c>
      <c r="L60" s="74">
        <v>62082884.75</v>
      </c>
    </row>
    <row r="61" spans="1:12" ht="12.75" customHeight="1">
      <c r="A61" s="234" t="s">
        <v>129</v>
      </c>
      <c r="B61" s="235"/>
      <c r="C61" s="235"/>
      <c r="D61" s="235"/>
      <c r="E61" s="236"/>
      <c r="F61" s="10">
        <v>54</v>
      </c>
      <c r="G61" s="75">
        <v>6273128</v>
      </c>
      <c r="H61" s="76">
        <v>325550592</v>
      </c>
      <c r="I61" s="74">
        <v>331823720</v>
      </c>
      <c r="J61" s="75">
        <v>11693231.84</v>
      </c>
      <c r="K61" s="76">
        <v>199732341.43000004</v>
      </c>
      <c r="L61" s="74">
        <v>211425573.27000004</v>
      </c>
    </row>
    <row r="62" spans="1:12" ht="12.75" customHeight="1">
      <c r="A62" s="231" t="s">
        <v>130</v>
      </c>
      <c r="B62" s="232"/>
      <c r="C62" s="232"/>
      <c r="D62" s="232"/>
      <c r="E62" s="233"/>
      <c r="F62" s="10">
        <v>55</v>
      </c>
      <c r="G62" s="69"/>
      <c r="H62" s="73">
        <v>39441426</v>
      </c>
      <c r="I62" s="74">
        <v>39441426</v>
      </c>
      <c r="J62" s="69">
        <v>0</v>
      </c>
      <c r="K62" s="73">
        <v>29563633.400000002</v>
      </c>
      <c r="L62" s="74">
        <v>29563633.400000002</v>
      </c>
    </row>
    <row r="63" spans="1:12" ht="12.75" customHeight="1">
      <c r="A63" s="231" t="s">
        <v>131</v>
      </c>
      <c r="B63" s="232"/>
      <c r="C63" s="232"/>
      <c r="D63" s="232"/>
      <c r="E63" s="233"/>
      <c r="F63" s="10">
        <v>56</v>
      </c>
      <c r="G63" s="69">
        <v>1774148</v>
      </c>
      <c r="H63" s="73">
        <v>15395682</v>
      </c>
      <c r="I63" s="74">
        <v>17169830</v>
      </c>
      <c r="J63" s="69">
        <v>3943027.89</v>
      </c>
      <c r="K63" s="73">
        <v>13140441.72</v>
      </c>
      <c r="L63" s="74">
        <v>17083469.61</v>
      </c>
    </row>
    <row r="64" spans="1:12" ht="12.75" customHeight="1">
      <c r="A64" s="231" t="s">
        <v>132</v>
      </c>
      <c r="B64" s="232"/>
      <c r="C64" s="232"/>
      <c r="D64" s="232"/>
      <c r="E64" s="233"/>
      <c r="F64" s="10">
        <v>57</v>
      </c>
      <c r="G64" s="69">
        <v>4498980</v>
      </c>
      <c r="H64" s="73">
        <v>270713484</v>
      </c>
      <c r="I64" s="74">
        <v>275212464</v>
      </c>
      <c r="J64" s="69">
        <v>7750203.949999999</v>
      </c>
      <c r="K64" s="73">
        <v>157028266.31000003</v>
      </c>
      <c r="L64" s="74">
        <v>164778470.26000002</v>
      </c>
    </row>
    <row r="65" spans="1:12" ht="12.75" customHeight="1">
      <c r="A65" s="234" t="s">
        <v>133</v>
      </c>
      <c r="B65" s="235"/>
      <c r="C65" s="235"/>
      <c r="D65" s="235"/>
      <c r="E65" s="236"/>
      <c r="F65" s="10">
        <v>58</v>
      </c>
      <c r="G65" s="75">
        <v>7480660</v>
      </c>
      <c r="H65" s="76">
        <v>77732314</v>
      </c>
      <c r="I65" s="74">
        <v>85212974</v>
      </c>
      <c r="J65" s="75">
        <v>6117245.800000001</v>
      </c>
      <c r="K65" s="76">
        <v>84215126.17</v>
      </c>
      <c r="L65" s="74">
        <v>90332371.97</v>
      </c>
    </row>
    <row r="66" spans="1:12" ht="12.75" customHeight="1">
      <c r="A66" s="234" t="s">
        <v>134</v>
      </c>
      <c r="B66" s="235"/>
      <c r="C66" s="235"/>
      <c r="D66" s="235"/>
      <c r="E66" s="236"/>
      <c r="F66" s="10">
        <v>59</v>
      </c>
      <c r="G66" s="75">
        <v>7387138</v>
      </c>
      <c r="H66" s="76">
        <v>58049720</v>
      </c>
      <c r="I66" s="74">
        <v>65436858</v>
      </c>
      <c r="J66" s="75">
        <v>6052921.120000001</v>
      </c>
      <c r="K66" s="76">
        <v>71344523.47</v>
      </c>
      <c r="L66" s="74">
        <v>77397444.59</v>
      </c>
    </row>
    <row r="67" spans="1:12" ht="12.75" customHeight="1">
      <c r="A67" s="231" t="s">
        <v>135</v>
      </c>
      <c r="B67" s="232"/>
      <c r="C67" s="232"/>
      <c r="D67" s="232"/>
      <c r="E67" s="233"/>
      <c r="F67" s="10">
        <v>60</v>
      </c>
      <c r="G67" s="69">
        <v>1172350</v>
      </c>
      <c r="H67" s="73">
        <v>57713155</v>
      </c>
      <c r="I67" s="74">
        <v>58885505</v>
      </c>
      <c r="J67" s="69">
        <v>3918390.3500000006</v>
      </c>
      <c r="K67" s="73">
        <v>71001728.28</v>
      </c>
      <c r="L67" s="74">
        <v>74920118.63</v>
      </c>
    </row>
    <row r="68" spans="1:12" ht="12.75" customHeight="1">
      <c r="A68" s="231" t="s">
        <v>136</v>
      </c>
      <c r="B68" s="232"/>
      <c r="C68" s="232"/>
      <c r="D68" s="232"/>
      <c r="E68" s="233"/>
      <c r="F68" s="10">
        <v>61</v>
      </c>
      <c r="G68" s="69">
        <v>6205208</v>
      </c>
      <c r="H68" s="73"/>
      <c r="I68" s="74">
        <v>6205208</v>
      </c>
      <c r="J68" s="69">
        <v>2127972.91</v>
      </c>
      <c r="K68" s="73">
        <v>0</v>
      </c>
      <c r="L68" s="74">
        <v>2127972.91</v>
      </c>
    </row>
    <row r="69" spans="1:12" ht="12.75" customHeight="1">
      <c r="A69" s="231" t="s">
        <v>137</v>
      </c>
      <c r="B69" s="232"/>
      <c r="C69" s="232"/>
      <c r="D69" s="232"/>
      <c r="E69" s="233"/>
      <c r="F69" s="10">
        <v>62</v>
      </c>
      <c r="G69" s="69">
        <v>9580</v>
      </c>
      <c r="H69" s="73">
        <v>336565</v>
      </c>
      <c r="I69" s="74">
        <v>346145</v>
      </c>
      <c r="J69" s="69">
        <v>6557.860000000001</v>
      </c>
      <c r="K69" s="73">
        <v>342795.19</v>
      </c>
      <c r="L69" s="74">
        <v>349353.05</v>
      </c>
    </row>
    <row r="70" spans="1:12" ht="12.75" customHeight="1">
      <c r="A70" s="234" t="s">
        <v>138</v>
      </c>
      <c r="B70" s="235"/>
      <c r="C70" s="235"/>
      <c r="D70" s="235"/>
      <c r="E70" s="236"/>
      <c r="F70" s="10">
        <v>63</v>
      </c>
      <c r="G70" s="69"/>
      <c r="H70" s="73"/>
      <c r="I70" s="74"/>
      <c r="J70" s="69">
        <v>0</v>
      </c>
      <c r="K70" s="73">
        <v>0</v>
      </c>
      <c r="L70" s="74">
        <v>0</v>
      </c>
    </row>
    <row r="71" spans="1:12" ht="12.75" customHeight="1">
      <c r="A71" s="234" t="s">
        <v>139</v>
      </c>
      <c r="B71" s="235"/>
      <c r="C71" s="235"/>
      <c r="D71" s="235"/>
      <c r="E71" s="236"/>
      <c r="F71" s="10">
        <v>64</v>
      </c>
      <c r="G71" s="69">
        <v>93522</v>
      </c>
      <c r="H71" s="73">
        <v>19682594</v>
      </c>
      <c r="I71" s="74">
        <v>19776116</v>
      </c>
      <c r="J71" s="69">
        <v>64324.68</v>
      </c>
      <c r="K71" s="73">
        <v>12870602.7</v>
      </c>
      <c r="L71" s="74">
        <v>12934927.379999999</v>
      </c>
    </row>
    <row r="72" spans="1:12" ht="24.75" customHeight="1">
      <c r="A72" s="234" t="s">
        <v>140</v>
      </c>
      <c r="B72" s="235"/>
      <c r="C72" s="235"/>
      <c r="D72" s="235"/>
      <c r="E72" s="236"/>
      <c r="F72" s="10">
        <v>65</v>
      </c>
      <c r="G72" s="75">
        <v>18055825</v>
      </c>
      <c r="H72" s="76">
        <v>49340791</v>
      </c>
      <c r="I72" s="74">
        <v>67396616</v>
      </c>
      <c r="J72" s="75">
        <v>22259901.06</v>
      </c>
      <c r="K72" s="76">
        <v>60315957.3</v>
      </c>
      <c r="L72" s="74">
        <v>82575858.36</v>
      </c>
    </row>
    <row r="73" spans="1:12" ht="12.75" customHeight="1">
      <c r="A73" s="231" t="s">
        <v>141</v>
      </c>
      <c r="B73" s="232"/>
      <c r="C73" s="232"/>
      <c r="D73" s="232"/>
      <c r="E73" s="233"/>
      <c r="F73" s="10">
        <v>66</v>
      </c>
      <c r="G73" s="69">
        <v>18012109</v>
      </c>
      <c r="H73" s="73">
        <v>19367411</v>
      </c>
      <c r="I73" s="74">
        <v>37379520</v>
      </c>
      <c r="J73" s="69">
        <v>22185161.06</v>
      </c>
      <c r="K73" s="73">
        <v>16833700.42</v>
      </c>
      <c r="L73" s="74">
        <v>39018861.480000004</v>
      </c>
    </row>
    <row r="74" spans="1:12" ht="12.75" customHeight="1">
      <c r="A74" s="231" t="s">
        <v>142</v>
      </c>
      <c r="B74" s="232"/>
      <c r="C74" s="232"/>
      <c r="D74" s="232"/>
      <c r="E74" s="233"/>
      <c r="F74" s="10">
        <v>67</v>
      </c>
      <c r="G74" s="69"/>
      <c r="H74" s="73">
        <v>13408769</v>
      </c>
      <c r="I74" s="74">
        <v>13408769</v>
      </c>
      <c r="J74" s="69">
        <v>0</v>
      </c>
      <c r="K74" s="73">
        <v>20923992.88</v>
      </c>
      <c r="L74" s="74">
        <v>20923992.88</v>
      </c>
    </row>
    <row r="75" spans="1:12" ht="12.75" customHeight="1">
      <c r="A75" s="231" t="s">
        <v>143</v>
      </c>
      <c r="B75" s="232"/>
      <c r="C75" s="232"/>
      <c r="D75" s="232"/>
      <c r="E75" s="233"/>
      <c r="F75" s="10">
        <v>68</v>
      </c>
      <c r="G75" s="69">
        <v>43716</v>
      </c>
      <c r="H75" s="73">
        <v>16564611</v>
      </c>
      <c r="I75" s="74">
        <v>16608327</v>
      </c>
      <c r="J75" s="69">
        <v>74740</v>
      </c>
      <c r="K75" s="73">
        <v>22558264</v>
      </c>
      <c r="L75" s="74">
        <v>22633004</v>
      </c>
    </row>
    <row r="76" spans="1:12" ht="12.75" customHeight="1">
      <c r="A76" s="234" t="s">
        <v>144</v>
      </c>
      <c r="B76" s="235"/>
      <c r="C76" s="235"/>
      <c r="D76" s="235"/>
      <c r="E76" s="236"/>
      <c r="F76" s="10">
        <v>69</v>
      </c>
      <c r="G76" s="75">
        <v>2187678244</v>
      </c>
      <c r="H76" s="76">
        <v>6816397094</v>
      </c>
      <c r="I76" s="74">
        <v>9004075338</v>
      </c>
      <c r="J76" s="75">
        <v>2170764997.83</v>
      </c>
      <c r="K76" s="76">
        <v>6921964022.9</v>
      </c>
      <c r="L76" s="74">
        <v>9092729020.73</v>
      </c>
    </row>
    <row r="77" spans="1:12" ht="12.75" customHeight="1">
      <c r="A77" s="237" t="s">
        <v>145</v>
      </c>
      <c r="B77" s="238"/>
      <c r="C77" s="238"/>
      <c r="D77" s="238"/>
      <c r="E77" s="239"/>
      <c r="F77" s="11">
        <v>70</v>
      </c>
      <c r="G77" s="77"/>
      <c r="H77" s="78">
        <v>704570820</v>
      </c>
      <c r="I77" s="79">
        <v>704570820</v>
      </c>
      <c r="J77" s="77">
        <v>0</v>
      </c>
      <c r="K77" s="78">
        <v>679133071.46</v>
      </c>
      <c r="L77" s="79">
        <v>679133071.46</v>
      </c>
    </row>
    <row r="78" spans="1:12" ht="12.75">
      <c r="A78" s="255" t="s">
        <v>208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</row>
    <row r="79" spans="1:12" ht="12.75" customHeight="1">
      <c r="A79" s="256" t="s">
        <v>154</v>
      </c>
      <c r="B79" s="257"/>
      <c r="C79" s="257"/>
      <c r="D79" s="257"/>
      <c r="E79" s="258"/>
      <c r="F79" s="9">
        <v>71</v>
      </c>
      <c r="G79" s="70">
        <v>141697572</v>
      </c>
      <c r="H79" s="71">
        <v>1793597369</v>
      </c>
      <c r="I79" s="72">
        <v>1935294941</v>
      </c>
      <c r="J79" s="70">
        <v>122256607.53</v>
      </c>
      <c r="K79" s="71">
        <v>1842240587</v>
      </c>
      <c r="L79" s="72">
        <v>1964497194.53</v>
      </c>
    </row>
    <row r="80" spans="1:12" ht="12.75" customHeight="1">
      <c r="A80" s="234" t="s">
        <v>155</v>
      </c>
      <c r="B80" s="235"/>
      <c r="C80" s="235"/>
      <c r="D80" s="235"/>
      <c r="E80" s="236"/>
      <c r="F80" s="10">
        <v>72</v>
      </c>
      <c r="G80" s="75">
        <v>44288720</v>
      </c>
      <c r="H80" s="76">
        <v>398598480</v>
      </c>
      <c r="I80" s="74">
        <v>442887200</v>
      </c>
      <c r="J80" s="75">
        <v>44288720.019999996</v>
      </c>
      <c r="K80" s="76">
        <v>398598480.3700001</v>
      </c>
      <c r="L80" s="74">
        <v>442887200.3900001</v>
      </c>
    </row>
    <row r="81" spans="1:12" ht="12.75" customHeight="1">
      <c r="A81" s="231" t="s">
        <v>156</v>
      </c>
      <c r="B81" s="232"/>
      <c r="C81" s="232"/>
      <c r="D81" s="232"/>
      <c r="E81" s="233"/>
      <c r="F81" s="10">
        <v>73</v>
      </c>
      <c r="G81" s="69">
        <v>44288720</v>
      </c>
      <c r="H81" s="73">
        <v>386348480</v>
      </c>
      <c r="I81" s="74">
        <v>430637200</v>
      </c>
      <c r="J81" s="69">
        <v>44288720.019999996</v>
      </c>
      <c r="K81" s="73">
        <v>386348480.3700001</v>
      </c>
      <c r="L81" s="74">
        <v>430637200.3900001</v>
      </c>
    </row>
    <row r="82" spans="1:12" ht="12.75" customHeight="1">
      <c r="A82" s="231" t="s">
        <v>157</v>
      </c>
      <c r="B82" s="232"/>
      <c r="C82" s="232"/>
      <c r="D82" s="232"/>
      <c r="E82" s="233"/>
      <c r="F82" s="10">
        <v>74</v>
      </c>
      <c r="G82" s="69"/>
      <c r="H82" s="73">
        <v>12250000</v>
      </c>
      <c r="I82" s="74">
        <v>12250000</v>
      </c>
      <c r="J82" s="69">
        <v>0</v>
      </c>
      <c r="K82" s="73">
        <v>12250000</v>
      </c>
      <c r="L82" s="74">
        <v>12250000</v>
      </c>
    </row>
    <row r="83" spans="1:12" ht="12.75" customHeight="1">
      <c r="A83" s="231" t="s">
        <v>158</v>
      </c>
      <c r="B83" s="232"/>
      <c r="C83" s="232"/>
      <c r="D83" s="232"/>
      <c r="E83" s="233"/>
      <c r="F83" s="10">
        <v>75</v>
      </c>
      <c r="G83" s="69"/>
      <c r="H83" s="73"/>
      <c r="I83" s="74"/>
      <c r="J83" s="69"/>
      <c r="K83" s="73"/>
      <c r="L83" s="74">
        <v>0</v>
      </c>
    </row>
    <row r="84" spans="1:12" ht="12.75" customHeight="1">
      <c r="A84" s="234" t="s">
        <v>159</v>
      </c>
      <c r="B84" s="235"/>
      <c r="C84" s="235"/>
      <c r="D84" s="235"/>
      <c r="E84" s="236"/>
      <c r="F84" s="10">
        <v>76</v>
      </c>
      <c r="G84" s="69"/>
      <c r="H84" s="73"/>
      <c r="I84" s="74"/>
      <c r="J84" s="69"/>
      <c r="K84" s="73"/>
      <c r="L84" s="74">
        <v>0</v>
      </c>
    </row>
    <row r="85" spans="1:12" ht="12.75" customHeight="1">
      <c r="A85" s="234" t="s">
        <v>160</v>
      </c>
      <c r="B85" s="235"/>
      <c r="C85" s="235"/>
      <c r="D85" s="235"/>
      <c r="E85" s="236"/>
      <c r="F85" s="10">
        <v>77</v>
      </c>
      <c r="G85" s="75">
        <v>8753985</v>
      </c>
      <c r="H85" s="76">
        <v>552018411</v>
      </c>
      <c r="I85" s="74">
        <v>560772396</v>
      </c>
      <c r="J85" s="75">
        <v>-15718730.41</v>
      </c>
      <c r="K85" s="76">
        <v>512712436.79999995</v>
      </c>
      <c r="L85" s="74">
        <v>496993706.3899999</v>
      </c>
    </row>
    <row r="86" spans="1:12" ht="12.75" customHeight="1">
      <c r="A86" s="231" t="s">
        <v>161</v>
      </c>
      <c r="B86" s="232"/>
      <c r="C86" s="232"/>
      <c r="D86" s="232"/>
      <c r="E86" s="233"/>
      <c r="F86" s="10">
        <v>78</v>
      </c>
      <c r="G86" s="69"/>
      <c r="H86" s="73">
        <v>518667184</v>
      </c>
      <c r="I86" s="74">
        <v>518667184</v>
      </c>
      <c r="J86" s="69">
        <v>-64994.14</v>
      </c>
      <c r="K86" s="73">
        <v>520883392.01</v>
      </c>
      <c r="L86" s="74">
        <v>520818397.87</v>
      </c>
    </row>
    <row r="87" spans="1:12" ht="12.75" customHeight="1">
      <c r="A87" s="231" t="s">
        <v>162</v>
      </c>
      <c r="B87" s="232"/>
      <c r="C87" s="232"/>
      <c r="D87" s="232"/>
      <c r="E87" s="233"/>
      <c r="F87" s="10">
        <v>79</v>
      </c>
      <c r="G87" s="69">
        <v>8753985</v>
      </c>
      <c r="H87" s="73">
        <v>26530844</v>
      </c>
      <c r="I87" s="74">
        <v>35284829</v>
      </c>
      <c r="J87" s="69">
        <v>-15653736.27</v>
      </c>
      <c r="K87" s="73">
        <v>-15000350.159999998</v>
      </c>
      <c r="L87" s="74">
        <v>-30654086.43</v>
      </c>
    </row>
    <row r="88" spans="1:12" ht="12.75" customHeight="1">
      <c r="A88" s="231" t="s">
        <v>163</v>
      </c>
      <c r="B88" s="232"/>
      <c r="C88" s="232"/>
      <c r="D88" s="232"/>
      <c r="E88" s="233"/>
      <c r="F88" s="10">
        <v>80</v>
      </c>
      <c r="G88" s="69"/>
      <c r="H88" s="73">
        <v>6820383</v>
      </c>
      <c r="I88" s="74">
        <v>6820383</v>
      </c>
      <c r="J88" s="69">
        <v>0</v>
      </c>
      <c r="K88" s="73">
        <v>6829394.95</v>
      </c>
      <c r="L88" s="74">
        <v>6829394.95</v>
      </c>
    </row>
    <row r="89" spans="1:12" ht="12.75" customHeight="1">
      <c r="A89" s="234" t="s">
        <v>164</v>
      </c>
      <c r="B89" s="235"/>
      <c r="C89" s="235"/>
      <c r="D89" s="235"/>
      <c r="E89" s="236"/>
      <c r="F89" s="10">
        <v>81</v>
      </c>
      <c r="G89" s="75">
        <v>77013268</v>
      </c>
      <c r="H89" s="76">
        <v>366917393</v>
      </c>
      <c r="I89" s="74">
        <v>443930661</v>
      </c>
      <c r="J89" s="75">
        <v>78314936.04</v>
      </c>
      <c r="K89" s="76">
        <v>378151843.42</v>
      </c>
      <c r="L89" s="74">
        <v>456466779.46000004</v>
      </c>
    </row>
    <row r="90" spans="1:12" ht="12.75" customHeight="1">
      <c r="A90" s="231" t="s">
        <v>165</v>
      </c>
      <c r="B90" s="232"/>
      <c r="C90" s="232"/>
      <c r="D90" s="232"/>
      <c r="E90" s="233"/>
      <c r="F90" s="10">
        <v>82</v>
      </c>
      <c r="G90" s="69">
        <v>263177</v>
      </c>
      <c r="H90" s="73">
        <v>17198799</v>
      </c>
      <c r="I90" s="74">
        <v>17461976</v>
      </c>
      <c r="J90" s="69">
        <v>489554.2599999998</v>
      </c>
      <c r="K90" s="73">
        <v>19152617.61</v>
      </c>
      <c r="L90" s="74">
        <v>19642171.869999997</v>
      </c>
    </row>
    <row r="91" spans="1:12" ht="12.75" customHeight="1">
      <c r="A91" s="231" t="s">
        <v>166</v>
      </c>
      <c r="B91" s="232"/>
      <c r="C91" s="232"/>
      <c r="D91" s="232"/>
      <c r="E91" s="233"/>
      <c r="F91" s="10">
        <v>83</v>
      </c>
      <c r="G91" s="69">
        <v>1250091</v>
      </c>
      <c r="H91" s="73">
        <v>83007767</v>
      </c>
      <c r="I91" s="74">
        <v>84257858</v>
      </c>
      <c r="J91" s="69">
        <v>2325381.7800000003</v>
      </c>
      <c r="K91" s="73">
        <v>92288398.25999999</v>
      </c>
      <c r="L91" s="74">
        <v>94613780.03999999</v>
      </c>
    </row>
    <row r="92" spans="1:12" ht="12.75" customHeight="1">
      <c r="A92" s="231" t="s">
        <v>167</v>
      </c>
      <c r="B92" s="232"/>
      <c r="C92" s="232"/>
      <c r="D92" s="232"/>
      <c r="E92" s="233"/>
      <c r="F92" s="10">
        <v>84</v>
      </c>
      <c r="G92" s="69">
        <v>75500000</v>
      </c>
      <c r="H92" s="73">
        <v>266710827</v>
      </c>
      <c r="I92" s="74">
        <v>342210827</v>
      </c>
      <c r="J92" s="69">
        <v>75500000</v>
      </c>
      <c r="K92" s="73">
        <v>266710827.55</v>
      </c>
      <c r="L92" s="74">
        <v>342210827.55</v>
      </c>
    </row>
    <row r="93" spans="1:12" ht="12.75" customHeight="1">
      <c r="A93" s="234" t="s">
        <v>168</v>
      </c>
      <c r="B93" s="235"/>
      <c r="C93" s="235"/>
      <c r="D93" s="235"/>
      <c r="E93" s="236"/>
      <c r="F93" s="10">
        <v>85</v>
      </c>
      <c r="G93" s="75">
        <v>5033861</v>
      </c>
      <c r="H93" s="76">
        <v>397721058</v>
      </c>
      <c r="I93" s="74">
        <v>402754919</v>
      </c>
      <c r="J93" s="75">
        <v>7650539.92</v>
      </c>
      <c r="K93" s="76">
        <v>445898931.58</v>
      </c>
      <c r="L93" s="74">
        <v>453549471.5</v>
      </c>
    </row>
    <row r="94" spans="1:12" ht="12.75" customHeight="1">
      <c r="A94" s="231" t="s">
        <v>169</v>
      </c>
      <c r="B94" s="232"/>
      <c r="C94" s="232"/>
      <c r="D94" s="232"/>
      <c r="E94" s="233"/>
      <c r="F94" s="10">
        <v>86</v>
      </c>
      <c r="G94" s="69">
        <v>5033861</v>
      </c>
      <c r="H94" s="73">
        <v>397721058</v>
      </c>
      <c r="I94" s="74">
        <v>402754919</v>
      </c>
      <c r="J94" s="69">
        <v>7650539.92</v>
      </c>
      <c r="K94" s="73">
        <v>445898931.58</v>
      </c>
      <c r="L94" s="74">
        <v>453549471.5</v>
      </c>
    </row>
    <row r="95" spans="1:12" ht="12.75" customHeight="1">
      <c r="A95" s="231" t="s">
        <v>170</v>
      </c>
      <c r="B95" s="232"/>
      <c r="C95" s="232"/>
      <c r="D95" s="232"/>
      <c r="E95" s="233"/>
      <c r="F95" s="10">
        <v>87</v>
      </c>
      <c r="G95" s="69"/>
      <c r="H95" s="73"/>
      <c r="I95" s="74"/>
      <c r="J95" s="69">
        <v>0</v>
      </c>
      <c r="K95" s="73"/>
      <c r="L95" s="74">
        <v>0</v>
      </c>
    </row>
    <row r="96" spans="1:12" ht="12.75" customHeight="1">
      <c r="A96" s="234" t="s">
        <v>171</v>
      </c>
      <c r="B96" s="235"/>
      <c r="C96" s="235"/>
      <c r="D96" s="235"/>
      <c r="E96" s="236"/>
      <c r="F96" s="10">
        <v>88</v>
      </c>
      <c r="G96" s="75">
        <v>6607738</v>
      </c>
      <c r="H96" s="76">
        <v>78342027</v>
      </c>
      <c r="I96" s="74">
        <v>84949765</v>
      </c>
      <c r="J96" s="75">
        <v>7721141.96</v>
      </c>
      <c r="K96" s="76">
        <v>106878894.82999998</v>
      </c>
      <c r="L96" s="74">
        <v>114600036.78999998</v>
      </c>
    </row>
    <row r="97" spans="1:12" ht="12.75" customHeight="1">
      <c r="A97" s="231" t="s">
        <v>172</v>
      </c>
      <c r="B97" s="232"/>
      <c r="C97" s="232"/>
      <c r="D97" s="232"/>
      <c r="E97" s="233"/>
      <c r="F97" s="10">
        <v>89</v>
      </c>
      <c r="G97" s="69">
        <v>6607738</v>
      </c>
      <c r="H97" s="73">
        <v>78342027</v>
      </c>
      <c r="I97" s="74">
        <v>84949765</v>
      </c>
      <c r="J97" s="69">
        <v>7721141.96</v>
      </c>
      <c r="K97" s="73">
        <v>106878894.82999998</v>
      </c>
      <c r="L97" s="74">
        <v>114600036.78999998</v>
      </c>
    </row>
    <row r="98" spans="1:12" ht="12.75" customHeight="1">
      <c r="A98" s="231" t="s">
        <v>173</v>
      </c>
      <c r="B98" s="232"/>
      <c r="C98" s="232"/>
      <c r="D98" s="232"/>
      <c r="E98" s="233"/>
      <c r="F98" s="10">
        <v>90</v>
      </c>
      <c r="G98" s="69"/>
      <c r="H98" s="73"/>
      <c r="I98" s="74"/>
      <c r="J98" s="69"/>
      <c r="K98" s="73"/>
      <c r="L98" s="74">
        <v>0</v>
      </c>
    </row>
    <row r="99" spans="1:12" ht="12.75" customHeight="1">
      <c r="A99" s="234" t="s">
        <v>174</v>
      </c>
      <c r="B99" s="235"/>
      <c r="C99" s="235"/>
      <c r="D99" s="235"/>
      <c r="E99" s="236"/>
      <c r="F99" s="10">
        <v>91</v>
      </c>
      <c r="G99" s="69">
        <v>9606916</v>
      </c>
      <c r="H99" s="73">
        <v>58991088</v>
      </c>
      <c r="I99" s="74">
        <v>68598004</v>
      </c>
      <c r="J99" s="69">
        <v>7791231</v>
      </c>
      <c r="K99" s="73">
        <v>67658243.06</v>
      </c>
      <c r="L99" s="74">
        <v>75449474.06</v>
      </c>
    </row>
    <row r="100" spans="1:12" ht="12.75" customHeight="1">
      <c r="A100" s="234" t="s">
        <v>175</v>
      </c>
      <c r="B100" s="235"/>
      <c r="C100" s="235"/>
      <c r="D100" s="232"/>
      <c r="E100" s="233"/>
      <c r="F100" s="10">
        <v>92</v>
      </c>
      <c r="G100" s="75">
        <v>1924060577</v>
      </c>
      <c r="H100" s="76">
        <v>4309035501</v>
      </c>
      <c r="I100" s="74">
        <v>6233096078</v>
      </c>
      <c r="J100" s="75">
        <v>1986686473.8600001</v>
      </c>
      <c r="K100" s="76">
        <v>4317704491.35</v>
      </c>
      <c r="L100" s="74">
        <v>6304390965.210001</v>
      </c>
    </row>
    <row r="101" spans="1:12" ht="12.75" customHeight="1">
      <c r="A101" s="231" t="s">
        <v>176</v>
      </c>
      <c r="B101" s="232"/>
      <c r="C101" s="232"/>
      <c r="D101" s="232"/>
      <c r="E101" s="233"/>
      <c r="F101" s="10">
        <v>93</v>
      </c>
      <c r="G101" s="69">
        <v>3986675</v>
      </c>
      <c r="H101" s="73">
        <v>1173196945</v>
      </c>
      <c r="I101" s="74">
        <v>1177183620</v>
      </c>
      <c r="J101" s="69">
        <v>3929191.6399999997</v>
      </c>
      <c r="K101" s="73">
        <v>1114848550.0100002</v>
      </c>
      <c r="L101" s="74">
        <v>1118777741.6500003</v>
      </c>
    </row>
    <row r="102" spans="1:12" ht="12.75" customHeight="1">
      <c r="A102" s="231" t="s">
        <v>177</v>
      </c>
      <c r="B102" s="232"/>
      <c r="C102" s="232"/>
      <c r="D102" s="232"/>
      <c r="E102" s="233"/>
      <c r="F102" s="10">
        <v>94</v>
      </c>
      <c r="G102" s="69">
        <v>1877152130</v>
      </c>
      <c r="H102" s="73"/>
      <c r="I102" s="74">
        <v>1877152130</v>
      </c>
      <c r="J102" s="69">
        <v>1945987780.82</v>
      </c>
      <c r="K102" s="73">
        <v>0</v>
      </c>
      <c r="L102" s="74">
        <v>1945987780.82</v>
      </c>
    </row>
    <row r="103" spans="1:12" ht="12.75" customHeight="1">
      <c r="A103" s="231" t="s">
        <v>178</v>
      </c>
      <c r="B103" s="232"/>
      <c r="C103" s="232"/>
      <c r="D103" s="232"/>
      <c r="E103" s="233"/>
      <c r="F103" s="10">
        <v>95</v>
      </c>
      <c r="G103" s="69">
        <v>42921772</v>
      </c>
      <c r="H103" s="73">
        <v>3074104217</v>
      </c>
      <c r="I103" s="74">
        <v>3117025989</v>
      </c>
      <c r="J103" s="69">
        <v>36769501.4</v>
      </c>
      <c r="K103" s="73">
        <v>3130615964.89</v>
      </c>
      <c r="L103" s="74">
        <v>3167385466.29</v>
      </c>
    </row>
    <row r="104" spans="1:12" ht="23.25" customHeight="1">
      <c r="A104" s="231" t="s">
        <v>179</v>
      </c>
      <c r="B104" s="232"/>
      <c r="C104" s="232"/>
      <c r="D104" s="232"/>
      <c r="E104" s="233"/>
      <c r="F104" s="10">
        <v>96</v>
      </c>
      <c r="G104" s="69"/>
      <c r="H104" s="73">
        <v>5977339</v>
      </c>
      <c r="I104" s="74">
        <v>5977339</v>
      </c>
      <c r="J104" s="69">
        <v>0</v>
      </c>
      <c r="K104" s="73">
        <v>5812976.45</v>
      </c>
      <c r="L104" s="74">
        <v>5812976.45</v>
      </c>
    </row>
    <row r="105" spans="1:12" ht="12.75" customHeight="1">
      <c r="A105" s="231" t="s">
        <v>180</v>
      </c>
      <c r="B105" s="232"/>
      <c r="C105" s="232"/>
      <c r="D105" s="232"/>
      <c r="E105" s="233"/>
      <c r="F105" s="10">
        <v>97</v>
      </c>
      <c r="G105" s="69"/>
      <c r="H105" s="73"/>
      <c r="I105" s="74"/>
      <c r="J105" s="69">
        <v>0</v>
      </c>
      <c r="K105" s="73">
        <v>0</v>
      </c>
      <c r="L105" s="74">
        <v>0</v>
      </c>
    </row>
    <row r="106" spans="1:12" ht="12.75" customHeight="1">
      <c r="A106" s="231" t="s">
        <v>181</v>
      </c>
      <c r="B106" s="232"/>
      <c r="C106" s="232"/>
      <c r="D106" s="232"/>
      <c r="E106" s="233"/>
      <c r="F106" s="10">
        <v>98</v>
      </c>
      <c r="G106" s="69"/>
      <c r="H106" s="73">
        <v>55757000</v>
      </c>
      <c r="I106" s="74">
        <v>55757000</v>
      </c>
      <c r="J106" s="69">
        <v>0</v>
      </c>
      <c r="K106" s="73">
        <v>66427000</v>
      </c>
      <c r="L106" s="74">
        <v>66427000</v>
      </c>
    </row>
    <row r="107" spans="1:12" ht="37.5" customHeight="1">
      <c r="A107" s="234" t="s">
        <v>182</v>
      </c>
      <c r="B107" s="235"/>
      <c r="C107" s="235"/>
      <c r="D107" s="235"/>
      <c r="E107" s="236"/>
      <c r="F107" s="10">
        <v>99</v>
      </c>
      <c r="G107" s="69">
        <v>22374967</v>
      </c>
      <c r="H107" s="73"/>
      <c r="I107" s="74">
        <v>22374967</v>
      </c>
      <c r="J107" s="69">
        <v>16320626.68</v>
      </c>
      <c r="K107" s="73">
        <v>0</v>
      </c>
      <c r="L107" s="74">
        <v>16320626.68</v>
      </c>
    </row>
    <row r="108" spans="1:12" ht="12.75" customHeight="1">
      <c r="A108" s="234" t="s">
        <v>183</v>
      </c>
      <c r="B108" s="235"/>
      <c r="C108" s="235"/>
      <c r="D108" s="232"/>
      <c r="E108" s="233"/>
      <c r="F108" s="10">
        <v>100</v>
      </c>
      <c r="G108" s="75">
        <v>2647001</v>
      </c>
      <c r="H108" s="76">
        <v>85216786</v>
      </c>
      <c r="I108" s="74">
        <v>87863787</v>
      </c>
      <c r="J108" s="75">
        <v>2557347.87</v>
      </c>
      <c r="K108" s="76">
        <v>87775295.28</v>
      </c>
      <c r="L108" s="74">
        <v>90332643.15</v>
      </c>
    </row>
    <row r="109" spans="1:12" ht="12.75" customHeight="1">
      <c r="A109" s="231" t="s">
        <v>184</v>
      </c>
      <c r="B109" s="232"/>
      <c r="C109" s="232"/>
      <c r="D109" s="232"/>
      <c r="E109" s="233"/>
      <c r="F109" s="10">
        <v>101</v>
      </c>
      <c r="G109" s="69">
        <v>2647001</v>
      </c>
      <c r="H109" s="73">
        <v>78382881</v>
      </c>
      <c r="I109" s="74">
        <v>81029882</v>
      </c>
      <c r="J109" s="69">
        <v>2557347.87</v>
      </c>
      <c r="K109" s="73">
        <v>82364010.77</v>
      </c>
      <c r="L109" s="74">
        <v>84921358.64</v>
      </c>
    </row>
    <row r="110" spans="1:12" ht="12.75" customHeight="1">
      <c r="A110" s="253" t="s">
        <v>185</v>
      </c>
      <c r="B110" s="242"/>
      <c r="C110" s="242"/>
      <c r="D110" s="242"/>
      <c r="E110" s="243"/>
      <c r="F110" s="10">
        <v>102</v>
      </c>
      <c r="G110" s="69"/>
      <c r="H110" s="73">
        <v>6833905</v>
      </c>
      <c r="I110" s="74">
        <v>6833905</v>
      </c>
      <c r="J110" s="69">
        <v>0</v>
      </c>
      <c r="K110" s="73">
        <v>5411284.51</v>
      </c>
      <c r="L110" s="74">
        <v>5411284.51</v>
      </c>
    </row>
    <row r="111" spans="1:12" ht="12.75" customHeight="1">
      <c r="A111" s="240" t="s">
        <v>186</v>
      </c>
      <c r="B111" s="241"/>
      <c r="C111" s="241"/>
      <c r="D111" s="242"/>
      <c r="E111" s="243"/>
      <c r="F111" s="10">
        <v>103</v>
      </c>
      <c r="G111" s="75"/>
      <c r="H111" s="76">
        <v>129438669</v>
      </c>
      <c r="I111" s="74">
        <v>129438669</v>
      </c>
      <c r="J111" s="75">
        <v>1484019.76</v>
      </c>
      <c r="K111" s="76">
        <v>147337924.51000002</v>
      </c>
      <c r="L111" s="74">
        <v>148821944.27</v>
      </c>
    </row>
    <row r="112" spans="1:12" ht="12.75" customHeight="1">
      <c r="A112" s="253" t="s">
        <v>187</v>
      </c>
      <c r="B112" s="242"/>
      <c r="C112" s="242"/>
      <c r="D112" s="242"/>
      <c r="E112" s="243"/>
      <c r="F112" s="10">
        <v>104</v>
      </c>
      <c r="G112" s="69"/>
      <c r="H112" s="73">
        <v>123685469</v>
      </c>
      <c r="I112" s="74">
        <v>123685469</v>
      </c>
      <c r="J112" s="69">
        <v>0</v>
      </c>
      <c r="K112" s="73">
        <v>122317430.52000001</v>
      </c>
      <c r="L112" s="74">
        <v>122317430.52000001</v>
      </c>
    </row>
    <row r="113" spans="1:12" ht="12.75" customHeight="1">
      <c r="A113" s="253" t="s">
        <v>188</v>
      </c>
      <c r="B113" s="242"/>
      <c r="C113" s="242"/>
      <c r="D113" s="242"/>
      <c r="E113" s="243"/>
      <c r="F113" s="10">
        <v>105</v>
      </c>
      <c r="G113" s="69"/>
      <c r="H113" s="73">
        <v>5753200</v>
      </c>
      <c r="I113" s="74">
        <v>5753200</v>
      </c>
      <c r="J113" s="69">
        <v>1484019.76</v>
      </c>
      <c r="K113" s="73">
        <v>25020493.990000002</v>
      </c>
      <c r="L113" s="74">
        <v>26504513.750000004</v>
      </c>
    </row>
    <row r="114" spans="1:12" ht="12.75" customHeight="1">
      <c r="A114" s="240" t="s">
        <v>189</v>
      </c>
      <c r="B114" s="241"/>
      <c r="C114" s="241"/>
      <c r="D114" s="241"/>
      <c r="E114" s="254"/>
      <c r="F114" s="10">
        <v>106</v>
      </c>
      <c r="G114" s="69"/>
      <c r="H114" s="73"/>
      <c r="I114" s="74"/>
      <c r="J114" s="69"/>
      <c r="K114" s="73"/>
      <c r="L114" s="74">
        <v>0</v>
      </c>
    </row>
    <row r="115" spans="1:12" ht="12.75" customHeight="1">
      <c r="A115" s="240" t="s">
        <v>190</v>
      </c>
      <c r="B115" s="241"/>
      <c r="C115" s="241"/>
      <c r="D115" s="242"/>
      <c r="E115" s="243"/>
      <c r="F115" s="10">
        <v>107</v>
      </c>
      <c r="G115" s="75">
        <v>144963</v>
      </c>
      <c r="H115" s="76">
        <v>161061626</v>
      </c>
      <c r="I115" s="74">
        <v>161206589</v>
      </c>
      <c r="J115" s="75">
        <v>100067.15</v>
      </c>
      <c r="K115" s="76">
        <v>109275860.86</v>
      </c>
      <c r="L115" s="74">
        <v>109375928.01</v>
      </c>
    </row>
    <row r="116" spans="1:12" ht="12.75" customHeight="1">
      <c r="A116" s="231" t="s">
        <v>191</v>
      </c>
      <c r="B116" s="232"/>
      <c r="C116" s="232"/>
      <c r="D116" s="232"/>
      <c r="E116" s="233"/>
      <c r="F116" s="10">
        <v>108</v>
      </c>
      <c r="G116" s="69"/>
      <c r="H116" s="73">
        <v>146314014</v>
      </c>
      <c r="I116" s="74">
        <v>146314014</v>
      </c>
      <c r="J116" s="69">
        <v>0</v>
      </c>
      <c r="K116" s="73">
        <v>106526304.95</v>
      </c>
      <c r="L116" s="74">
        <v>106526304.95</v>
      </c>
    </row>
    <row r="117" spans="1:12" ht="12.75" customHeight="1">
      <c r="A117" s="231" t="s">
        <v>192</v>
      </c>
      <c r="B117" s="232"/>
      <c r="C117" s="232"/>
      <c r="D117" s="232"/>
      <c r="E117" s="233"/>
      <c r="F117" s="10">
        <v>109</v>
      </c>
      <c r="G117" s="69"/>
      <c r="H117" s="73"/>
      <c r="I117" s="74"/>
      <c r="J117" s="69">
        <v>0</v>
      </c>
      <c r="K117" s="73">
        <v>0</v>
      </c>
      <c r="L117" s="74">
        <v>0</v>
      </c>
    </row>
    <row r="118" spans="1:12" ht="12.75" customHeight="1">
      <c r="A118" s="231" t="s">
        <v>193</v>
      </c>
      <c r="B118" s="232"/>
      <c r="C118" s="232"/>
      <c r="D118" s="232"/>
      <c r="E118" s="233"/>
      <c r="F118" s="10">
        <v>110</v>
      </c>
      <c r="G118" s="69">
        <v>144963</v>
      </c>
      <c r="H118" s="73">
        <v>14747612</v>
      </c>
      <c r="I118" s="74">
        <v>14892575</v>
      </c>
      <c r="J118" s="69">
        <v>100067.15</v>
      </c>
      <c r="K118" s="73">
        <v>2749555.91</v>
      </c>
      <c r="L118" s="74">
        <v>2849623.06</v>
      </c>
    </row>
    <row r="119" spans="1:12" ht="12.75" customHeight="1">
      <c r="A119" s="240" t="s">
        <v>194</v>
      </c>
      <c r="B119" s="241"/>
      <c r="C119" s="241"/>
      <c r="D119" s="242"/>
      <c r="E119" s="243"/>
      <c r="F119" s="10">
        <v>111</v>
      </c>
      <c r="G119" s="75">
        <v>45013731</v>
      </c>
      <c r="H119" s="76">
        <v>258456232</v>
      </c>
      <c r="I119" s="74">
        <v>303469963</v>
      </c>
      <c r="J119" s="75">
        <v>33390207.520000003</v>
      </c>
      <c r="K119" s="76">
        <v>308593767.4628451</v>
      </c>
      <c r="L119" s="74">
        <v>341983974.98284507</v>
      </c>
    </row>
    <row r="120" spans="1:12" ht="12.75" customHeight="1">
      <c r="A120" s="231" t="s">
        <v>195</v>
      </c>
      <c r="B120" s="232"/>
      <c r="C120" s="232"/>
      <c r="D120" s="232"/>
      <c r="E120" s="233"/>
      <c r="F120" s="10">
        <v>112</v>
      </c>
      <c r="G120" s="69">
        <v>974033</v>
      </c>
      <c r="H120" s="73">
        <v>109025151</v>
      </c>
      <c r="I120" s="74">
        <v>109999184</v>
      </c>
      <c r="J120" s="69">
        <v>2025458.5299999998</v>
      </c>
      <c r="K120" s="73">
        <v>111761638.27000003</v>
      </c>
      <c r="L120" s="74">
        <v>113787096.80000003</v>
      </c>
    </row>
    <row r="121" spans="1:12" ht="12.75" customHeight="1">
      <c r="A121" s="231" t="s">
        <v>196</v>
      </c>
      <c r="B121" s="232"/>
      <c r="C121" s="232"/>
      <c r="D121" s="232"/>
      <c r="E121" s="233"/>
      <c r="F121" s="10">
        <v>113</v>
      </c>
      <c r="G121" s="69">
        <v>1665</v>
      </c>
      <c r="H121" s="73">
        <v>38334150</v>
      </c>
      <c r="I121" s="74">
        <v>38335815</v>
      </c>
      <c r="J121" s="69">
        <v>1693.02</v>
      </c>
      <c r="K121" s="73">
        <v>68264170.59000002</v>
      </c>
      <c r="L121" s="74">
        <v>68265863.61000001</v>
      </c>
    </row>
    <row r="122" spans="1:12" ht="12.75" customHeight="1">
      <c r="A122" s="231" t="s">
        <v>197</v>
      </c>
      <c r="B122" s="232"/>
      <c r="C122" s="232"/>
      <c r="D122" s="232"/>
      <c r="E122" s="233"/>
      <c r="F122" s="10">
        <v>114</v>
      </c>
      <c r="G122" s="69"/>
      <c r="H122" s="73"/>
      <c r="I122" s="74"/>
      <c r="J122" s="69">
        <v>0</v>
      </c>
      <c r="K122" s="73">
        <v>0</v>
      </c>
      <c r="L122" s="74">
        <v>0</v>
      </c>
    </row>
    <row r="123" spans="1:12" ht="12.75" customHeight="1">
      <c r="A123" s="231" t="s">
        <v>198</v>
      </c>
      <c r="B123" s="232"/>
      <c r="C123" s="232"/>
      <c r="D123" s="232"/>
      <c r="E123" s="233"/>
      <c r="F123" s="10">
        <v>115</v>
      </c>
      <c r="G123" s="69">
        <v>44038033</v>
      </c>
      <c r="H123" s="73">
        <v>111096931</v>
      </c>
      <c r="I123" s="74">
        <v>155134964</v>
      </c>
      <c r="J123" s="69">
        <v>31363055.970000003</v>
      </c>
      <c r="K123" s="73">
        <v>128567958.60284501</v>
      </c>
      <c r="L123" s="74">
        <v>159931014.572845</v>
      </c>
    </row>
    <row r="124" spans="1:12" ht="26.25" customHeight="1">
      <c r="A124" s="240" t="s">
        <v>199</v>
      </c>
      <c r="B124" s="241"/>
      <c r="C124" s="241"/>
      <c r="D124" s="242"/>
      <c r="E124" s="243"/>
      <c r="F124" s="10">
        <v>116</v>
      </c>
      <c r="G124" s="75">
        <v>42132517</v>
      </c>
      <c r="H124" s="76">
        <v>20599823</v>
      </c>
      <c r="I124" s="74">
        <v>62732340</v>
      </c>
      <c r="J124" s="75">
        <v>178416.97999999998</v>
      </c>
      <c r="K124" s="76">
        <v>41377853.61</v>
      </c>
      <c r="L124" s="74">
        <v>41556270.589999996</v>
      </c>
    </row>
    <row r="125" spans="1:12" ht="12.75" customHeight="1">
      <c r="A125" s="231" t="s">
        <v>200</v>
      </c>
      <c r="B125" s="232"/>
      <c r="C125" s="232"/>
      <c r="D125" s="232"/>
      <c r="E125" s="233"/>
      <c r="F125" s="10">
        <v>117</v>
      </c>
      <c r="G125" s="69"/>
      <c r="H125" s="73"/>
      <c r="I125" s="74"/>
      <c r="J125" s="69"/>
      <c r="K125" s="73"/>
      <c r="L125" s="74">
        <v>0</v>
      </c>
    </row>
    <row r="126" spans="1:12" ht="12.75" customHeight="1">
      <c r="A126" s="231" t="s">
        <v>201</v>
      </c>
      <c r="B126" s="232"/>
      <c r="C126" s="232"/>
      <c r="D126" s="232"/>
      <c r="E126" s="233"/>
      <c r="F126" s="10">
        <v>118</v>
      </c>
      <c r="G126" s="69">
        <v>42132517</v>
      </c>
      <c r="H126" s="73">
        <v>20599823</v>
      </c>
      <c r="I126" s="74">
        <v>62732340</v>
      </c>
      <c r="J126" s="69">
        <v>178416.97999999998</v>
      </c>
      <c r="K126" s="73">
        <v>41377853.61</v>
      </c>
      <c r="L126" s="74">
        <v>41556270.589999996</v>
      </c>
    </row>
    <row r="127" spans="1:12" ht="12.75" customHeight="1">
      <c r="A127" s="240" t="s">
        <v>202</v>
      </c>
      <c r="B127" s="241"/>
      <c r="C127" s="241"/>
      <c r="D127" s="242"/>
      <c r="E127" s="243"/>
      <c r="F127" s="10">
        <v>119</v>
      </c>
      <c r="G127" s="75">
        <v>2187678244</v>
      </c>
      <c r="H127" s="76">
        <v>6816397094</v>
      </c>
      <c r="I127" s="74">
        <v>9004075338</v>
      </c>
      <c r="J127" s="75">
        <v>2170764998.3500004</v>
      </c>
      <c r="K127" s="76">
        <v>6921964023.132844</v>
      </c>
      <c r="L127" s="74">
        <v>9092729021.482845</v>
      </c>
    </row>
    <row r="128" spans="1:12" ht="12.75" customHeight="1">
      <c r="A128" s="244" t="s">
        <v>145</v>
      </c>
      <c r="B128" s="245"/>
      <c r="C128" s="245"/>
      <c r="D128" s="246"/>
      <c r="E128" s="247"/>
      <c r="F128" s="12">
        <v>120</v>
      </c>
      <c r="G128" s="77"/>
      <c r="H128" s="78">
        <v>704570820</v>
      </c>
      <c r="I128" s="79">
        <v>704570820</v>
      </c>
      <c r="J128" s="77">
        <v>0</v>
      </c>
      <c r="K128" s="78">
        <v>679133072.12</v>
      </c>
      <c r="L128" s="79">
        <v>679133072.12</v>
      </c>
    </row>
    <row r="129" spans="1:12" ht="12.75">
      <c r="A129" s="248" t="s">
        <v>203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50"/>
    </row>
    <row r="130" spans="1:12" ht="12.75" customHeight="1">
      <c r="A130" s="251" t="s">
        <v>204</v>
      </c>
      <c r="B130" s="252"/>
      <c r="C130" s="252"/>
      <c r="D130" s="252"/>
      <c r="E130" s="252"/>
      <c r="F130" s="9">
        <v>121</v>
      </c>
      <c r="G130" s="55">
        <v>151304488</v>
      </c>
      <c r="H130" s="56">
        <v>1852588457</v>
      </c>
      <c r="I130" s="57">
        <v>2003892945</v>
      </c>
      <c r="J130" s="55">
        <f>SUM(J131:J132)</f>
        <v>130047838.53</v>
      </c>
      <c r="K130" s="56">
        <f>SUM(K131:K132)</f>
        <v>1909898830.06</v>
      </c>
      <c r="L130" s="57">
        <f>J130+K130</f>
        <v>2039946668.59</v>
      </c>
    </row>
    <row r="131" spans="1:12" ht="12.75" customHeight="1">
      <c r="A131" s="234" t="s">
        <v>205</v>
      </c>
      <c r="B131" s="235"/>
      <c r="C131" s="235"/>
      <c r="D131" s="235"/>
      <c r="E131" s="236"/>
      <c r="F131" s="10">
        <v>122</v>
      </c>
      <c r="G131" s="5">
        <v>141697572</v>
      </c>
      <c r="H131" s="6">
        <v>1793597369</v>
      </c>
      <c r="I131" s="58">
        <v>1935294941</v>
      </c>
      <c r="J131" s="5">
        <f>J79</f>
        <v>122256607.53</v>
      </c>
      <c r="K131" s="5">
        <f>K79</f>
        <v>1842240587</v>
      </c>
      <c r="L131" s="58">
        <f>J131+K131</f>
        <v>1964497194.53</v>
      </c>
    </row>
    <row r="132" spans="1:12" ht="12.75" customHeight="1">
      <c r="A132" s="237" t="s">
        <v>206</v>
      </c>
      <c r="B132" s="238"/>
      <c r="C132" s="238"/>
      <c r="D132" s="238"/>
      <c r="E132" s="239"/>
      <c r="F132" s="11">
        <v>123</v>
      </c>
      <c r="G132" s="7">
        <v>9606916</v>
      </c>
      <c r="H132" s="8">
        <v>58991088</v>
      </c>
      <c r="I132" s="59">
        <v>68598004</v>
      </c>
      <c r="J132" s="7">
        <f>J99</f>
        <v>7791231</v>
      </c>
      <c r="K132" s="7">
        <f>K99</f>
        <v>67658243.06</v>
      </c>
      <c r="L132" s="59">
        <f>J132+K132</f>
        <v>75449474.06</v>
      </c>
    </row>
    <row r="133" spans="1:12" ht="12.75">
      <c r="A133" s="140" t="s">
        <v>207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8:I98 G95:I95">
    <cfRule type="cellIs" priority="3" dxfId="0" operator="greaterThan" stopIfTrue="1">
      <formula>0</formula>
    </cfRule>
  </conditionalFormatting>
  <conditionalFormatting sqref="J98:L98 J95:L95">
    <cfRule type="cellIs" priority="1" dxfId="0" operator="greaterThan" stopIfTrue="1">
      <formula>0</formula>
    </cfRule>
  </conditionalFormatting>
  <dataValidations count="1">
    <dataValidation allowBlank="1" sqref="A7:E7 A3:K3 M1:IV65536 L1:L3 F79:L128 A134:E65536 F130:L65536 F7:L77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J130:L130" formulaRange="1"/>
    <ignoredError sqref="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97" t="s">
        <v>209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2.75" customHeight="1">
      <c r="A2" s="286" t="s">
        <v>400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98" t="s">
        <v>77</v>
      </c>
      <c r="L3" s="298"/>
    </row>
    <row r="4" spans="1:12" ht="12.75" customHeight="1">
      <c r="A4" s="273" t="s">
        <v>147</v>
      </c>
      <c r="B4" s="274"/>
      <c r="C4" s="274"/>
      <c r="D4" s="274"/>
      <c r="E4" s="275"/>
      <c r="F4" s="279" t="s">
        <v>148</v>
      </c>
      <c r="G4" s="281" t="s">
        <v>149</v>
      </c>
      <c r="H4" s="282"/>
      <c r="I4" s="283"/>
      <c r="J4" s="281" t="s">
        <v>150</v>
      </c>
      <c r="K4" s="282"/>
      <c r="L4" s="283"/>
    </row>
    <row r="5" spans="1:12" ht="12.75">
      <c r="A5" s="276"/>
      <c r="B5" s="277"/>
      <c r="C5" s="277"/>
      <c r="D5" s="277"/>
      <c r="E5" s="278"/>
      <c r="F5" s="280"/>
      <c r="G5" s="137" t="s">
        <v>151</v>
      </c>
      <c r="H5" s="138" t="s">
        <v>152</v>
      </c>
      <c r="I5" s="139" t="s">
        <v>153</v>
      </c>
      <c r="J5" s="137" t="s">
        <v>151</v>
      </c>
      <c r="K5" s="138" t="s">
        <v>152</v>
      </c>
      <c r="L5" s="139" t="s">
        <v>153</v>
      </c>
    </row>
    <row r="6" spans="1:12" ht="12.75">
      <c r="A6" s="288">
        <v>1</v>
      </c>
      <c r="B6" s="289"/>
      <c r="C6" s="289"/>
      <c r="D6" s="289"/>
      <c r="E6" s="290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56" t="s">
        <v>210</v>
      </c>
      <c r="B7" s="295"/>
      <c r="C7" s="295"/>
      <c r="D7" s="295"/>
      <c r="E7" s="296"/>
      <c r="F7" s="9">
        <v>124</v>
      </c>
      <c r="G7" s="70">
        <v>110910939.85000002</v>
      </c>
      <c r="H7" s="71">
        <v>623082933.31</v>
      </c>
      <c r="I7" s="72">
        <v>733993873.16</v>
      </c>
      <c r="J7" s="70">
        <v>107402839.19999993</v>
      </c>
      <c r="K7" s="71">
        <v>631251583.5300004</v>
      </c>
      <c r="L7" s="72">
        <v>738654422.7300003</v>
      </c>
    </row>
    <row r="8" spans="1:12" ht="12.75" customHeight="1">
      <c r="A8" s="231" t="s">
        <v>211</v>
      </c>
      <c r="B8" s="232"/>
      <c r="C8" s="232"/>
      <c r="D8" s="232"/>
      <c r="E8" s="233"/>
      <c r="F8" s="10">
        <v>125</v>
      </c>
      <c r="G8" s="69">
        <v>111603682.85000002</v>
      </c>
      <c r="H8" s="73">
        <v>519768872.2199998</v>
      </c>
      <c r="I8" s="74">
        <v>631372555.0699998</v>
      </c>
      <c r="J8" s="69">
        <v>108075692.90999997</v>
      </c>
      <c r="K8" s="73">
        <v>519058546.2800002</v>
      </c>
      <c r="L8" s="74">
        <v>627134239.19</v>
      </c>
    </row>
    <row r="9" spans="1:12" ht="12.75" customHeight="1">
      <c r="A9" s="231" t="s">
        <v>212</v>
      </c>
      <c r="B9" s="232"/>
      <c r="C9" s="232"/>
      <c r="D9" s="232"/>
      <c r="E9" s="233"/>
      <c r="F9" s="10">
        <v>126</v>
      </c>
      <c r="G9" s="69">
        <v>0</v>
      </c>
      <c r="H9" s="73">
        <v>-3388215.56</v>
      </c>
      <c r="I9" s="74">
        <v>-3388215.56</v>
      </c>
      <c r="J9" s="69">
        <v>0</v>
      </c>
      <c r="K9" s="73">
        <v>362089.7900000005</v>
      </c>
      <c r="L9" s="74">
        <v>362089.7900000005</v>
      </c>
    </row>
    <row r="10" spans="1:12" ht="25.5" customHeight="1">
      <c r="A10" s="231" t="s">
        <v>213</v>
      </c>
      <c r="B10" s="232"/>
      <c r="C10" s="232"/>
      <c r="D10" s="232"/>
      <c r="E10" s="233"/>
      <c r="F10" s="10">
        <v>127</v>
      </c>
      <c r="G10" s="69">
        <v>0</v>
      </c>
      <c r="H10" s="73">
        <v>-9794350.950000003</v>
      </c>
      <c r="I10" s="74">
        <v>-9794350.950000003</v>
      </c>
      <c r="J10" s="69">
        <v>0</v>
      </c>
      <c r="K10" s="73">
        <v>-10599062.460000008</v>
      </c>
      <c r="L10" s="74">
        <v>-10599062.460000008</v>
      </c>
    </row>
    <row r="11" spans="1:12" ht="12.75" customHeight="1">
      <c r="A11" s="231" t="s">
        <v>214</v>
      </c>
      <c r="B11" s="232"/>
      <c r="C11" s="232"/>
      <c r="D11" s="232"/>
      <c r="E11" s="233"/>
      <c r="F11" s="10">
        <v>128</v>
      </c>
      <c r="G11" s="69">
        <v>-1664.8000000000002</v>
      </c>
      <c r="H11" s="73">
        <v>-62894791.94999999</v>
      </c>
      <c r="I11" s="74">
        <v>-62896456.749999985</v>
      </c>
      <c r="J11" s="69">
        <v>-107994.06</v>
      </c>
      <c r="K11" s="73">
        <v>-50928004.25000006</v>
      </c>
      <c r="L11" s="74">
        <v>-51035998.31000006</v>
      </c>
    </row>
    <row r="12" spans="1:12" ht="12.75" customHeight="1">
      <c r="A12" s="231" t="s">
        <v>215</v>
      </c>
      <c r="B12" s="232"/>
      <c r="C12" s="232"/>
      <c r="D12" s="232"/>
      <c r="E12" s="233"/>
      <c r="F12" s="10">
        <v>129</v>
      </c>
      <c r="G12" s="69">
        <v>0</v>
      </c>
      <c r="H12" s="73">
        <v>3101012.9499999993</v>
      </c>
      <c r="I12" s="74">
        <v>3101012.9499999993</v>
      </c>
      <c r="J12" s="69">
        <v>0</v>
      </c>
      <c r="K12" s="73">
        <v>-1286273.0599999991</v>
      </c>
      <c r="L12" s="74">
        <v>-1286273.0599999991</v>
      </c>
    </row>
    <row r="13" spans="1:12" ht="12.75" customHeight="1">
      <c r="A13" s="231" t="s">
        <v>216</v>
      </c>
      <c r="B13" s="232"/>
      <c r="C13" s="232"/>
      <c r="D13" s="232"/>
      <c r="E13" s="233"/>
      <c r="F13" s="10">
        <v>130</v>
      </c>
      <c r="G13" s="69">
        <v>-691078.2</v>
      </c>
      <c r="H13" s="73">
        <v>212768603.21</v>
      </c>
      <c r="I13" s="74">
        <v>212077525.01000002</v>
      </c>
      <c r="J13" s="69">
        <v>-545992.89</v>
      </c>
      <c r="K13" s="73">
        <v>217279829.12</v>
      </c>
      <c r="L13" s="74">
        <v>216733836.23000002</v>
      </c>
    </row>
    <row r="14" spans="1:12" ht="12.75" customHeight="1">
      <c r="A14" s="231" t="s">
        <v>217</v>
      </c>
      <c r="B14" s="232"/>
      <c r="C14" s="232"/>
      <c r="D14" s="232"/>
      <c r="E14" s="233"/>
      <c r="F14" s="10">
        <v>131</v>
      </c>
      <c r="G14" s="69">
        <v>0</v>
      </c>
      <c r="H14" s="73">
        <v>-14369518.629999999</v>
      </c>
      <c r="I14" s="74">
        <v>-14369518.629999999</v>
      </c>
      <c r="J14" s="69">
        <v>-18866.760000000002</v>
      </c>
      <c r="K14" s="73">
        <v>-42635541.89</v>
      </c>
      <c r="L14" s="74">
        <v>-42654408.65</v>
      </c>
    </row>
    <row r="15" spans="1:12" ht="12.75" customHeight="1">
      <c r="A15" s="231" t="s">
        <v>218</v>
      </c>
      <c r="B15" s="232"/>
      <c r="C15" s="232"/>
      <c r="D15" s="232"/>
      <c r="E15" s="233"/>
      <c r="F15" s="10">
        <v>132</v>
      </c>
      <c r="G15" s="69">
        <v>0</v>
      </c>
      <c r="H15" s="73">
        <v>-22108677.98</v>
      </c>
      <c r="I15" s="74">
        <v>-22108677.98</v>
      </c>
      <c r="J15" s="69">
        <v>0</v>
      </c>
      <c r="K15" s="73">
        <v>0</v>
      </c>
      <c r="L15" s="74">
        <v>0</v>
      </c>
    </row>
    <row r="16" spans="1:12" ht="24.75" customHeight="1">
      <c r="A16" s="234" t="s">
        <v>219</v>
      </c>
      <c r="B16" s="232"/>
      <c r="C16" s="232"/>
      <c r="D16" s="232"/>
      <c r="E16" s="233"/>
      <c r="F16" s="10">
        <v>133</v>
      </c>
      <c r="G16" s="75">
        <v>41816852.730000004</v>
      </c>
      <c r="H16" s="76">
        <v>62703441.78</v>
      </c>
      <c r="I16" s="74">
        <v>104520294.51</v>
      </c>
      <c r="J16" s="75">
        <v>35301306.06999998</v>
      </c>
      <c r="K16" s="76">
        <v>130871371.16999999</v>
      </c>
      <c r="L16" s="74">
        <v>166172677.23999995</v>
      </c>
    </row>
    <row r="17" spans="1:12" ht="27" customHeight="1">
      <c r="A17" s="231" t="s">
        <v>220</v>
      </c>
      <c r="B17" s="232"/>
      <c r="C17" s="232"/>
      <c r="D17" s="232"/>
      <c r="E17" s="233"/>
      <c r="F17" s="10">
        <v>134</v>
      </c>
      <c r="G17" s="69">
        <v>0</v>
      </c>
      <c r="H17" s="73">
        <v>-2446991</v>
      </c>
      <c r="I17" s="74">
        <v>-2446991</v>
      </c>
      <c r="J17" s="69">
        <v>0</v>
      </c>
      <c r="K17" s="73">
        <v>-799423.14</v>
      </c>
      <c r="L17" s="74">
        <v>-799423.14</v>
      </c>
    </row>
    <row r="18" spans="1:12" ht="26.25" customHeight="1">
      <c r="A18" s="231" t="s">
        <v>221</v>
      </c>
      <c r="B18" s="232"/>
      <c r="C18" s="232"/>
      <c r="D18" s="232"/>
      <c r="E18" s="233"/>
      <c r="F18" s="10">
        <v>135</v>
      </c>
      <c r="G18" s="75">
        <v>-10007.96</v>
      </c>
      <c r="H18" s="76">
        <v>6464040.19</v>
      </c>
      <c r="I18" s="74">
        <v>6454032.23</v>
      </c>
      <c r="J18" s="75">
        <v>1530.5499999999997</v>
      </c>
      <c r="K18" s="76">
        <v>53766577.24</v>
      </c>
      <c r="L18" s="74">
        <v>53768107.79</v>
      </c>
    </row>
    <row r="19" spans="1:12" ht="12.75" customHeight="1">
      <c r="A19" s="231" t="s">
        <v>222</v>
      </c>
      <c r="B19" s="232"/>
      <c r="C19" s="232"/>
      <c r="D19" s="232"/>
      <c r="E19" s="233"/>
      <c r="F19" s="10">
        <v>136</v>
      </c>
      <c r="G19" s="69">
        <v>-10007.96</v>
      </c>
      <c r="H19" s="73">
        <v>1763036.5599999996</v>
      </c>
      <c r="I19" s="74">
        <v>1753028.5999999996</v>
      </c>
      <c r="J19" s="69">
        <v>1530.5499999999997</v>
      </c>
      <c r="K19" s="73">
        <v>1919622.08</v>
      </c>
      <c r="L19" s="74">
        <v>1921152.63</v>
      </c>
    </row>
    <row r="20" spans="1:12" ht="24" customHeight="1">
      <c r="A20" s="231" t="s">
        <v>223</v>
      </c>
      <c r="B20" s="232"/>
      <c r="C20" s="232"/>
      <c r="D20" s="232"/>
      <c r="E20" s="233"/>
      <c r="F20" s="10">
        <v>137</v>
      </c>
      <c r="G20" s="69">
        <v>0</v>
      </c>
      <c r="H20" s="73">
        <v>4699802.27</v>
      </c>
      <c r="I20" s="74">
        <v>4699802.27</v>
      </c>
      <c r="J20" s="69">
        <v>0</v>
      </c>
      <c r="K20" s="73">
        <v>51827464.53</v>
      </c>
      <c r="L20" s="74">
        <v>51827464.53</v>
      </c>
    </row>
    <row r="21" spans="1:12" ht="12.75" customHeight="1">
      <c r="A21" s="231" t="s">
        <v>224</v>
      </c>
      <c r="B21" s="232"/>
      <c r="C21" s="232"/>
      <c r="D21" s="232"/>
      <c r="E21" s="233"/>
      <c r="F21" s="10">
        <v>138</v>
      </c>
      <c r="G21" s="69">
        <v>0</v>
      </c>
      <c r="H21" s="73">
        <v>1201.359999999986</v>
      </c>
      <c r="I21" s="74">
        <v>1201.359999999986</v>
      </c>
      <c r="J21" s="69">
        <v>0</v>
      </c>
      <c r="K21" s="73">
        <v>19490.63</v>
      </c>
      <c r="L21" s="74">
        <v>19490.63</v>
      </c>
    </row>
    <row r="22" spans="1:12" ht="12.75" customHeight="1">
      <c r="A22" s="231" t="s">
        <v>225</v>
      </c>
      <c r="B22" s="232"/>
      <c r="C22" s="232"/>
      <c r="D22" s="232"/>
      <c r="E22" s="233"/>
      <c r="F22" s="10">
        <v>139</v>
      </c>
      <c r="G22" s="69">
        <v>27005425</v>
      </c>
      <c r="H22" s="73">
        <v>35929988</v>
      </c>
      <c r="I22" s="74">
        <v>62935413</v>
      </c>
      <c r="J22" s="69">
        <v>28309159.189999998</v>
      </c>
      <c r="K22" s="73">
        <v>40077358.39999999</v>
      </c>
      <c r="L22" s="74">
        <v>68386517.59</v>
      </c>
    </row>
    <row r="23" spans="1:12" ht="24" customHeight="1">
      <c r="A23" s="231" t="s">
        <v>226</v>
      </c>
      <c r="B23" s="232"/>
      <c r="C23" s="232"/>
      <c r="D23" s="232"/>
      <c r="E23" s="233"/>
      <c r="F23" s="10">
        <v>140</v>
      </c>
      <c r="G23" s="69">
        <v>1044020</v>
      </c>
      <c r="H23" s="73">
        <v>1313861</v>
      </c>
      <c r="I23" s="74">
        <v>2357881</v>
      </c>
      <c r="J23" s="69">
        <v>159268.54000000004</v>
      </c>
      <c r="K23" s="73">
        <v>1227160.339999999</v>
      </c>
      <c r="L23" s="74">
        <v>1386428.879999999</v>
      </c>
    </row>
    <row r="24" spans="1:12" ht="23.25" customHeight="1">
      <c r="A24" s="231" t="s">
        <v>227</v>
      </c>
      <c r="B24" s="232"/>
      <c r="C24" s="232"/>
      <c r="D24" s="232"/>
      <c r="E24" s="233"/>
      <c r="F24" s="10">
        <v>141</v>
      </c>
      <c r="G24" s="75">
        <v>1231915.69</v>
      </c>
      <c r="H24" s="76">
        <v>2425640.59</v>
      </c>
      <c r="I24" s="74">
        <v>3657556.28</v>
      </c>
      <c r="J24" s="75">
        <v>1121855.3600000003</v>
      </c>
      <c r="K24" s="76">
        <v>2030219.120000001</v>
      </c>
      <c r="L24" s="74">
        <v>3152074.4800000023</v>
      </c>
    </row>
    <row r="25" spans="1:12" ht="12.75" customHeight="1">
      <c r="A25" s="231" t="s">
        <v>228</v>
      </c>
      <c r="B25" s="232"/>
      <c r="C25" s="232"/>
      <c r="D25" s="232"/>
      <c r="E25" s="233"/>
      <c r="F25" s="10">
        <v>142</v>
      </c>
      <c r="G25" s="69">
        <v>966827.69</v>
      </c>
      <c r="H25" s="73">
        <v>2098920.22</v>
      </c>
      <c r="I25" s="74">
        <v>3065747.91</v>
      </c>
      <c r="J25" s="69">
        <v>1009296.8899999999</v>
      </c>
      <c r="K25" s="73">
        <v>1660188.000000001</v>
      </c>
      <c r="L25" s="74">
        <v>2669484.8900000006</v>
      </c>
    </row>
    <row r="26" spans="1:12" ht="12.75" customHeight="1">
      <c r="A26" s="231" t="s">
        <v>229</v>
      </c>
      <c r="B26" s="232"/>
      <c r="C26" s="232"/>
      <c r="D26" s="232"/>
      <c r="E26" s="233"/>
      <c r="F26" s="10">
        <v>143</v>
      </c>
      <c r="G26" s="69">
        <v>83070</v>
      </c>
      <c r="H26" s="73">
        <v>204127.3700000001</v>
      </c>
      <c r="I26" s="74">
        <v>287197.3700000001</v>
      </c>
      <c r="J26" s="69">
        <v>0</v>
      </c>
      <c r="K26" s="73">
        <v>370031.1200000001</v>
      </c>
      <c r="L26" s="74">
        <v>370031.1200000001</v>
      </c>
    </row>
    <row r="27" spans="1:12" ht="12.75" customHeight="1">
      <c r="A27" s="231" t="s">
        <v>230</v>
      </c>
      <c r="B27" s="232"/>
      <c r="C27" s="232"/>
      <c r="D27" s="232"/>
      <c r="E27" s="233"/>
      <c r="F27" s="10">
        <v>144</v>
      </c>
      <c r="G27" s="69">
        <v>182018</v>
      </c>
      <c r="H27" s="73">
        <v>122593</v>
      </c>
      <c r="I27" s="74">
        <v>304611</v>
      </c>
      <c r="J27" s="69">
        <v>112558.46999999997</v>
      </c>
      <c r="K27" s="73">
        <v>0</v>
      </c>
      <c r="L27" s="74">
        <v>112558.46999999997</v>
      </c>
    </row>
    <row r="28" spans="1:12" ht="12.75" customHeight="1">
      <c r="A28" s="231" t="s">
        <v>231</v>
      </c>
      <c r="B28" s="232"/>
      <c r="C28" s="232"/>
      <c r="D28" s="232"/>
      <c r="E28" s="233"/>
      <c r="F28" s="10">
        <v>145</v>
      </c>
      <c r="G28" s="69">
        <v>11058585</v>
      </c>
      <c r="H28" s="73">
        <v>12329780</v>
      </c>
      <c r="I28" s="74">
        <v>23388365</v>
      </c>
      <c r="J28" s="69">
        <v>5678405.73</v>
      </c>
      <c r="K28" s="73">
        <v>14534525.69</v>
      </c>
      <c r="L28" s="74">
        <v>20212931.42</v>
      </c>
    </row>
    <row r="29" spans="1:12" ht="12.75" customHeight="1">
      <c r="A29" s="231" t="s">
        <v>232</v>
      </c>
      <c r="B29" s="232"/>
      <c r="C29" s="232"/>
      <c r="D29" s="232"/>
      <c r="E29" s="233"/>
      <c r="F29" s="10">
        <v>146</v>
      </c>
      <c r="G29" s="69">
        <v>1486915</v>
      </c>
      <c r="H29" s="73">
        <v>6687123</v>
      </c>
      <c r="I29" s="74">
        <v>8174038</v>
      </c>
      <c r="J29" s="69">
        <v>31086.699999999983</v>
      </c>
      <c r="K29" s="73">
        <v>20034953.519999996</v>
      </c>
      <c r="L29" s="74">
        <v>20066040.22</v>
      </c>
    </row>
    <row r="30" spans="1:12" ht="12.75" customHeight="1">
      <c r="A30" s="234" t="s">
        <v>233</v>
      </c>
      <c r="B30" s="232"/>
      <c r="C30" s="232"/>
      <c r="D30" s="232"/>
      <c r="E30" s="233"/>
      <c r="F30" s="10">
        <v>147</v>
      </c>
      <c r="G30" s="69">
        <v>30064</v>
      </c>
      <c r="H30" s="73">
        <v>10269939</v>
      </c>
      <c r="I30" s="74">
        <v>10300003</v>
      </c>
      <c r="J30" s="69">
        <v>663.7200000000012</v>
      </c>
      <c r="K30" s="73">
        <v>10027833.82</v>
      </c>
      <c r="L30" s="74">
        <v>10028497.54</v>
      </c>
    </row>
    <row r="31" spans="1:12" ht="15" customHeight="1">
      <c r="A31" s="234" t="s">
        <v>234</v>
      </c>
      <c r="B31" s="232"/>
      <c r="C31" s="232"/>
      <c r="D31" s="232"/>
      <c r="E31" s="233"/>
      <c r="F31" s="10">
        <v>148</v>
      </c>
      <c r="G31" s="69">
        <v>37691</v>
      </c>
      <c r="H31" s="73">
        <v>6634197</v>
      </c>
      <c r="I31" s="74">
        <v>6671888</v>
      </c>
      <c r="J31" s="69">
        <v>22094.670000000013</v>
      </c>
      <c r="K31" s="73">
        <v>12016556.830000002</v>
      </c>
      <c r="L31" s="74">
        <v>12038651.500000004</v>
      </c>
    </row>
    <row r="32" spans="1:12" ht="12.75" customHeight="1">
      <c r="A32" s="234" t="s">
        <v>235</v>
      </c>
      <c r="B32" s="232"/>
      <c r="C32" s="232"/>
      <c r="D32" s="232"/>
      <c r="E32" s="233"/>
      <c r="F32" s="10">
        <v>149</v>
      </c>
      <c r="G32" s="69">
        <v>1594909</v>
      </c>
      <c r="H32" s="73">
        <v>46512724</v>
      </c>
      <c r="I32" s="74">
        <v>48107633</v>
      </c>
      <c r="J32" s="69">
        <v>1198259.6800000002</v>
      </c>
      <c r="K32" s="73">
        <v>57763089.06999999</v>
      </c>
      <c r="L32" s="74">
        <v>58961348.75</v>
      </c>
    </row>
    <row r="33" spans="1:12" ht="12.75" customHeight="1">
      <c r="A33" s="234" t="s">
        <v>236</v>
      </c>
      <c r="B33" s="232"/>
      <c r="C33" s="232"/>
      <c r="D33" s="232"/>
      <c r="E33" s="233"/>
      <c r="F33" s="10">
        <v>150</v>
      </c>
      <c r="G33" s="75">
        <v>-58319962.96000001</v>
      </c>
      <c r="H33" s="76">
        <v>-378528043.4699998</v>
      </c>
      <c r="I33" s="74">
        <v>-436848006.4299998</v>
      </c>
      <c r="J33" s="75">
        <v>-78913225.59999996</v>
      </c>
      <c r="K33" s="76">
        <v>-300027195.46000004</v>
      </c>
      <c r="L33" s="74">
        <v>-378940421.05999994</v>
      </c>
    </row>
    <row r="34" spans="1:12" ht="12.75" customHeight="1">
      <c r="A34" s="231" t="s">
        <v>237</v>
      </c>
      <c r="B34" s="232"/>
      <c r="C34" s="232"/>
      <c r="D34" s="232"/>
      <c r="E34" s="233"/>
      <c r="F34" s="10">
        <v>151</v>
      </c>
      <c r="G34" s="75">
        <v>-76347352</v>
      </c>
      <c r="H34" s="76">
        <v>-481075120.7199998</v>
      </c>
      <c r="I34" s="74">
        <v>-557422472.7199998</v>
      </c>
      <c r="J34" s="75">
        <v>-109898503.92999998</v>
      </c>
      <c r="K34" s="76">
        <v>-465061259.14</v>
      </c>
      <c r="L34" s="74">
        <v>-574959763.0699999</v>
      </c>
    </row>
    <row r="35" spans="1:12" ht="12.75" customHeight="1">
      <c r="A35" s="231" t="s">
        <v>238</v>
      </c>
      <c r="B35" s="232"/>
      <c r="C35" s="232"/>
      <c r="D35" s="232"/>
      <c r="E35" s="233"/>
      <c r="F35" s="10">
        <v>152</v>
      </c>
      <c r="G35" s="69">
        <v>-76347352</v>
      </c>
      <c r="H35" s="73">
        <v>-528710203.75</v>
      </c>
      <c r="I35" s="74">
        <v>-605057555.75</v>
      </c>
      <c r="J35" s="69">
        <v>-109898503.92999998</v>
      </c>
      <c r="K35" s="73">
        <v>-546889736.8299999</v>
      </c>
      <c r="L35" s="74">
        <v>-656788240.76</v>
      </c>
    </row>
    <row r="36" spans="1:12" ht="12.75" customHeight="1">
      <c r="A36" s="231" t="s">
        <v>239</v>
      </c>
      <c r="B36" s="232"/>
      <c r="C36" s="232"/>
      <c r="D36" s="232"/>
      <c r="E36" s="233"/>
      <c r="F36" s="10">
        <v>153</v>
      </c>
      <c r="G36" s="69">
        <v>0</v>
      </c>
      <c r="H36" s="73">
        <v>-5044.619999999995</v>
      </c>
      <c r="I36" s="74">
        <v>-5044.619999999995</v>
      </c>
      <c r="J36" s="69">
        <v>0</v>
      </c>
      <c r="K36" s="73">
        <v>40571.96</v>
      </c>
      <c r="L36" s="74">
        <v>40571.96</v>
      </c>
    </row>
    <row r="37" spans="1:12" ht="12.75" customHeight="1">
      <c r="A37" s="231" t="s">
        <v>240</v>
      </c>
      <c r="B37" s="232"/>
      <c r="C37" s="232"/>
      <c r="D37" s="232"/>
      <c r="E37" s="233"/>
      <c r="F37" s="10">
        <v>154</v>
      </c>
      <c r="G37" s="69">
        <v>0</v>
      </c>
      <c r="H37" s="73">
        <v>47640127.650000006</v>
      </c>
      <c r="I37" s="74">
        <v>47640127.650000006</v>
      </c>
      <c r="J37" s="69">
        <v>0</v>
      </c>
      <c r="K37" s="73">
        <v>81787905.72999999</v>
      </c>
      <c r="L37" s="74">
        <v>81787905.72999999</v>
      </c>
    </row>
    <row r="38" spans="1:12" ht="12.75" customHeight="1">
      <c r="A38" s="231" t="s">
        <v>241</v>
      </c>
      <c r="B38" s="232"/>
      <c r="C38" s="232"/>
      <c r="D38" s="232"/>
      <c r="E38" s="233"/>
      <c r="F38" s="10">
        <v>155</v>
      </c>
      <c r="G38" s="75">
        <v>18027389.04</v>
      </c>
      <c r="H38" s="76">
        <v>102547077.25</v>
      </c>
      <c r="I38" s="74">
        <v>120574466.28999999</v>
      </c>
      <c r="J38" s="75">
        <v>30985278.330000002</v>
      </c>
      <c r="K38" s="76">
        <v>165034063.67999998</v>
      </c>
      <c r="L38" s="74">
        <v>196019342.01</v>
      </c>
    </row>
    <row r="39" spans="1:12" ht="12.75" customHeight="1">
      <c r="A39" s="231" t="s">
        <v>242</v>
      </c>
      <c r="B39" s="232"/>
      <c r="C39" s="232"/>
      <c r="D39" s="232"/>
      <c r="E39" s="233"/>
      <c r="F39" s="10">
        <v>156</v>
      </c>
      <c r="G39" s="69">
        <v>18027389.04</v>
      </c>
      <c r="H39" s="73">
        <v>103957969.34</v>
      </c>
      <c r="I39" s="74">
        <v>121985358.38</v>
      </c>
      <c r="J39" s="69">
        <v>30985278.330000002</v>
      </c>
      <c r="K39" s="73">
        <v>199188681.36999997</v>
      </c>
      <c r="L39" s="74">
        <v>230173959.7</v>
      </c>
    </row>
    <row r="40" spans="1:12" ht="12.75" customHeight="1">
      <c r="A40" s="231" t="s">
        <v>243</v>
      </c>
      <c r="B40" s="232"/>
      <c r="C40" s="232"/>
      <c r="D40" s="232"/>
      <c r="E40" s="233"/>
      <c r="F40" s="10">
        <v>157</v>
      </c>
      <c r="G40" s="69">
        <v>0</v>
      </c>
      <c r="H40" s="73">
        <v>0</v>
      </c>
      <c r="I40" s="74">
        <v>0</v>
      </c>
      <c r="J40" s="69">
        <v>0</v>
      </c>
      <c r="K40" s="73">
        <v>0</v>
      </c>
      <c r="L40" s="74">
        <v>0</v>
      </c>
    </row>
    <row r="41" spans="1:12" ht="12.75" customHeight="1">
      <c r="A41" s="231" t="s">
        <v>244</v>
      </c>
      <c r="B41" s="232"/>
      <c r="C41" s="232"/>
      <c r="D41" s="232"/>
      <c r="E41" s="233"/>
      <c r="F41" s="10">
        <v>158</v>
      </c>
      <c r="G41" s="69">
        <v>0</v>
      </c>
      <c r="H41" s="73">
        <v>-1410892.09</v>
      </c>
      <c r="I41" s="74">
        <v>-1410892.09</v>
      </c>
      <c r="J41" s="69">
        <v>0</v>
      </c>
      <c r="K41" s="73">
        <v>-34154617.69000001</v>
      </c>
      <c r="L41" s="74">
        <v>-34154617.69000001</v>
      </c>
    </row>
    <row r="42" spans="1:12" ht="26.25" customHeight="1">
      <c r="A42" s="234" t="s">
        <v>245</v>
      </c>
      <c r="B42" s="232"/>
      <c r="C42" s="232"/>
      <c r="D42" s="232"/>
      <c r="E42" s="233"/>
      <c r="F42" s="10">
        <v>159</v>
      </c>
      <c r="G42" s="75">
        <v>-47017649.61</v>
      </c>
      <c r="H42" s="76">
        <v>-13847225</v>
      </c>
      <c r="I42" s="74">
        <v>-60864874.61</v>
      </c>
      <c r="J42" s="75">
        <v>-21415697.32</v>
      </c>
      <c r="K42" s="76">
        <v>-14170000</v>
      </c>
      <c r="L42" s="74">
        <v>-35585697.32000001</v>
      </c>
    </row>
    <row r="43" spans="1:12" ht="16.5" customHeight="1">
      <c r="A43" s="231" t="s">
        <v>246</v>
      </c>
      <c r="B43" s="232"/>
      <c r="C43" s="232"/>
      <c r="D43" s="232"/>
      <c r="E43" s="233"/>
      <c r="F43" s="10">
        <v>160</v>
      </c>
      <c r="G43" s="75">
        <v>-47017649.61</v>
      </c>
      <c r="H43" s="76">
        <v>0</v>
      </c>
      <c r="I43" s="74">
        <v>-47017649.61</v>
      </c>
      <c r="J43" s="75">
        <v>-21415697.32</v>
      </c>
      <c r="K43" s="76">
        <v>0</v>
      </c>
      <c r="L43" s="74">
        <v>-21415697.32</v>
      </c>
    </row>
    <row r="44" spans="1:12" ht="12.75" customHeight="1">
      <c r="A44" s="231" t="s">
        <v>247</v>
      </c>
      <c r="B44" s="232"/>
      <c r="C44" s="232"/>
      <c r="D44" s="232"/>
      <c r="E44" s="233"/>
      <c r="F44" s="10">
        <v>161</v>
      </c>
      <c r="G44" s="69">
        <v>-47018415.20999999</v>
      </c>
      <c r="H44" s="73">
        <v>0</v>
      </c>
      <c r="I44" s="74">
        <v>-47018415.20999999</v>
      </c>
      <c r="J44" s="69">
        <v>-21501157.020000003</v>
      </c>
      <c r="K44" s="73">
        <v>0</v>
      </c>
      <c r="L44" s="74">
        <v>-21501157.020000003</v>
      </c>
    </row>
    <row r="45" spans="1:12" ht="12.75" customHeight="1">
      <c r="A45" s="231" t="s">
        <v>248</v>
      </c>
      <c r="B45" s="232"/>
      <c r="C45" s="232"/>
      <c r="D45" s="232"/>
      <c r="E45" s="233"/>
      <c r="F45" s="10">
        <v>162</v>
      </c>
      <c r="G45" s="69">
        <v>765.5999999999999</v>
      </c>
      <c r="H45" s="73">
        <v>0</v>
      </c>
      <c r="I45" s="74">
        <v>765.5999999999999</v>
      </c>
      <c r="J45" s="69">
        <v>85459.7</v>
      </c>
      <c r="K45" s="73">
        <v>0</v>
      </c>
      <c r="L45" s="74">
        <v>85459.7</v>
      </c>
    </row>
    <row r="46" spans="1:12" ht="24.75" customHeight="1">
      <c r="A46" s="231" t="s">
        <v>249</v>
      </c>
      <c r="B46" s="232"/>
      <c r="C46" s="232"/>
      <c r="D46" s="232"/>
      <c r="E46" s="233"/>
      <c r="F46" s="10">
        <v>163</v>
      </c>
      <c r="G46" s="75">
        <v>0</v>
      </c>
      <c r="H46" s="76">
        <v>-13847225</v>
      </c>
      <c r="I46" s="74">
        <v>-13847225</v>
      </c>
      <c r="J46" s="75">
        <v>0</v>
      </c>
      <c r="K46" s="76">
        <v>-14170000</v>
      </c>
      <c r="L46" s="74">
        <v>-14170000</v>
      </c>
    </row>
    <row r="47" spans="1:12" ht="12.75" customHeight="1">
      <c r="A47" s="231" t="s">
        <v>242</v>
      </c>
      <c r="B47" s="232"/>
      <c r="C47" s="232"/>
      <c r="D47" s="232"/>
      <c r="E47" s="233"/>
      <c r="F47" s="10">
        <v>164</v>
      </c>
      <c r="G47" s="69">
        <v>0</v>
      </c>
      <c r="H47" s="73">
        <v>-13847225</v>
      </c>
      <c r="I47" s="74">
        <v>-13847225</v>
      </c>
      <c r="J47" s="69">
        <v>0</v>
      </c>
      <c r="K47" s="73">
        <v>-14170000</v>
      </c>
      <c r="L47" s="74">
        <v>-14170000</v>
      </c>
    </row>
    <row r="48" spans="1:12" ht="12.75" customHeight="1">
      <c r="A48" s="231" t="s">
        <v>243</v>
      </c>
      <c r="B48" s="232"/>
      <c r="C48" s="232"/>
      <c r="D48" s="232"/>
      <c r="E48" s="233"/>
      <c r="F48" s="10">
        <v>165</v>
      </c>
      <c r="G48" s="69">
        <v>0</v>
      </c>
      <c r="H48" s="73">
        <v>0</v>
      </c>
      <c r="I48" s="74">
        <v>0</v>
      </c>
      <c r="J48" s="69">
        <v>0</v>
      </c>
      <c r="K48" s="73">
        <v>0</v>
      </c>
      <c r="L48" s="74">
        <v>0</v>
      </c>
    </row>
    <row r="49" spans="1:12" ht="12.75" customHeight="1">
      <c r="A49" s="231" t="s">
        <v>244</v>
      </c>
      <c r="B49" s="232"/>
      <c r="C49" s="232"/>
      <c r="D49" s="232"/>
      <c r="E49" s="233"/>
      <c r="F49" s="10">
        <v>166</v>
      </c>
      <c r="G49" s="69">
        <v>0</v>
      </c>
      <c r="H49" s="73">
        <v>0</v>
      </c>
      <c r="I49" s="74">
        <v>0</v>
      </c>
      <c r="J49" s="69">
        <v>0</v>
      </c>
      <c r="K49" s="73">
        <v>0</v>
      </c>
      <c r="L49" s="74">
        <v>0</v>
      </c>
    </row>
    <row r="50" spans="1:12" ht="36" customHeight="1">
      <c r="A50" s="294" t="s">
        <v>250</v>
      </c>
      <c r="B50" s="263"/>
      <c r="C50" s="263"/>
      <c r="D50" s="263"/>
      <c r="E50" s="264"/>
      <c r="F50" s="10">
        <v>167</v>
      </c>
      <c r="G50" s="75">
        <v>1175577</v>
      </c>
      <c r="H50" s="76">
        <v>0</v>
      </c>
      <c r="I50" s="74">
        <v>1175577</v>
      </c>
      <c r="J50" s="75">
        <v>1232080.8899999997</v>
      </c>
      <c r="K50" s="76">
        <v>0</v>
      </c>
      <c r="L50" s="74">
        <v>1232080.8899999997</v>
      </c>
    </row>
    <row r="51" spans="1:12" ht="12.75" customHeight="1">
      <c r="A51" s="231" t="s">
        <v>251</v>
      </c>
      <c r="B51" s="232"/>
      <c r="C51" s="232"/>
      <c r="D51" s="232"/>
      <c r="E51" s="233"/>
      <c r="F51" s="10">
        <v>168</v>
      </c>
      <c r="G51" s="69">
        <v>1175577</v>
      </c>
      <c r="H51" s="73">
        <v>0</v>
      </c>
      <c r="I51" s="74">
        <v>1175577</v>
      </c>
      <c r="J51" s="69">
        <v>1232080.8899999997</v>
      </c>
      <c r="K51" s="73">
        <v>0</v>
      </c>
      <c r="L51" s="74">
        <v>1232080.8899999997</v>
      </c>
    </row>
    <row r="52" spans="1:12" ht="12.75" customHeight="1">
      <c r="A52" s="231" t="s">
        <v>252</v>
      </c>
      <c r="B52" s="232"/>
      <c r="C52" s="232"/>
      <c r="D52" s="232"/>
      <c r="E52" s="233"/>
      <c r="F52" s="10">
        <v>169</v>
      </c>
      <c r="G52" s="69">
        <v>0</v>
      </c>
      <c r="H52" s="73">
        <v>0</v>
      </c>
      <c r="I52" s="74">
        <v>0</v>
      </c>
      <c r="J52" s="69">
        <v>0</v>
      </c>
      <c r="K52" s="73">
        <v>0</v>
      </c>
      <c r="L52" s="74">
        <v>0</v>
      </c>
    </row>
    <row r="53" spans="1:12" ht="12.75" customHeight="1">
      <c r="A53" s="231" t="s">
        <v>253</v>
      </c>
      <c r="B53" s="232"/>
      <c r="C53" s="232"/>
      <c r="D53" s="232"/>
      <c r="E53" s="233"/>
      <c r="F53" s="10">
        <v>170</v>
      </c>
      <c r="G53" s="69">
        <v>0</v>
      </c>
      <c r="H53" s="73">
        <v>0</v>
      </c>
      <c r="I53" s="74">
        <v>0</v>
      </c>
      <c r="J53" s="69">
        <v>0</v>
      </c>
      <c r="K53" s="73">
        <v>0</v>
      </c>
      <c r="L53" s="74">
        <v>0</v>
      </c>
    </row>
    <row r="54" spans="1:12" ht="24.75" customHeight="1">
      <c r="A54" s="234" t="s">
        <v>254</v>
      </c>
      <c r="B54" s="232"/>
      <c r="C54" s="232"/>
      <c r="D54" s="232"/>
      <c r="E54" s="233"/>
      <c r="F54" s="10">
        <v>171</v>
      </c>
      <c r="G54" s="75">
        <v>0</v>
      </c>
      <c r="H54" s="76">
        <v>454011.1599999997</v>
      </c>
      <c r="I54" s="74">
        <v>454011.1599999997</v>
      </c>
      <c r="J54" s="75">
        <v>0</v>
      </c>
      <c r="K54" s="76">
        <v>-59243.48000000004</v>
      </c>
      <c r="L54" s="74">
        <v>-59243.48000000004</v>
      </c>
    </row>
    <row r="55" spans="1:12" ht="12.75" customHeight="1">
      <c r="A55" s="231" t="s">
        <v>255</v>
      </c>
      <c r="B55" s="232"/>
      <c r="C55" s="232"/>
      <c r="D55" s="232"/>
      <c r="E55" s="233"/>
      <c r="F55" s="10">
        <v>172</v>
      </c>
      <c r="G55" s="69">
        <v>0</v>
      </c>
      <c r="H55" s="73">
        <v>-1435040.6800000002</v>
      </c>
      <c r="I55" s="74">
        <v>-1435040.6800000002</v>
      </c>
      <c r="J55" s="69">
        <v>0</v>
      </c>
      <c r="K55" s="73">
        <v>95563.29999999999</v>
      </c>
      <c r="L55" s="74">
        <v>95563.29999999999</v>
      </c>
    </row>
    <row r="56" spans="1:12" ht="12.75" customHeight="1">
      <c r="A56" s="231" t="s">
        <v>256</v>
      </c>
      <c r="B56" s="232"/>
      <c r="C56" s="232"/>
      <c r="D56" s="232"/>
      <c r="E56" s="233"/>
      <c r="F56" s="10">
        <v>173</v>
      </c>
      <c r="G56" s="69">
        <v>0</v>
      </c>
      <c r="H56" s="73">
        <v>1889051.8399999999</v>
      </c>
      <c r="I56" s="74">
        <v>1889051.8399999999</v>
      </c>
      <c r="J56" s="69">
        <v>0</v>
      </c>
      <c r="K56" s="73">
        <v>-154806.78</v>
      </c>
      <c r="L56" s="74">
        <v>-154806.78</v>
      </c>
    </row>
    <row r="57" spans="1:12" ht="24.75" customHeight="1">
      <c r="A57" s="234" t="s">
        <v>257</v>
      </c>
      <c r="B57" s="232"/>
      <c r="C57" s="232"/>
      <c r="D57" s="232"/>
      <c r="E57" s="233"/>
      <c r="F57" s="10">
        <v>174</v>
      </c>
      <c r="G57" s="75">
        <v>-29012021.379999995</v>
      </c>
      <c r="H57" s="76">
        <v>-214934278.89999986</v>
      </c>
      <c r="I57" s="74">
        <v>-243946300.27999985</v>
      </c>
      <c r="J57" s="75">
        <v>-28223563.53</v>
      </c>
      <c r="K57" s="76">
        <v>-309571581.24</v>
      </c>
      <c r="L57" s="74">
        <v>-337795144.7700001</v>
      </c>
    </row>
    <row r="58" spans="1:12" ht="12.75" customHeight="1">
      <c r="A58" s="231" t="s">
        <v>258</v>
      </c>
      <c r="B58" s="232"/>
      <c r="C58" s="232"/>
      <c r="D58" s="232"/>
      <c r="E58" s="233"/>
      <c r="F58" s="10">
        <v>175</v>
      </c>
      <c r="G58" s="75">
        <v>-10742861.240000002</v>
      </c>
      <c r="H58" s="76">
        <v>-79754434.30000001</v>
      </c>
      <c r="I58" s="74">
        <v>-90497295.54000002</v>
      </c>
      <c r="J58" s="75">
        <v>-10880143.879999999</v>
      </c>
      <c r="K58" s="76">
        <v>-94360865.66999999</v>
      </c>
      <c r="L58" s="74">
        <v>-105241009.54999998</v>
      </c>
    </row>
    <row r="59" spans="1:12" ht="12.75" customHeight="1">
      <c r="A59" s="231" t="s">
        <v>259</v>
      </c>
      <c r="B59" s="232"/>
      <c r="C59" s="232"/>
      <c r="D59" s="232"/>
      <c r="E59" s="233"/>
      <c r="F59" s="10">
        <v>176</v>
      </c>
      <c r="G59" s="69">
        <v>-7600050.280000001</v>
      </c>
      <c r="H59" s="73">
        <v>-40856137.8</v>
      </c>
      <c r="I59" s="74">
        <v>-48456188.08</v>
      </c>
      <c r="J59" s="69">
        <v>-7054153.0299999975</v>
      </c>
      <c r="K59" s="73">
        <v>-56378276.61999999</v>
      </c>
      <c r="L59" s="74">
        <v>-63432429.649999976</v>
      </c>
    </row>
    <row r="60" spans="1:12" ht="12.75" customHeight="1">
      <c r="A60" s="231" t="s">
        <v>260</v>
      </c>
      <c r="B60" s="232"/>
      <c r="C60" s="232"/>
      <c r="D60" s="232"/>
      <c r="E60" s="233"/>
      <c r="F60" s="10">
        <v>177</v>
      </c>
      <c r="G60" s="69">
        <v>-3142810.960000001</v>
      </c>
      <c r="H60" s="73">
        <v>-41704015.68000001</v>
      </c>
      <c r="I60" s="74">
        <v>-44846826.64000001</v>
      </c>
      <c r="J60" s="69">
        <v>-3825990.8500000006</v>
      </c>
      <c r="K60" s="73">
        <v>-35410094.230000004</v>
      </c>
      <c r="L60" s="74">
        <v>-39236085.08</v>
      </c>
    </row>
    <row r="61" spans="1:12" ht="12.75" customHeight="1">
      <c r="A61" s="231" t="s">
        <v>261</v>
      </c>
      <c r="B61" s="232"/>
      <c r="C61" s="232"/>
      <c r="D61" s="232"/>
      <c r="E61" s="233"/>
      <c r="F61" s="10">
        <v>178</v>
      </c>
      <c r="G61" s="69">
        <v>0</v>
      </c>
      <c r="H61" s="73">
        <v>2805719.1799999997</v>
      </c>
      <c r="I61" s="74">
        <v>2805719.1799999997</v>
      </c>
      <c r="J61" s="69">
        <v>0</v>
      </c>
      <c r="K61" s="73">
        <v>-2572494.82</v>
      </c>
      <c r="L61" s="74">
        <v>-2572494.82</v>
      </c>
    </row>
    <row r="62" spans="1:12" ht="15" customHeight="1">
      <c r="A62" s="231" t="s">
        <v>262</v>
      </c>
      <c r="B62" s="232"/>
      <c r="C62" s="232"/>
      <c r="D62" s="232"/>
      <c r="E62" s="233"/>
      <c r="F62" s="10">
        <v>179</v>
      </c>
      <c r="G62" s="75">
        <v>-18269160.14</v>
      </c>
      <c r="H62" s="76">
        <v>-135179844.5999999</v>
      </c>
      <c r="I62" s="74">
        <v>-153449004.7399999</v>
      </c>
      <c r="J62" s="75">
        <v>-17343419.64999999</v>
      </c>
      <c r="K62" s="76">
        <v>-215210715.57000005</v>
      </c>
      <c r="L62" s="74">
        <v>-232554135.22000003</v>
      </c>
    </row>
    <row r="63" spans="1:12" ht="12.75" customHeight="1">
      <c r="A63" s="231" t="s">
        <v>263</v>
      </c>
      <c r="B63" s="232"/>
      <c r="C63" s="232"/>
      <c r="D63" s="232"/>
      <c r="E63" s="233"/>
      <c r="F63" s="10">
        <v>180</v>
      </c>
      <c r="G63" s="69">
        <v>-535900.8300000001</v>
      </c>
      <c r="H63" s="73">
        <v>-13887407.759999998</v>
      </c>
      <c r="I63" s="74">
        <v>-14423308.589999998</v>
      </c>
      <c r="J63" s="69">
        <v>-533381.4000000001</v>
      </c>
      <c r="K63" s="73">
        <v>-14120273.339999996</v>
      </c>
      <c r="L63" s="74">
        <v>-14653654.739999995</v>
      </c>
    </row>
    <row r="64" spans="1:12" ht="12.75" customHeight="1">
      <c r="A64" s="231" t="s">
        <v>264</v>
      </c>
      <c r="B64" s="232"/>
      <c r="C64" s="232"/>
      <c r="D64" s="232"/>
      <c r="E64" s="233"/>
      <c r="F64" s="10">
        <v>181</v>
      </c>
      <c r="G64" s="69">
        <v>-10678346.27</v>
      </c>
      <c r="H64" s="73">
        <v>-89365911.76999998</v>
      </c>
      <c r="I64" s="74">
        <v>-100044258.03999998</v>
      </c>
      <c r="J64" s="69">
        <v>-11343128.729999997</v>
      </c>
      <c r="K64" s="73">
        <v>-94083220.84999996</v>
      </c>
      <c r="L64" s="74">
        <v>-105426349.57999998</v>
      </c>
    </row>
    <row r="65" spans="1:12" ht="12.75" customHeight="1">
      <c r="A65" s="231" t="s">
        <v>265</v>
      </c>
      <c r="B65" s="232"/>
      <c r="C65" s="232"/>
      <c r="D65" s="232"/>
      <c r="E65" s="233"/>
      <c r="F65" s="10">
        <v>182</v>
      </c>
      <c r="G65" s="69">
        <v>-7054913.039999999</v>
      </c>
      <c r="H65" s="73">
        <v>-31926525.069999993</v>
      </c>
      <c r="I65" s="74">
        <v>-38981438.10999999</v>
      </c>
      <c r="J65" s="69">
        <v>-5466909.52</v>
      </c>
      <c r="K65" s="73">
        <v>-107007221.38000003</v>
      </c>
      <c r="L65" s="74">
        <v>-112474130.9</v>
      </c>
    </row>
    <row r="66" spans="1:12" ht="12.75" customHeight="1">
      <c r="A66" s="234" t="s">
        <v>266</v>
      </c>
      <c r="B66" s="232"/>
      <c r="C66" s="232"/>
      <c r="D66" s="232"/>
      <c r="E66" s="233"/>
      <c r="F66" s="10">
        <v>183</v>
      </c>
      <c r="G66" s="75">
        <v>-22207772</v>
      </c>
      <c r="H66" s="76">
        <v>-93815726</v>
      </c>
      <c r="I66" s="74">
        <v>-116023498</v>
      </c>
      <c r="J66" s="75">
        <v>-12655714.799999997</v>
      </c>
      <c r="K66" s="76">
        <v>-132322621.06</v>
      </c>
      <c r="L66" s="74">
        <v>-144978335.85999998</v>
      </c>
    </row>
    <row r="67" spans="1:12" ht="24.75" customHeight="1">
      <c r="A67" s="231" t="s">
        <v>267</v>
      </c>
      <c r="B67" s="232"/>
      <c r="C67" s="232"/>
      <c r="D67" s="232"/>
      <c r="E67" s="233"/>
      <c r="F67" s="10">
        <v>184</v>
      </c>
      <c r="G67" s="69">
        <v>0</v>
      </c>
      <c r="H67" s="73">
        <v>-124839</v>
      </c>
      <c r="I67" s="74">
        <v>-124839</v>
      </c>
      <c r="J67" s="69">
        <v>0</v>
      </c>
      <c r="K67" s="73">
        <v>0</v>
      </c>
      <c r="L67" s="74">
        <v>0</v>
      </c>
    </row>
    <row r="68" spans="1:12" ht="12.75" customHeight="1">
      <c r="A68" s="231" t="s">
        <v>268</v>
      </c>
      <c r="B68" s="232"/>
      <c r="C68" s="232"/>
      <c r="D68" s="232"/>
      <c r="E68" s="233"/>
      <c r="F68" s="10">
        <v>185</v>
      </c>
      <c r="G68" s="69">
        <v>-16051</v>
      </c>
      <c r="H68" s="73">
        <v>-18841</v>
      </c>
      <c r="I68" s="74">
        <v>-34892</v>
      </c>
      <c r="J68" s="69">
        <v>-12185.54</v>
      </c>
      <c r="K68" s="73">
        <v>-2.8600000000001273</v>
      </c>
      <c r="L68" s="74">
        <v>-12188.400000000001</v>
      </c>
    </row>
    <row r="69" spans="1:12" ht="12.75" customHeight="1">
      <c r="A69" s="231" t="s">
        <v>269</v>
      </c>
      <c r="B69" s="232"/>
      <c r="C69" s="232"/>
      <c r="D69" s="232"/>
      <c r="E69" s="233"/>
      <c r="F69" s="10">
        <v>186</v>
      </c>
      <c r="G69" s="69">
        <v>-16717359</v>
      </c>
      <c r="H69" s="73">
        <v>-20330656</v>
      </c>
      <c r="I69" s="74">
        <v>-37048015</v>
      </c>
      <c r="J69" s="69">
        <v>-12043533.83</v>
      </c>
      <c r="K69" s="73">
        <v>-30669460.72</v>
      </c>
      <c r="L69" s="74">
        <v>-42712994.55</v>
      </c>
    </row>
    <row r="70" spans="1:12" ht="15.75" customHeight="1">
      <c r="A70" s="231" t="s">
        <v>270</v>
      </c>
      <c r="B70" s="232"/>
      <c r="C70" s="232"/>
      <c r="D70" s="232"/>
      <c r="E70" s="233"/>
      <c r="F70" s="10">
        <v>187</v>
      </c>
      <c r="G70" s="69">
        <v>-3794874</v>
      </c>
      <c r="H70" s="73">
        <v>-27988855</v>
      </c>
      <c r="I70" s="74">
        <v>-31783729</v>
      </c>
      <c r="J70" s="69">
        <v>-29698.430000000168</v>
      </c>
      <c r="K70" s="73">
        <v>-8464639.309999999</v>
      </c>
      <c r="L70" s="74">
        <v>-8494337.739999996</v>
      </c>
    </row>
    <row r="71" spans="1:12" ht="16.5" customHeight="1">
      <c r="A71" s="231" t="s">
        <v>271</v>
      </c>
      <c r="B71" s="232"/>
      <c r="C71" s="232"/>
      <c r="D71" s="232"/>
      <c r="E71" s="233"/>
      <c r="F71" s="10">
        <v>188</v>
      </c>
      <c r="G71" s="69">
        <v>-81556</v>
      </c>
      <c r="H71" s="73">
        <v>5308428</v>
      </c>
      <c r="I71" s="74">
        <v>5226872</v>
      </c>
      <c r="J71" s="69">
        <v>-439994.0700000003</v>
      </c>
      <c r="K71" s="73">
        <v>-3444051.7800000003</v>
      </c>
      <c r="L71" s="74">
        <v>-3884045.8499999996</v>
      </c>
    </row>
    <row r="72" spans="1:12" ht="12.75" customHeight="1">
      <c r="A72" s="231" t="s">
        <v>272</v>
      </c>
      <c r="B72" s="232"/>
      <c r="C72" s="232"/>
      <c r="D72" s="232"/>
      <c r="E72" s="233"/>
      <c r="F72" s="10">
        <v>189</v>
      </c>
      <c r="G72" s="69">
        <v>430635</v>
      </c>
      <c r="H72" s="73">
        <v>279378</v>
      </c>
      <c r="I72" s="74">
        <v>710013</v>
      </c>
      <c r="J72" s="69">
        <v>0</v>
      </c>
      <c r="K72" s="73">
        <v>0</v>
      </c>
      <c r="L72" s="74">
        <v>0</v>
      </c>
    </row>
    <row r="73" spans="1:12" ht="12.75" customHeight="1">
      <c r="A73" s="231" t="s">
        <v>273</v>
      </c>
      <c r="B73" s="232"/>
      <c r="C73" s="232"/>
      <c r="D73" s="232"/>
      <c r="E73" s="233"/>
      <c r="F73" s="10">
        <v>190</v>
      </c>
      <c r="G73" s="69">
        <v>-2028567</v>
      </c>
      <c r="H73" s="73">
        <v>-50940341</v>
      </c>
      <c r="I73" s="74">
        <v>-52968908</v>
      </c>
      <c r="J73" s="69">
        <v>-130302.93</v>
      </c>
      <c r="K73" s="73">
        <v>-89744466.38999999</v>
      </c>
      <c r="L73" s="74">
        <v>-89874769.32</v>
      </c>
    </row>
    <row r="74" spans="1:12" ht="17.25" customHeight="1">
      <c r="A74" s="234" t="s">
        <v>274</v>
      </c>
      <c r="B74" s="232"/>
      <c r="C74" s="232"/>
      <c r="D74" s="232"/>
      <c r="E74" s="233"/>
      <c r="F74" s="10">
        <v>191</v>
      </c>
      <c r="G74" s="75">
        <v>3421513.58</v>
      </c>
      <c r="H74" s="76">
        <v>-23984536.25</v>
      </c>
      <c r="I74" s="74">
        <v>-20563022.67</v>
      </c>
      <c r="J74" s="75">
        <v>-116902.88</v>
      </c>
      <c r="K74" s="76">
        <v>-21699831.97</v>
      </c>
      <c r="L74" s="74">
        <v>-21816734.849999994</v>
      </c>
    </row>
    <row r="75" spans="1:12" ht="12.75" customHeight="1">
      <c r="A75" s="231" t="s">
        <v>275</v>
      </c>
      <c r="B75" s="232"/>
      <c r="C75" s="232"/>
      <c r="D75" s="232"/>
      <c r="E75" s="233"/>
      <c r="F75" s="10">
        <v>192</v>
      </c>
      <c r="G75" s="69">
        <v>3715160.44</v>
      </c>
      <c r="H75" s="73">
        <v>-1333448.47</v>
      </c>
      <c r="I75" s="74">
        <v>2381711.9699999997</v>
      </c>
      <c r="J75" s="69">
        <v>0</v>
      </c>
      <c r="K75" s="73">
        <v>-2119018.6500000004</v>
      </c>
      <c r="L75" s="74">
        <v>-2119018.6500000004</v>
      </c>
    </row>
    <row r="76" spans="1:12" ht="12.75" customHeight="1">
      <c r="A76" s="231" t="s">
        <v>276</v>
      </c>
      <c r="B76" s="232"/>
      <c r="C76" s="232"/>
      <c r="D76" s="232"/>
      <c r="E76" s="233"/>
      <c r="F76" s="10">
        <v>193</v>
      </c>
      <c r="G76" s="69">
        <v>-293646.86</v>
      </c>
      <c r="H76" s="73">
        <v>-22651087.78</v>
      </c>
      <c r="I76" s="74">
        <v>-22944734.64</v>
      </c>
      <c r="J76" s="69">
        <v>-116902.88</v>
      </c>
      <c r="K76" s="73">
        <v>-19580813.32</v>
      </c>
      <c r="L76" s="74">
        <v>-19697716.199999996</v>
      </c>
    </row>
    <row r="77" spans="1:12" ht="12.75" customHeight="1">
      <c r="A77" s="234" t="s">
        <v>277</v>
      </c>
      <c r="B77" s="232"/>
      <c r="C77" s="232"/>
      <c r="D77" s="232"/>
      <c r="E77" s="233"/>
      <c r="F77" s="10">
        <v>194</v>
      </c>
      <c r="G77" s="69">
        <v>1987</v>
      </c>
      <c r="H77" s="73">
        <v>-7408970</v>
      </c>
      <c r="I77" s="74">
        <v>-7406983</v>
      </c>
      <c r="J77" s="69">
        <v>-1142362.26</v>
      </c>
      <c r="K77" s="73">
        <v>-17247025.23999998</v>
      </c>
      <c r="L77" s="74">
        <v>-18389387.5</v>
      </c>
    </row>
    <row r="78" spans="1:12" ht="42.75" customHeight="1">
      <c r="A78" s="234" t="s">
        <v>278</v>
      </c>
      <c r="B78" s="235"/>
      <c r="C78" s="235"/>
      <c r="D78" s="235"/>
      <c r="E78" s="236"/>
      <c r="F78" s="10">
        <v>195</v>
      </c>
      <c r="G78" s="75">
        <v>2432128.21000004</v>
      </c>
      <c r="H78" s="76">
        <v>17138466.63000059</v>
      </c>
      <c r="I78" s="74">
        <v>19570594.84000063</v>
      </c>
      <c r="J78" s="75">
        <v>2689777.839999959</v>
      </c>
      <c r="K78" s="76">
        <v>46832935.97</v>
      </c>
      <c r="L78" s="74">
        <v>49522713.80999997</v>
      </c>
    </row>
    <row r="79" spans="1:12" ht="12.75" customHeight="1">
      <c r="A79" s="234" t="s">
        <v>279</v>
      </c>
      <c r="B79" s="232"/>
      <c r="C79" s="232"/>
      <c r="D79" s="232"/>
      <c r="E79" s="233"/>
      <c r="F79" s="10">
        <v>196</v>
      </c>
      <c r="G79" s="75">
        <v>-340768</v>
      </c>
      <c r="H79" s="76">
        <v>-7936753.829999998</v>
      </c>
      <c r="I79" s="74">
        <v>-8277521.829999998</v>
      </c>
      <c r="J79" s="75">
        <v>-459351.15</v>
      </c>
      <c r="K79" s="76">
        <v>-17312735.820000004</v>
      </c>
      <c r="L79" s="74">
        <v>-17772086.970000003</v>
      </c>
    </row>
    <row r="80" spans="1:12" ht="12.75" customHeight="1">
      <c r="A80" s="231" t="s">
        <v>280</v>
      </c>
      <c r="B80" s="232"/>
      <c r="C80" s="232"/>
      <c r="D80" s="232"/>
      <c r="E80" s="233"/>
      <c r="F80" s="10">
        <v>197</v>
      </c>
      <c r="G80" s="69">
        <v>-340768</v>
      </c>
      <c r="H80" s="73">
        <v>-7936753.829999998</v>
      </c>
      <c r="I80" s="74">
        <v>-8277521.829999998</v>
      </c>
      <c r="J80" s="69">
        <v>-459351.15</v>
      </c>
      <c r="K80" s="73">
        <v>-17462786.51</v>
      </c>
      <c r="L80" s="74">
        <v>-17922137.66</v>
      </c>
    </row>
    <row r="81" spans="1:12" ht="12.75" customHeight="1">
      <c r="A81" s="231" t="s">
        <v>281</v>
      </c>
      <c r="B81" s="232"/>
      <c r="C81" s="232"/>
      <c r="D81" s="232"/>
      <c r="E81" s="233"/>
      <c r="F81" s="10">
        <v>198</v>
      </c>
      <c r="G81" s="69">
        <v>0</v>
      </c>
      <c r="H81" s="73">
        <v>0</v>
      </c>
      <c r="I81" s="74">
        <v>0</v>
      </c>
      <c r="J81" s="69">
        <v>0</v>
      </c>
      <c r="K81" s="73"/>
      <c r="L81" s="74"/>
    </row>
    <row r="82" spans="1:12" ht="24" customHeight="1">
      <c r="A82" s="234" t="s">
        <v>282</v>
      </c>
      <c r="B82" s="232"/>
      <c r="C82" s="232"/>
      <c r="D82" s="232"/>
      <c r="E82" s="233"/>
      <c r="F82" s="10">
        <v>199</v>
      </c>
      <c r="G82" s="75">
        <v>2091360.21000004</v>
      </c>
      <c r="H82" s="76">
        <v>9201712.800000593</v>
      </c>
      <c r="I82" s="74">
        <v>11293073.010000633</v>
      </c>
      <c r="J82" s="75">
        <v>2230426.6899999585</v>
      </c>
      <c r="K82" s="76">
        <v>29520200.14999999</v>
      </c>
      <c r="L82" s="74">
        <v>31750626.839999944</v>
      </c>
    </row>
    <row r="83" spans="1:12" ht="12.75" customHeight="1">
      <c r="A83" s="234" t="s">
        <v>205</v>
      </c>
      <c r="B83" s="235"/>
      <c r="C83" s="235"/>
      <c r="D83" s="235"/>
      <c r="E83" s="236"/>
      <c r="F83" s="10">
        <v>200</v>
      </c>
      <c r="G83" s="69">
        <v>1880323.96</v>
      </c>
      <c r="H83" s="73">
        <v>8855053.439999998</v>
      </c>
      <c r="I83" s="74">
        <v>10735377.399999999</v>
      </c>
      <c r="J83" s="69">
        <v>2072283.8200000003</v>
      </c>
      <c r="K83" s="73">
        <v>30020732.779999986</v>
      </c>
      <c r="L83" s="74">
        <v>32093016.59999998</v>
      </c>
    </row>
    <row r="84" spans="1:12" ht="12.75" customHeight="1">
      <c r="A84" s="234" t="s">
        <v>206</v>
      </c>
      <c r="B84" s="235"/>
      <c r="C84" s="235"/>
      <c r="D84" s="235"/>
      <c r="E84" s="236"/>
      <c r="F84" s="10">
        <v>201</v>
      </c>
      <c r="G84" s="69">
        <v>211036</v>
      </c>
      <c r="H84" s="73">
        <v>346660.037</v>
      </c>
      <c r="I84" s="74">
        <v>557696.037</v>
      </c>
      <c r="J84" s="69">
        <v>158142.87</v>
      </c>
      <c r="K84" s="73">
        <v>-500532.68000000017</v>
      </c>
      <c r="L84" s="74">
        <v>-342389.81000000006</v>
      </c>
    </row>
    <row r="85" spans="1:12" ht="12.75" customHeight="1">
      <c r="A85" s="234" t="s">
        <v>283</v>
      </c>
      <c r="B85" s="235"/>
      <c r="C85" s="235"/>
      <c r="D85" s="235"/>
      <c r="E85" s="235"/>
      <c r="F85" s="10">
        <v>202</v>
      </c>
      <c r="G85" s="69">
        <v>154390456.58000004</v>
      </c>
      <c r="H85" s="80">
        <v>749203235.0900002</v>
      </c>
      <c r="I85" s="81">
        <v>903593691.6700002</v>
      </c>
      <c r="J85" s="69">
        <v>143925163.3399999</v>
      </c>
      <c r="K85" s="80">
        <v>841930434.4200001</v>
      </c>
      <c r="L85" s="81">
        <v>985855597.7600002</v>
      </c>
    </row>
    <row r="86" spans="1:12" ht="12.75" customHeight="1">
      <c r="A86" s="234" t="s">
        <v>284</v>
      </c>
      <c r="B86" s="235"/>
      <c r="C86" s="235"/>
      <c r="D86" s="235"/>
      <c r="E86" s="235"/>
      <c r="F86" s="10">
        <v>203</v>
      </c>
      <c r="G86" s="82">
        <v>-152299096.37</v>
      </c>
      <c r="H86" s="73">
        <v>-740001522.2899995</v>
      </c>
      <c r="I86" s="81">
        <v>-892300618.6599995</v>
      </c>
      <c r="J86" s="82">
        <v>-141694736.64999998</v>
      </c>
      <c r="K86" s="73">
        <v>-812410234.27</v>
      </c>
      <c r="L86" s="81">
        <v>-954104970.9199996</v>
      </c>
    </row>
    <row r="87" spans="1:12" ht="12.75" customHeight="1">
      <c r="A87" s="234" t="s">
        <v>285</v>
      </c>
      <c r="B87" s="232"/>
      <c r="C87" s="232"/>
      <c r="D87" s="232"/>
      <c r="E87" s="232"/>
      <c r="F87" s="10">
        <v>204</v>
      </c>
      <c r="G87" s="75">
        <v>18913100</v>
      </c>
      <c r="H87" s="76">
        <v>42614290</v>
      </c>
      <c r="I87" s="74">
        <v>61527390</v>
      </c>
      <c r="J87" s="75">
        <v>2272150</v>
      </c>
      <c r="K87" s="76">
        <v>19227277</v>
      </c>
      <c r="L87" s="74">
        <v>21499427</v>
      </c>
    </row>
    <row r="88" spans="1:12" ht="25.5" customHeight="1">
      <c r="A88" s="231" t="s">
        <v>286</v>
      </c>
      <c r="B88" s="232"/>
      <c r="C88" s="232"/>
      <c r="D88" s="232"/>
      <c r="E88" s="232"/>
      <c r="F88" s="10">
        <v>205</v>
      </c>
      <c r="G88" s="69">
        <v>0</v>
      </c>
      <c r="H88" s="73">
        <v>2158</v>
      </c>
      <c r="I88" s="74">
        <v>2158</v>
      </c>
      <c r="J88" s="69">
        <v>0</v>
      </c>
      <c r="K88" s="73">
        <v>24754</v>
      </c>
      <c r="L88" s="74">
        <v>24754</v>
      </c>
    </row>
    <row r="89" spans="1:12" ht="23.25" customHeight="1">
      <c r="A89" s="231" t="s">
        <v>287</v>
      </c>
      <c r="B89" s="232"/>
      <c r="C89" s="232"/>
      <c r="D89" s="232"/>
      <c r="E89" s="232"/>
      <c r="F89" s="10">
        <v>206</v>
      </c>
      <c r="G89" s="69">
        <v>18913100</v>
      </c>
      <c r="H89" s="73">
        <v>38333820</v>
      </c>
      <c r="I89" s="74">
        <v>57246920</v>
      </c>
      <c r="J89" s="69">
        <v>2272150</v>
      </c>
      <c r="K89" s="73">
        <v>9423648</v>
      </c>
      <c r="L89" s="74">
        <v>11695798</v>
      </c>
    </row>
    <row r="90" spans="1:12" ht="24.75" customHeight="1">
      <c r="A90" s="231" t="s">
        <v>288</v>
      </c>
      <c r="B90" s="232"/>
      <c r="C90" s="232"/>
      <c r="D90" s="232"/>
      <c r="E90" s="232"/>
      <c r="F90" s="10">
        <v>207</v>
      </c>
      <c r="G90" s="69">
        <v>0</v>
      </c>
      <c r="H90" s="73">
        <v>4130113</v>
      </c>
      <c r="I90" s="74">
        <v>4130113</v>
      </c>
      <c r="J90" s="69">
        <v>0</v>
      </c>
      <c r="K90" s="73">
        <v>9778875</v>
      </c>
      <c r="L90" s="74">
        <v>9778875</v>
      </c>
    </row>
    <row r="91" spans="1:12" ht="24.75" customHeight="1">
      <c r="A91" s="231" t="s">
        <v>289</v>
      </c>
      <c r="B91" s="232"/>
      <c r="C91" s="232"/>
      <c r="D91" s="232"/>
      <c r="E91" s="232"/>
      <c r="F91" s="10">
        <v>208</v>
      </c>
      <c r="G91" s="69">
        <v>0</v>
      </c>
      <c r="H91" s="73">
        <v>148199</v>
      </c>
      <c r="I91" s="74">
        <v>148199</v>
      </c>
      <c r="J91" s="69">
        <v>0</v>
      </c>
      <c r="K91" s="73">
        <v>0</v>
      </c>
      <c r="L91" s="74">
        <v>0</v>
      </c>
    </row>
    <row r="92" spans="1:12" ht="12.75" customHeight="1">
      <c r="A92" s="231" t="s">
        <v>290</v>
      </c>
      <c r="B92" s="232"/>
      <c r="C92" s="232"/>
      <c r="D92" s="232"/>
      <c r="E92" s="232"/>
      <c r="F92" s="10">
        <v>209</v>
      </c>
      <c r="G92" s="69">
        <v>0</v>
      </c>
      <c r="H92" s="73">
        <v>0</v>
      </c>
      <c r="I92" s="74">
        <v>0</v>
      </c>
      <c r="J92" s="69">
        <v>0</v>
      </c>
      <c r="K92" s="73">
        <v>0</v>
      </c>
      <c r="L92" s="74">
        <v>0</v>
      </c>
    </row>
    <row r="93" spans="1:12" ht="24" customHeight="1">
      <c r="A93" s="231" t="s">
        <v>291</v>
      </c>
      <c r="B93" s="232"/>
      <c r="C93" s="232"/>
      <c r="D93" s="232"/>
      <c r="E93" s="232"/>
      <c r="F93" s="10">
        <v>210</v>
      </c>
      <c r="G93" s="69">
        <v>0</v>
      </c>
      <c r="H93" s="73">
        <v>0</v>
      </c>
      <c r="I93" s="74">
        <v>0</v>
      </c>
      <c r="J93" s="69">
        <v>0</v>
      </c>
      <c r="K93" s="73">
        <v>0</v>
      </c>
      <c r="L93" s="74">
        <v>0</v>
      </c>
    </row>
    <row r="94" spans="1:12" ht="12.75" customHeight="1">
      <c r="A94" s="231" t="s">
        <v>292</v>
      </c>
      <c r="B94" s="232"/>
      <c r="C94" s="232"/>
      <c r="D94" s="232"/>
      <c r="E94" s="232"/>
      <c r="F94" s="10">
        <v>211</v>
      </c>
      <c r="G94" s="69">
        <v>0</v>
      </c>
      <c r="H94" s="73">
        <v>0</v>
      </c>
      <c r="I94" s="74">
        <v>0</v>
      </c>
      <c r="J94" s="69">
        <v>0</v>
      </c>
      <c r="K94" s="73">
        <v>0</v>
      </c>
      <c r="L94" s="74">
        <v>0</v>
      </c>
    </row>
    <row r="95" spans="1:12" ht="12.75" customHeight="1">
      <c r="A95" s="231" t="s">
        <v>293</v>
      </c>
      <c r="B95" s="232"/>
      <c r="C95" s="232"/>
      <c r="D95" s="232"/>
      <c r="E95" s="232"/>
      <c r="F95" s="10">
        <v>212</v>
      </c>
      <c r="G95" s="69">
        <v>0</v>
      </c>
      <c r="H95" s="73">
        <v>0</v>
      </c>
      <c r="I95" s="74">
        <v>0</v>
      </c>
      <c r="J95" s="69">
        <v>0</v>
      </c>
      <c r="K95" s="73">
        <v>0</v>
      </c>
      <c r="L95" s="74">
        <v>0</v>
      </c>
    </row>
    <row r="96" spans="1:12" ht="12.75" customHeight="1">
      <c r="A96" s="234" t="s">
        <v>294</v>
      </c>
      <c r="B96" s="232"/>
      <c r="C96" s="232"/>
      <c r="D96" s="232"/>
      <c r="E96" s="232"/>
      <c r="F96" s="10">
        <v>213</v>
      </c>
      <c r="G96" s="75">
        <v>21004460.21000004</v>
      </c>
      <c r="H96" s="76">
        <v>51816002.80000059</v>
      </c>
      <c r="I96" s="74">
        <v>72820463.01000063</v>
      </c>
      <c r="J96" s="75">
        <v>4502576.6899999585</v>
      </c>
      <c r="K96" s="76">
        <v>48747477.14999999</v>
      </c>
      <c r="L96" s="74">
        <v>53250053.83999995</v>
      </c>
    </row>
    <row r="97" spans="1:12" ht="12.75" customHeight="1">
      <c r="A97" s="234" t="s">
        <v>205</v>
      </c>
      <c r="B97" s="235"/>
      <c r="C97" s="235"/>
      <c r="D97" s="235"/>
      <c r="E97" s="236"/>
      <c r="F97" s="10">
        <v>214</v>
      </c>
      <c r="G97" s="69">
        <v>20793423</v>
      </c>
      <c r="H97" s="73">
        <v>50928507</v>
      </c>
      <c r="I97" s="74">
        <v>71721930</v>
      </c>
      <c r="J97" s="69">
        <v>4344434</v>
      </c>
      <c r="K97" s="73">
        <v>43428589</v>
      </c>
      <c r="L97" s="74">
        <v>47773023</v>
      </c>
    </row>
    <row r="98" spans="1:12" ht="12.75" customHeight="1">
      <c r="A98" s="234" t="s">
        <v>206</v>
      </c>
      <c r="B98" s="235"/>
      <c r="C98" s="235"/>
      <c r="D98" s="235"/>
      <c r="E98" s="236"/>
      <c r="F98" s="10">
        <v>215</v>
      </c>
      <c r="G98" s="69">
        <v>211036</v>
      </c>
      <c r="H98" s="73">
        <v>887497</v>
      </c>
      <c r="I98" s="74">
        <v>1098533</v>
      </c>
      <c r="J98" s="69">
        <v>158142</v>
      </c>
      <c r="K98" s="73">
        <v>5318888</v>
      </c>
      <c r="L98" s="74">
        <v>5477030</v>
      </c>
    </row>
    <row r="99" spans="1:12" ht="12.75" customHeight="1">
      <c r="A99" s="237" t="s">
        <v>295</v>
      </c>
      <c r="B99" s="293"/>
      <c r="C99" s="293"/>
      <c r="D99" s="293"/>
      <c r="E99" s="293"/>
      <c r="F99" s="11">
        <v>216</v>
      </c>
      <c r="G99" s="77"/>
      <c r="H99" s="78"/>
      <c r="I99" s="79"/>
      <c r="J99" s="77"/>
      <c r="K99" s="78"/>
      <c r="L99" s="79"/>
    </row>
    <row r="100" spans="1:12" ht="12.75">
      <c r="A100" s="292" t="s">
        <v>296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M1:IV65536 F7:L99 A101:L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57">
      <selection activeCell="A57" sqref="A5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97" t="s">
        <v>209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2.75" customHeight="1">
      <c r="A2" s="286" t="s">
        <v>393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2.75">
      <c r="A3" s="159"/>
      <c r="B3" s="158"/>
      <c r="C3" s="158"/>
      <c r="D3" s="160"/>
      <c r="E3" s="160"/>
      <c r="F3" s="160"/>
      <c r="G3" s="160"/>
      <c r="H3" s="160"/>
      <c r="I3" s="161"/>
      <c r="J3" s="161"/>
      <c r="K3" s="299" t="s">
        <v>77</v>
      </c>
      <c r="L3" s="299"/>
    </row>
    <row r="4" spans="1:12" ht="12.75" customHeight="1">
      <c r="A4" s="273" t="s">
        <v>147</v>
      </c>
      <c r="B4" s="274"/>
      <c r="C4" s="274"/>
      <c r="D4" s="274"/>
      <c r="E4" s="275"/>
      <c r="F4" s="279" t="s">
        <v>148</v>
      </c>
      <c r="G4" s="281" t="s">
        <v>149</v>
      </c>
      <c r="H4" s="282"/>
      <c r="I4" s="283"/>
      <c r="J4" s="281" t="s">
        <v>150</v>
      </c>
      <c r="K4" s="282"/>
      <c r="L4" s="283"/>
    </row>
    <row r="5" spans="1:12" ht="12.75">
      <c r="A5" s="276"/>
      <c r="B5" s="277"/>
      <c r="C5" s="277"/>
      <c r="D5" s="277"/>
      <c r="E5" s="278"/>
      <c r="F5" s="280"/>
      <c r="G5" s="137" t="s">
        <v>151</v>
      </c>
      <c r="H5" s="138" t="s">
        <v>152</v>
      </c>
      <c r="I5" s="139" t="s">
        <v>153</v>
      </c>
      <c r="J5" s="137" t="s">
        <v>151</v>
      </c>
      <c r="K5" s="138" t="s">
        <v>152</v>
      </c>
      <c r="L5" s="139" t="s">
        <v>153</v>
      </c>
    </row>
    <row r="6" spans="1:12" ht="12.75">
      <c r="A6" s="288">
        <v>1</v>
      </c>
      <c r="B6" s="289"/>
      <c r="C6" s="289"/>
      <c r="D6" s="289"/>
      <c r="E6" s="290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56" t="s">
        <v>210</v>
      </c>
      <c r="B7" s="295"/>
      <c r="C7" s="295"/>
      <c r="D7" s="295"/>
      <c r="E7" s="296"/>
      <c r="F7" s="9">
        <v>124</v>
      </c>
      <c r="G7" s="70">
        <f>SUM(G8:G15)</f>
        <v>385810559</v>
      </c>
      <c r="H7" s="71">
        <f>SUM(H8:H15)</f>
        <v>2580804201</v>
      </c>
      <c r="I7" s="72">
        <f>G7+H7</f>
        <v>2966614760</v>
      </c>
      <c r="J7" s="70">
        <f>SUM(J8:J15)</f>
        <v>387557064.46999997</v>
      </c>
      <c r="K7" s="71">
        <f>SUM(K8:K15)</f>
        <v>2454382206.9000006</v>
      </c>
      <c r="L7" s="72">
        <f>J7+K7</f>
        <v>2841939271.3700004</v>
      </c>
    </row>
    <row r="8" spans="1:12" ht="12.75" customHeight="1">
      <c r="A8" s="231" t="s">
        <v>211</v>
      </c>
      <c r="B8" s="232"/>
      <c r="C8" s="232"/>
      <c r="D8" s="232"/>
      <c r="E8" s="233"/>
      <c r="F8" s="10">
        <v>125</v>
      </c>
      <c r="G8" s="69">
        <v>385704710</v>
      </c>
      <c r="H8" s="73">
        <v>2911414493</v>
      </c>
      <c r="I8" s="74">
        <f aca="true" t="shared" si="0" ref="I8:I71">G8+H8</f>
        <v>3297119203</v>
      </c>
      <c r="J8" s="69">
        <v>387803437.63</v>
      </c>
      <c r="K8" s="73">
        <v>2853628244.9900002</v>
      </c>
      <c r="L8" s="74">
        <f aca="true" t="shared" si="1" ref="L8:L71">J8+K8</f>
        <v>3241431682.6200004</v>
      </c>
    </row>
    <row r="9" spans="1:12" ht="12.75" customHeight="1">
      <c r="A9" s="231" t="s">
        <v>212</v>
      </c>
      <c r="B9" s="232"/>
      <c r="C9" s="232"/>
      <c r="D9" s="232"/>
      <c r="E9" s="233"/>
      <c r="F9" s="10">
        <v>126</v>
      </c>
      <c r="G9" s="69"/>
      <c r="H9" s="73">
        <v>556583</v>
      </c>
      <c r="I9" s="74">
        <f t="shared" si="0"/>
        <v>556583</v>
      </c>
      <c r="J9" s="69">
        <v>0</v>
      </c>
      <c r="K9" s="73">
        <v>1026205.7700000005</v>
      </c>
      <c r="L9" s="74">
        <f t="shared" si="1"/>
        <v>1026205.7700000005</v>
      </c>
    </row>
    <row r="10" spans="1:12" ht="25.5" customHeight="1">
      <c r="A10" s="231" t="s">
        <v>213</v>
      </c>
      <c r="B10" s="232"/>
      <c r="C10" s="232"/>
      <c r="D10" s="232"/>
      <c r="E10" s="233"/>
      <c r="F10" s="10">
        <v>127</v>
      </c>
      <c r="G10" s="69"/>
      <c r="H10" s="73">
        <v>-52405459</v>
      </c>
      <c r="I10" s="74">
        <f t="shared" si="0"/>
        <v>-52405459</v>
      </c>
      <c r="J10" s="69">
        <v>0</v>
      </c>
      <c r="K10" s="73">
        <v>-69019060.02000001</v>
      </c>
      <c r="L10" s="74">
        <f t="shared" si="1"/>
        <v>-69019060.02000001</v>
      </c>
    </row>
    <row r="11" spans="1:12" ht="12.75" customHeight="1">
      <c r="A11" s="231" t="s">
        <v>214</v>
      </c>
      <c r="B11" s="232"/>
      <c r="C11" s="232"/>
      <c r="D11" s="232"/>
      <c r="E11" s="233"/>
      <c r="F11" s="10">
        <v>128</v>
      </c>
      <c r="G11" s="69">
        <v>-6859</v>
      </c>
      <c r="H11" s="73">
        <v>-352894530</v>
      </c>
      <c r="I11" s="74">
        <f t="shared" si="0"/>
        <v>-352901389</v>
      </c>
      <c r="J11" s="69">
        <v>-319730.55</v>
      </c>
      <c r="K11" s="73">
        <v>-328195883.06000006</v>
      </c>
      <c r="L11" s="74">
        <f t="shared" si="1"/>
        <v>-328515613.6100001</v>
      </c>
    </row>
    <row r="12" spans="1:12" ht="12.75" customHeight="1">
      <c r="A12" s="231" t="s">
        <v>215</v>
      </c>
      <c r="B12" s="232"/>
      <c r="C12" s="232"/>
      <c r="D12" s="232"/>
      <c r="E12" s="233"/>
      <c r="F12" s="10">
        <v>129</v>
      </c>
      <c r="G12" s="69"/>
      <c r="H12" s="73">
        <v>-5383364</v>
      </c>
      <c r="I12" s="74">
        <f t="shared" si="0"/>
        <v>-5383364</v>
      </c>
      <c r="J12" s="69">
        <v>0</v>
      </c>
      <c r="K12" s="73">
        <v>-5278753.709999999</v>
      </c>
      <c r="L12" s="74">
        <f t="shared" si="1"/>
        <v>-5278753.709999999</v>
      </c>
    </row>
    <row r="13" spans="1:12" ht="12.75" customHeight="1">
      <c r="A13" s="231" t="s">
        <v>216</v>
      </c>
      <c r="B13" s="232"/>
      <c r="C13" s="232"/>
      <c r="D13" s="232"/>
      <c r="E13" s="233"/>
      <c r="F13" s="10">
        <v>130</v>
      </c>
      <c r="G13" s="69">
        <v>112708</v>
      </c>
      <c r="H13" s="73">
        <v>74099692</v>
      </c>
      <c r="I13" s="74">
        <f t="shared" si="0"/>
        <v>74212400</v>
      </c>
      <c r="J13" s="69">
        <v>73219.35999999999</v>
      </c>
      <c r="K13" s="73">
        <v>6830652.879999999</v>
      </c>
      <c r="L13" s="74">
        <f t="shared" si="1"/>
        <v>6903872.239999999</v>
      </c>
    </row>
    <row r="14" spans="1:12" ht="12.75" customHeight="1">
      <c r="A14" s="231" t="s">
        <v>217</v>
      </c>
      <c r="B14" s="232"/>
      <c r="C14" s="232"/>
      <c r="D14" s="232"/>
      <c r="E14" s="233"/>
      <c r="F14" s="10">
        <v>131</v>
      </c>
      <c r="G14" s="69"/>
      <c r="H14" s="73">
        <v>4342854</v>
      </c>
      <c r="I14" s="74">
        <f t="shared" si="0"/>
        <v>4342854</v>
      </c>
      <c r="J14" s="69">
        <v>138.03</v>
      </c>
      <c r="K14" s="73">
        <v>-4609199.950000001</v>
      </c>
      <c r="L14" s="74">
        <f t="shared" si="1"/>
        <v>-4609061.920000001</v>
      </c>
    </row>
    <row r="15" spans="1:12" ht="12.75" customHeight="1">
      <c r="A15" s="231" t="s">
        <v>218</v>
      </c>
      <c r="B15" s="232"/>
      <c r="C15" s="232"/>
      <c r="D15" s="232"/>
      <c r="E15" s="233"/>
      <c r="F15" s="10">
        <v>132</v>
      </c>
      <c r="G15" s="69"/>
      <c r="H15" s="73">
        <v>1073932</v>
      </c>
      <c r="I15" s="74">
        <f t="shared" si="0"/>
        <v>1073932</v>
      </c>
      <c r="J15" s="69">
        <v>0</v>
      </c>
      <c r="K15" s="73">
        <v>0</v>
      </c>
      <c r="L15" s="74">
        <f t="shared" si="1"/>
        <v>0</v>
      </c>
    </row>
    <row r="16" spans="1:12" ht="24.75" customHeight="1">
      <c r="A16" s="234" t="s">
        <v>219</v>
      </c>
      <c r="B16" s="232"/>
      <c r="C16" s="232"/>
      <c r="D16" s="232"/>
      <c r="E16" s="233"/>
      <c r="F16" s="10">
        <v>133</v>
      </c>
      <c r="G16" s="75">
        <f>G17+G18+G22+G23+G24+G28+G29</f>
        <v>132402422</v>
      </c>
      <c r="H16" s="76">
        <f>H17+H18+H22+H23+H24+H28+H29</f>
        <v>216589009</v>
      </c>
      <c r="I16" s="74">
        <f t="shared" si="0"/>
        <v>348991431</v>
      </c>
      <c r="J16" s="75">
        <f>J17+J18+J22+J23+J24+J28+J29</f>
        <v>135096117.76999998</v>
      </c>
      <c r="K16" s="76">
        <f>K17+K18+K22+K23+K24+K28+K29</f>
        <v>320376919.59999996</v>
      </c>
      <c r="L16" s="74">
        <f t="shared" si="1"/>
        <v>455473037.36999995</v>
      </c>
    </row>
    <row r="17" spans="1:12" ht="27" customHeight="1">
      <c r="A17" s="231" t="s">
        <v>220</v>
      </c>
      <c r="B17" s="232"/>
      <c r="C17" s="232"/>
      <c r="D17" s="232"/>
      <c r="E17" s="233"/>
      <c r="F17" s="10">
        <v>134</v>
      </c>
      <c r="G17" s="69"/>
      <c r="H17" s="73"/>
      <c r="I17" s="74">
        <f t="shared" si="0"/>
        <v>0</v>
      </c>
      <c r="J17" s="69"/>
      <c r="K17" s="73"/>
      <c r="L17" s="74">
        <f t="shared" si="1"/>
        <v>0</v>
      </c>
    </row>
    <row r="18" spans="1:12" ht="26.25" customHeight="1">
      <c r="A18" s="231" t="s">
        <v>221</v>
      </c>
      <c r="B18" s="232"/>
      <c r="C18" s="232"/>
      <c r="D18" s="232"/>
      <c r="E18" s="233"/>
      <c r="F18" s="10">
        <v>135</v>
      </c>
      <c r="G18" s="147">
        <f>SUM(G19:G21)</f>
        <v>4474</v>
      </c>
      <c r="H18" s="76">
        <f>SUM(H19:H21)</f>
        <v>12240130</v>
      </c>
      <c r="I18" s="74">
        <f t="shared" si="0"/>
        <v>12244604</v>
      </c>
      <c r="J18" s="75">
        <f>SUM(J19:J21)</f>
        <v>4565.62</v>
      </c>
      <c r="K18" s="76">
        <f>SUM(K19:K21)</f>
        <v>62867582.84</v>
      </c>
      <c r="L18" s="74">
        <f t="shared" si="1"/>
        <v>62872148.46</v>
      </c>
    </row>
    <row r="19" spans="1:12" ht="12.75" customHeight="1">
      <c r="A19" s="231" t="s">
        <v>222</v>
      </c>
      <c r="B19" s="232"/>
      <c r="C19" s="232"/>
      <c r="D19" s="232"/>
      <c r="E19" s="233"/>
      <c r="F19" s="10">
        <v>136</v>
      </c>
      <c r="G19" s="69">
        <v>4474</v>
      </c>
      <c r="H19" s="73">
        <v>6669941</v>
      </c>
      <c r="I19" s="74">
        <f t="shared" si="0"/>
        <v>6674415</v>
      </c>
      <c r="J19" s="69">
        <v>4565.62</v>
      </c>
      <c r="K19" s="73">
        <v>7096310.03</v>
      </c>
      <c r="L19" s="74">
        <f t="shared" si="1"/>
        <v>7100875.65</v>
      </c>
    </row>
    <row r="20" spans="1:12" ht="24" customHeight="1">
      <c r="A20" s="231" t="s">
        <v>223</v>
      </c>
      <c r="B20" s="232"/>
      <c r="C20" s="232"/>
      <c r="D20" s="232"/>
      <c r="E20" s="233"/>
      <c r="F20" s="10">
        <v>137</v>
      </c>
      <c r="G20" s="69"/>
      <c r="H20" s="73">
        <v>5137070</v>
      </c>
      <c r="I20" s="74">
        <f t="shared" si="0"/>
        <v>5137070</v>
      </c>
      <c r="J20" s="69">
        <v>0</v>
      </c>
      <c r="K20" s="73">
        <v>55751782.18</v>
      </c>
      <c r="L20" s="74">
        <f t="shared" si="1"/>
        <v>55751782.18</v>
      </c>
    </row>
    <row r="21" spans="1:12" ht="12.75" customHeight="1">
      <c r="A21" s="231" t="s">
        <v>224</v>
      </c>
      <c r="B21" s="232"/>
      <c r="C21" s="232"/>
      <c r="D21" s="232"/>
      <c r="E21" s="233"/>
      <c r="F21" s="10">
        <v>138</v>
      </c>
      <c r="G21" s="69"/>
      <c r="H21" s="73">
        <v>433119</v>
      </c>
      <c r="I21" s="74">
        <f t="shared" si="0"/>
        <v>433119</v>
      </c>
      <c r="J21" s="69">
        <v>0</v>
      </c>
      <c r="K21" s="73">
        <v>19490.63</v>
      </c>
      <c r="L21" s="74">
        <f t="shared" si="1"/>
        <v>19490.63</v>
      </c>
    </row>
    <row r="22" spans="1:12" ht="12.75" customHeight="1">
      <c r="A22" s="231" t="s">
        <v>225</v>
      </c>
      <c r="B22" s="232"/>
      <c r="C22" s="232"/>
      <c r="D22" s="232"/>
      <c r="E22" s="233"/>
      <c r="F22" s="10">
        <v>139</v>
      </c>
      <c r="G22" s="69">
        <v>120273024</v>
      </c>
      <c r="H22" s="73">
        <v>173695336</v>
      </c>
      <c r="I22" s="74">
        <f t="shared" si="0"/>
        <v>293968360</v>
      </c>
      <c r="J22" s="69">
        <v>108747359.52</v>
      </c>
      <c r="K22" s="73">
        <v>163483998.35999998</v>
      </c>
      <c r="L22" s="74">
        <f t="shared" si="1"/>
        <v>272231357.88</v>
      </c>
    </row>
    <row r="23" spans="1:12" ht="24" customHeight="1">
      <c r="A23" s="231" t="s">
        <v>226</v>
      </c>
      <c r="B23" s="232"/>
      <c r="C23" s="232"/>
      <c r="D23" s="232"/>
      <c r="E23" s="233"/>
      <c r="F23" s="10">
        <v>140</v>
      </c>
      <c r="G23" s="69">
        <v>3898786</v>
      </c>
      <c r="H23" s="73">
        <v>6693193</v>
      </c>
      <c r="I23" s="74">
        <f t="shared" si="0"/>
        <v>10591979</v>
      </c>
      <c r="J23" s="69">
        <v>2494897.33</v>
      </c>
      <c r="K23" s="73">
        <v>8892042.129999999</v>
      </c>
      <c r="L23" s="74">
        <f t="shared" si="1"/>
        <v>11386939.459999999</v>
      </c>
    </row>
    <row r="24" spans="1:12" ht="23.25" customHeight="1">
      <c r="A24" s="231" t="s">
        <v>227</v>
      </c>
      <c r="B24" s="232"/>
      <c r="C24" s="232"/>
      <c r="D24" s="232"/>
      <c r="E24" s="233"/>
      <c r="F24" s="10">
        <v>141</v>
      </c>
      <c r="G24" s="75">
        <f>SUM(G25:G27)</f>
        <v>3455091</v>
      </c>
      <c r="H24" s="76">
        <f>SUM(H25:H27)</f>
        <v>7390415</v>
      </c>
      <c r="I24" s="74">
        <f t="shared" si="0"/>
        <v>10845506</v>
      </c>
      <c r="J24" s="147">
        <f>J25+J26+J27</f>
        <v>3870282.95</v>
      </c>
      <c r="K24" s="76">
        <f>K25+K26+K27</f>
        <v>6598217.200000001</v>
      </c>
      <c r="L24" s="74">
        <f t="shared" si="1"/>
        <v>10468500.150000002</v>
      </c>
    </row>
    <row r="25" spans="1:12" ht="12.75" customHeight="1">
      <c r="A25" s="231" t="s">
        <v>228</v>
      </c>
      <c r="B25" s="232"/>
      <c r="C25" s="232"/>
      <c r="D25" s="232"/>
      <c r="E25" s="233"/>
      <c r="F25" s="10">
        <v>142</v>
      </c>
      <c r="G25" s="69">
        <v>3190003</v>
      </c>
      <c r="H25" s="73">
        <v>5516247</v>
      </c>
      <c r="I25" s="74">
        <f t="shared" si="0"/>
        <v>8706250</v>
      </c>
      <c r="J25" s="69">
        <v>3081728.98</v>
      </c>
      <c r="K25" s="73">
        <v>4899660.840000001</v>
      </c>
      <c r="L25" s="74">
        <f t="shared" si="1"/>
        <v>7981389.82</v>
      </c>
    </row>
    <row r="26" spans="1:12" ht="12.75" customHeight="1">
      <c r="A26" s="231" t="s">
        <v>229</v>
      </c>
      <c r="B26" s="232"/>
      <c r="C26" s="232"/>
      <c r="D26" s="232"/>
      <c r="E26" s="233"/>
      <c r="F26" s="10">
        <v>143</v>
      </c>
      <c r="G26" s="69">
        <v>83070</v>
      </c>
      <c r="H26" s="73">
        <v>1751575</v>
      </c>
      <c r="I26" s="74">
        <f t="shared" si="0"/>
        <v>1834645</v>
      </c>
      <c r="J26" s="69">
        <v>0</v>
      </c>
      <c r="K26" s="73">
        <v>1698556.36</v>
      </c>
      <c r="L26" s="74">
        <f t="shared" si="1"/>
        <v>1698556.36</v>
      </c>
    </row>
    <row r="27" spans="1:12" ht="12.75" customHeight="1">
      <c r="A27" s="231" t="s">
        <v>230</v>
      </c>
      <c r="B27" s="232"/>
      <c r="C27" s="232"/>
      <c r="D27" s="232"/>
      <c r="E27" s="233"/>
      <c r="F27" s="10">
        <v>144</v>
      </c>
      <c r="G27" s="69">
        <v>182018</v>
      </c>
      <c r="H27" s="73">
        <v>122593</v>
      </c>
      <c r="I27" s="74">
        <f t="shared" si="0"/>
        <v>304611</v>
      </c>
      <c r="J27" s="69">
        <v>788553.97</v>
      </c>
      <c r="K27" s="73">
        <v>0</v>
      </c>
      <c r="L27" s="74">
        <f t="shared" si="1"/>
        <v>788553.97</v>
      </c>
    </row>
    <row r="28" spans="1:12" ht="12.75" customHeight="1">
      <c r="A28" s="231" t="s">
        <v>231</v>
      </c>
      <c r="B28" s="232"/>
      <c r="C28" s="232"/>
      <c r="D28" s="232"/>
      <c r="E28" s="233"/>
      <c r="F28" s="10">
        <v>145</v>
      </c>
      <c r="G28" s="69">
        <v>11058585</v>
      </c>
      <c r="H28" s="73">
        <v>12329780</v>
      </c>
      <c r="I28" s="74">
        <f t="shared" si="0"/>
        <v>23388365</v>
      </c>
      <c r="J28" s="69">
        <v>19753249.53</v>
      </c>
      <c r="K28" s="73">
        <v>16956753.79</v>
      </c>
      <c r="L28" s="74">
        <f t="shared" si="1"/>
        <v>36710003.32</v>
      </c>
    </row>
    <row r="29" spans="1:12" ht="12.75" customHeight="1">
      <c r="A29" s="231" t="s">
        <v>232</v>
      </c>
      <c r="B29" s="232"/>
      <c r="C29" s="232"/>
      <c r="D29" s="232"/>
      <c r="E29" s="233"/>
      <c r="F29" s="10">
        <v>146</v>
      </c>
      <c r="G29" s="69">
        <v>-6287538</v>
      </c>
      <c r="H29" s="73">
        <v>4240155</v>
      </c>
      <c r="I29" s="74">
        <f t="shared" si="0"/>
        <v>-2047383</v>
      </c>
      <c r="J29" s="69">
        <v>225762.81999999998</v>
      </c>
      <c r="K29" s="73">
        <v>61578325.279999994</v>
      </c>
      <c r="L29" s="74">
        <f t="shared" si="1"/>
        <v>61804088.099999994</v>
      </c>
    </row>
    <row r="30" spans="1:12" ht="12.75" customHeight="1">
      <c r="A30" s="234" t="s">
        <v>233</v>
      </c>
      <c r="B30" s="232"/>
      <c r="C30" s="232"/>
      <c r="D30" s="232"/>
      <c r="E30" s="233"/>
      <c r="F30" s="10">
        <v>147</v>
      </c>
      <c r="G30" s="69">
        <v>90042</v>
      </c>
      <c r="H30" s="73">
        <v>45903228</v>
      </c>
      <c r="I30" s="74">
        <f t="shared" si="0"/>
        <v>45993270</v>
      </c>
      <c r="J30" s="69">
        <v>69101.47</v>
      </c>
      <c r="K30" s="73">
        <v>44661157.78</v>
      </c>
      <c r="L30" s="74">
        <f t="shared" si="1"/>
        <v>44730259.25</v>
      </c>
    </row>
    <row r="31" spans="1:12" ht="15" customHeight="1">
      <c r="A31" s="234" t="s">
        <v>234</v>
      </c>
      <c r="B31" s="232"/>
      <c r="C31" s="232"/>
      <c r="D31" s="232"/>
      <c r="E31" s="233"/>
      <c r="F31" s="10">
        <v>148</v>
      </c>
      <c r="G31" s="69">
        <v>728107</v>
      </c>
      <c r="H31" s="73">
        <v>39647332</v>
      </c>
      <c r="I31" s="74">
        <f t="shared" si="0"/>
        <v>40375439</v>
      </c>
      <c r="J31" s="69">
        <v>108336.21</v>
      </c>
      <c r="K31" s="73">
        <v>21274611.37</v>
      </c>
      <c r="L31" s="74">
        <f t="shared" si="1"/>
        <v>21382947.580000002</v>
      </c>
    </row>
    <row r="32" spans="1:12" ht="12.75" customHeight="1">
      <c r="A32" s="234" t="s">
        <v>235</v>
      </c>
      <c r="B32" s="232"/>
      <c r="C32" s="232"/>
      <c r="D32" s="232"/>
      <c r="E32" s="233"/>
      <c r="F32" s="10">
        <v>149</v>
      </c>
      <c r="G32" s="69">
        <v>1832993</v>
      </c>
      <c r="H32" s="73">
        <v>244744866</v>
      </c>
      <c r="I32" s="74">
        <f t="shared" si="0"/>
        <v>246577859</v>
      </c>
      <c r="J32" s="69">
        <v>1361320.6900000002</v>
      </c>
      <c r="K32" s="73">
        <v>201829438.43</v>
      </c>
      <c r="L32" s="74">
        <f t="shared" si="1"/>
        <v>203190759.12</v>
      </c>
    </row>
    <row r="33" spans="1:12" ht="21" customHeight="1">
      <c r="A33" s="234" t="s">
        <v>236</v>
      </c>
      <c r="B33" s="232"/>
      <c r="C33" s="232"/>
      <c r="D33" s="232"/>
      <c r="E33" s="233"/>
      <c r="F33" s="10">
        <v>150</v>
      </c>
      <c r="G33" s="75">
        <f>G34+G38</f>
        <v>-229929004</v>
      </c>
      <c r="H33" s="76">
        <f>H34+H38</f>
        <v>-1549705854</v>
      </c>
      <c r="I33" s="74">
        <f t="shared" si="0"/>
        <v>-1779634858</v>
      </c>
      <c r="J33" s="75">
        <f>J34+J38</f>
        <v>-323768560.22999996</v>
      </c>
      <c r="K33" s="76">
        <f>K34+K38</f>
        <v>-1401913477.23</v>
      </c>
      <c r="L33" s="74">
        <f t="shared" si="1"/>
        <v>-1725682037.46</v>
      </c>
    </row>
    <row r="34" spans="1:12" ht="12.75" customHeight="1">
      <c r="A34" s="231" t="s">
        <v>237</v>
      </c>
      <c r="B34" s="232"/>
      <c r="C34" s="232"/>
      <c r="D34" s="232"/>
      <c r="E34" s="233"/>
      <c r="F34" s="10">
        <v>151</v>
      </c>
      <c r="G34" s="75">
        <f>SUM(G35:G37)</f>
        <v>-230501346</v>
      </c>
      <c r="H34" s="76">
        <f>SUM(H35:H37)</f>
        <v>-1578904031</v>
      </c>
      <c r="I34" s="74">
        <f t="shared" si="0"/>
        <v>-1809405377</v>
      </c>
      <c r="J34" s="75">
        <f>J35+J36+J37</f>
        <v>-329935997.96</v>
      </c>
      <c r="K34" s="75">
        <f>K35+K36+K37</f>
        <v>-1471271265.76</v>
      </c>
      <c r="L34" s="74">
        <f t="shared" si="1"/>
        <v>-1801207263.72</v>
      </c>
    </row>
    <row r="35" spans="1:12" ht="12.75" customHeight="1">
      <c r="A35" s="231" t="s">
        <v>238</v>
      </c>
      <c r="B35" s="232"/>
      <c r="C35" s="232"/>
      <c r="D35" s="232"/>
      <c r="E35" s="233"/>
      <c r="F35" s="10">
        <v>152</v>
      </c>
      <c r="G35" s="69">
        <v>-230501346</v>
      </c>
      <c r="H35" s="73">
        <v>-1695479590</v>
      </c>
      <c r="I35" s="74">
        <f t="shared" si="0"/>
        <v>-1925980936</v>
      </c>
      <c r="J35" s="69">
        <v>-329935997.96</v>
      </c>
      <c r="K35" s="73">
        <v>-1615805841.33</v>
      </c>
      <c r="L35" s="74">
        <f t="shared" si="1"/>
        <v>-1945741839.29</v>
      </c>
    </row>
    <row r="36" spans="1:12" ht="12.75" customHeight="1">
      <c r="A36" s="231" t="s">
        <v>239</v>
      </c>
      <c r="B36" s="232"/>
      <c r="C36" s="232"/>
      <c r="D36" s="232"/>
      <c r="E36" s="233"/>
      <c r="F36" s="10">
        <v>153</v>
      </c>
      <c r="G36" s="69"/>
      <c r="H36" s="73">
        <v>-491247</v>
      </c>
      <c r="I36" s="74">
        <f t="shared" si="0"/>
        <v>-491247</v>
      </c>
      <c r="J36" s="69">
        <v>0</v>
      </c>
      <c r="K36" s="73">
        <v>40692.84</v>
      </c>
      <c r="L36" s="74">
        <f t="shared" si="1"/>
        <v>40692.84</v>
      </c>
    </row>
    <row r="37" spans="1:12" ht="12.75" customHeight="1">
      <c r="A37" s="231" t="s">
        <v>240</v>
      </c>
      <c r="B37" s="232"/>
      <c r="C37" s="232"/>
      <c r="D37" s="232"/>
      <c r="E37" s="233"/>
      <c r="F37" s="10">
        <v>154</v>
      </c>
      <c r="G37" s="69"/>
      <c r="H37" s="73">
        <v>117066806</v>
      </c>
      <c r="I37" s="74">
        <f t="shared" si="0"/>
        <v>117066806</v>
      </c>
      <c r="J37" s="69">
        <v>0</v>
      </c>
      <c r="K37" s="73">
        <v>144493882.73</v>
      </c>
      <c r="L37" s="74">
        <f t="shared" si="1"/>
        <v>144493882.73</v>
      </c>
    </row>
    <row r="38" spans="1:12" ht="12.75" customHeight="1">
      <c r="A38" s="231" t="s">
        <v>241</v>
      </c>
      <c r="B38" s="232"/>
      <c r="C38" s="232"/>
      <c r="D38" s="232"/>
      <c r="E38" s="233"/>
      <c r="F38" s="10">
        <v>155</v>
      </c>
      <c r="G38" s="75">
        <f>SUM(G39:G41)</f>
        <v>572342</v>
      </c>
      <c r="H38" s="76">
        <f>SUM(H39:H41)</f>
        <v>29198177</v>
      </c>
      <c r="I38" s="74">
        <f t="shared" si="0"/>
        <v>29770519</v>
      </c>
      <c r="J38" s="75">
        <f>SUM(J39:J41)</f>
        <v>6167437.73</v>
      </c>
      <c r="K38" s="76">
        <f>SUM(K39:K41)</f>
        <v>69357788.53</v>
      </c>
      <c r="L38" s="74">
        <f t="shared" si="1"/>
        <v>75525226.26</v>
      </c>
    </row>
    <row r="39" spans="1:12" ht="12.75" customHeight="1">
      <c r="A39" s="231" t="s">
        <v>242</v>
      </c>
      <c r="B39" s="232"/>
      <c r="C39" s="232"/>
      <c r="D39" s="232"/>
      <c r="E39" s="233"/>
      <c r="F39" s="10">
        <v>156</v>
      </c>
      <c r="G39" s="69">
        <v>572342</v>
      </c>
      <c r="H39" s="73">
        <v>29198177</v>
      </c>
      <c r="I39" s="74">
        <f t="shared" si="0"/>
        <v>29770519</v>
      </c>
      <c r="J39" s="69">
        <v>6167437.73</v>
      </c>
      <c r="K39" s="73">
        <v>-48986329.27</v>
      </c>
      <c r="L39" s="74">
        <f t="shared" si="1"/>
        <v>-42818891.54000001</v>
      </c>
    </row>
    <row r="40" spans="1:12" ht="12.75" customHeight="1">
      <c r="A40" s="231" t="s">
        <v>243</v>
      </c>
      <c r="B40" s="232"/>
      <c r="C40" s="232"/>
      <c r="D40" s="232"/>
      <c r="E40" s="233"/>
      <c r="F40" s="10">
        <v>157</v>
      </c>
      <c r="G40" s="69"/>
      <c r="H40" s="73"/>
      <c r="I40" s="74">
        <f t="shared" si="0"/>
        <v>0</v>
      </c>
      <c r="J40" s="69">
        <v>0</v>
      </c>
      <c r="K40" s="73">
        <v>0</v>
      </c>
      <c r="L40" s="74">
        <f t="shared" si="1"/>
        <v>0</v>
      </c>
    </row>
    <row r="41" spans="1:12" ht="12.75" customHeight="1">
      <c r="A41" s="231" t="s">
        <v>244</v>
      </c>
      <c r="B41" s="232"/>
      <c r="C41" s="232"/>
      <c r="D41" s="232"/>
      <c r="E41" s="233"/>
      <c r="F41" s="10">
        <v>158</v>
      </c>
      <c r="G41" s="69"/>
      <c r="H41" s="73"/>
      <c r="I41" s="74">
        <f t="shared" si="0"/>
        <v>0</v>
      </c>
      <c r="J41" s="69">
        <v>0</v>
      </c>
      <c r="K41" s="73">
        <v>118344117.8</v>
      </c>
      <c r="L41" s="74">
        <f t="shared" si="1"/>
        <v>118344117.8</v>
      </c>
    </row>
    <row r="42" spans="1:12" ht="26.25" customHeight="1">
      <c r="A42" s="234" t="s">
        <v>245</v>
      </c>
      <c r="B42" s="232"/>
      <c r="C42" s="232"/>
      <c r="D42" s="232"/>
      <c r="E42" s="233"/>
      <c r="F42" s="10">
        <v>159</v>
      </c>
      <c r="G42" s="75">
        <f>G43+G46</f>
        <v>-136507486</v>
      </c>
      <c r="H42" s="76">
        <f>H43+H46</f>
        <v>-13847225</v>
      </c>
      <c r="I42" s="74">
        <f t="shared" si="0"/>
        <v>-150354711</v>
      </c>
      <c r="J42" s="75">
        <f>J43+J46</f>
        <v>-64996942.71</v>
      </c>
      <c r="K42" s="76">
        <f>K43+K46</f>
        <v>-10670000</v>
      </c>
      <c r="L42" s="74">
        <f t="shared" si="1"/>
        <v>-75666942.71000001</v>
      </c>
    </row>
    <row r="43" spans="1:12" ht="16.5" customHeight="1">
      <c r="A43" s="231" t="s">
        <v>246</v>
      </c>
      <c r="B43" s="232"/>
      <c r="C43" s="232"/>
      <c r="D43" s="232"/>
      <c r="E43" s="233"/>
      <c r="F43" s="10">
        <v>160</v>
      </c>
      <c r="G43" s="76">
        <f>SUM(G44:G45)</f>
        <v>-136507486</v>
      </c>
      <c r="H43" s="76">
        <f>SUM(H44:H45)</f>
        <v>0</v>
      </c>
      <c r="I43" s="74">
        <f t="shared" si="0"/>
        <v>-136507486</v>
      </c>
      <c r="J43" s="75">
        <f>SUM(J44:J45)</f>
        <v>-64996942.71</v>
      </c>
      <c r="K43" s="76">
        <f>SUM(K44:K45)</f>
        <v>0</v>
      </c>
      <c r="L43" s="74">
        <f t="shared" si="1"/>
        <v>-64996942.71</v>
      </c>
    </row>
    <row r="44" spans="1:12" ht="12.75" customHeight="1">
      <c r="A44" s="231" t="s">
        <v>247</v>
      </c>
      <c r="B44" s="232"/>
      <c r="C44" s="232"/>
      <c r="D44" s="232"/>
      <c r="E44" s="233"/>
      <c r="F44" s="10">
        <v>161</v>
      </c>
      <c r="G44" s="69">
        <v>-136505904</v>
      </c>
      <c r="H44" s="73"/>
      <c r="I44" s="74">
        <f t="shared" si="0"/>
        <v>-136505904</v>
      </c>
      <c r="J44" s="69">
        <v>-65149825.27</v>
      </c>
      <c r="K44" s="73">
        <v>0</v>
      </c>
      <c r="L44" s="74">
        <f t="shared" si="1"/>
        <v>-65149825.27</v>
      </c>
    </row>
    <row r="45" spans="1:12" ht="12.75" customHeight="1">
      <c r="A45" s="231" t="s">
        <v>248</v>
      </c>
      <c r="B45" s="232"/>
      <c r="C45" s="232"/>
      <c r="D45" s="232"/>
      <c r="E45" s="233"/>
      <c r="F45" s="10">
        <v>162</v>
      </c>
      <c r="G45" s="69">
        <v>-1582</v>
      </c>
      <c r="H45" s="73"/>
      <c r="I45" s="74">
        <f t="shared" si="0"/>
        <v>-1582</v>
      </c>
      <c r="J45" s="69">
        <v>152882.56</v>
      </c>
      <c r="K45" s="73">
        <v>0</v>
      </c>
      <c r="L45" s="74">
        <f t="shared" si="1"/>
        <v>152882.56</v>
      </c>
    </row>
    <row r="46" spans="1:12" ht="24.75" customHeight="1">
      <c r="A46" s="231" t="s">
        <v>249</v>
      </c>
      <c r="B46" s="232"/>
      <c r="C46" s="232"/>
      <c r="D46" s="232"/>
      <c r="E46" s="233"/>
      <c r="F46" s="10">
        <v>163</v>
      </c>
      <c r="G46" s="75">
        <f>SUM(G47:G49)</f>
        <v>0</v>
      </c>
      <c r="H46" s="76">
        <f>SUM(H47:H49)</f>
        <v>-13847225</v>
      </c>
      <c r="I46" s="74">
        <f t="shared" si="0"/>
        <v>-13847225</v>
      </c>
      <c r="J46" s="75">
        <f>SUM(J47:J49)</f>
        <v>0</v>
      </c>
      <c r="K46" s="76">
        <f>SUM(K47:K49)</f>
        <v>-10670000</v>
      </c>
      <c r="L46" s="74">
        <f t="shared" si="1"/>
        <v>-10670000</v>
      </c>
    </row>
    <row r="47" spans="1:12" ht="12.75" customHeight="1">
      <c r="A47" s="231" t="s">
        <v>242</v>
      </c>
      <c r="B47" s="232"/>
      <c r="C47" s="232"/>
      <c r="D47" s="232"/>
      <c r="E47" s="233"/>
      <c r="F47" s="10">
        <v>164</v>
      </c>
      <c r="G47" s="69"/>
      <c r="H47" s="73">
        <v>-13847225</v>
      </c>
      <c r="I47" s="74">
        <f t="shared" si="0"/>
        <v>-13847225</v>
      </c>
      <c r="J47" s="69"/>
      <c r="K47" s="73">
        <v>-10670000</v>
      </c>
      <c r="L47" s="74">
        <f t="shared" si="1"/>
        <v>-10670000</v>
      </c>
    </row>
    <row r="48" spans="1:12" ht="12.75" customHeight="1">
      <c r="A48" s="231" t="s">
        <v>243</v>
      </c>
      <c r="B48" s="232"/>
      <c r="C48" s="232"/>
      <c r="D48" s="232"/>
      <c r="E48" s="233"/>
      <c r="F48" s="10">
        <v>165</v>
      </c>
      <c r="G48" s="69"/>
      <c r="H48" s="73"/>
      <c r="I48" s="74">
        <f t="shared" si="0"/>
        <v>0</v>
      </c>
      <c r="J48" s="69"/>
      <c r="K48" s="73"/>
      <c r="L48" s="74">
        <f t="shared" si="1"/>
        <v>0</v>
      </c>
    </row>
    <row r="49" spans="1:12" ht="12.75" customHeight="1">
      <c r="A49" s="231" t="s">
        <v>244</v>
      </c>
      <c r="B49" s="232"/>
      <c r="C49" s="232"/>
      <c r="D49" s="232"/>
      <c r="E49" s="233"/>
      <c r="F49" s="10">
        <v>166</v>
      </c>
      <c r="G49" s="69"/>
      <c r="H49" s="73"/>
      <c r="I49" s="74">
        <f t="shared" si="0"/>
        <v>0</v>
      </c>
      <c r="J49" s="69"/>
      <c r="K49" s="73"/>
      <c r="L49" s="74">
        <f t="shared" si="1"/>
        <v>0</v>
      </c>
    </row>
    <row r="50" spans="1:12" ht="43.5" customHeight="1">
      <c r="A50" s="294" t="s">
        <v>250</v>
      </c>
      <c r="B50" s="263"/>
      <c r="C50" s="263"/>
      <c r="D50" s="263"/>
      <c r="E50" s="264"/>
      <c r="F50" s="10">
        <v>167</v>
      </c>
      <c r="G50" s="75">
        <f>SUM(G51:G53)</f>
        <v>1918336</v>
      </c>
      <c r="H50" s="76">
        <f>SUM(H51:H53)</f>
        <v>0</v>
      </c>
      <c r="I50" s="74">
        <f t="shared" si="0"/>
        <v>1918336</v>
      </c>
      <c r="J50" s="75">
        <f>SUM(J51:J53)</f>
        <v>4700768.05</v>
      </c>
      <c r="K50" s="76">
        <f>SUM(K51:K53)</f>
        <v>0</v>
      </c>
      <c r="L50" s="74">
        <f t="shared" si="1"/>
        <v>4700768.05</v>
      </c>
    </row>
    <row r="51" spans="1:12" ht="12.75" customHeight="1">
      <c r="A51" s="231" t="s">
        <v>251</v>
      </c>
      <c r="B51" s="232"/>
      <c r="C51" s="232"/>
      <c r="D51" s="232"/>
      <c r="E51" s="233"/>
      <c r="F51" s="10">
        <v>168</v>
      </c>
      <c r="G51" s="69">
        <v>1918336</v>
      </c>
      <c r="H51" s="73"/>
      <c r="I51" s="74">
        <f t="shared" si="0"/>
        <v>1918336</v>
      </c>
      <c r="J51" s="69">
        <v>4700768.05</v>
      </c>
      <c r="K51" s="73">
        <v>0</v>
      </c>
      <c r="L51" s="74">
        <f t="shared" si="1"/>
        <v>4700768.05</v>
      </c>
    </row>
    <row r="52" spans="1:12" ht="12.75" customHeight="1">
      <c r="A52" s="231" t="s">
        <v>252</v>
      </c>
      <c r="B52" s="232"/>
      <c r="C52" s="232"/>
      <c r="D52" s="232"/>
      <c r="E52" s="233"/>
      <c r="F52" s="10">
        <v>169</v>
      </c>
      <c r="G52" s="69"/>
      <c r="H52" s="73"/>
      <c r="I52" s="74">
        <f t="shared" si="0"/>
        <v>0</v>
      </c>
      <c r="J52" s="69">
        <v>0</v>
      </c>
      <c r="K52" s="73">
        <v>0</v>
      </c>
      <c r="L52" s="74">
        <f t="shared" si="1"/>
        <v>0</v>
      </c>
    </row>
    <row r="53" spans="1:12" ht="12.75" customHeight="1">
      <c r="A53" s="231" t="s">
        <v>253</v>
      </c>
      <c r="B53" s="232"/>
      <c r="C53" s="232"/>
      <c r="D53" s="232"/>
      <c r="E53" s="233"/>
      <c r="F53" s="10">
        <v>170</v>
      </c>
      <c r="G53" s="69"/>
      <c r="H53" s="73"/>
      <c r="I53" s="74">
        <f t="shared" si="0"/>
        <v>0</v>
      </c>
      <c r="J53" s="69">
        <v>0</v>
      </c>
      <c r="K53" s="73">
        <v>0</v>
      </c>
      <c r="L53" s="74">
        <f t="shared" si="1"/>
        <v>0</v>
      </c>
    </row>
    <row r="54" spans="1:12" ht="33" customHeight="1">
      <c r="A54" s="234" t="s">
        <v>254</v>
      </c>
      <c r="B54" s="232"/>
      <c r="C54" s="232"/>
      <c r="D54" s="232"/>
      <c r="E54" s="233"/>
      <c r="F54" s="10">
        <v>171</v>
      </c>
      <c r="G54" s="75">
        <f>SUM(G55:G56)</f>
        <v>0</v>
      </c>
      <c r="H54" s="76">
        <f>SUM(H55:H56)</f>
        <v>3614102</v>
      </c>
      <c r="I54" s="74">
        <f t="shared" si="0"/>
        <v>3614102</v>
      </c>
      <c r="J54" s="75">
        <f>SUM(J55:J56)</f>
        <v>0</v>
      </c>
      <c r="K54" s="76">
        <f>SUM(K55:K56)</f>
        <v>-466212.57</v>
      </c>
      <c r="L54" s="74">
        <f t="shared" si="1"/>
        <v>-466212.57</v>
      </c>
    </row>
    <row r="55" spans="1:12" ht="12.75" customHeight="1">
      <c r="A55" s="231" t="s">
        <v>255</v>
      </c>
      <c r="B55" s="232"/>
      <c r="C55" s="232"/>
      <c r="D55" s="232"/>
      <c r="E55" s="233"/>
      <c r="F55" s="10">
        <v>172</v>
      </c>
      <c r="G55" s="69"/>
      <c r="H55" s="73">
        <v>-390424</v>
      </c>
      <c r="I55" s="74">
        <f t="shared" si="0"/>
        <v>-390424</v>
      </c>
      <c r="J55" s="69">
        <v>0</v>
      </c>
      <c r="K55" s="73">
        <v>-104980.88</v>
      </c>
      <c r="L55" s="74">
        <f t="shared" si="1"/>
        <v>-104980.88</v>
      </c>
    </row>
    <row r="56" spans="1:12" ht="12.75" customHeight="1">
      <c r="A56" s="231" t="s">
        <v>256</v>
      </c>
      <c r="B56" s="232"/>
      <c r="C56" s="232"/>
      <c r="D56" s="232"/>
      <c r="E56" s="233"/>
      <c r="F56" s="10">
        <v>173</v>
      </c>
      <c r="G56" s="69"/>
      <c r="H56" s="73">
        <v>4004526</v>
      </c>
      <c r="I56" s="74">
        <f t="shared" si="0"/>
        <v>4004526</v>
      </c>
      <c r="J56" s="69">
        <v>0</v>
      </c>
      <c r="K56" s="73">
        <v>-361231.69</v>
      </c>
      <c r="L56" s="74">
        <f t="shared" si="1"/>
        <v>-361231.69</v>
      </c>
    </row>
    <row r="57" spans="1:12" ht="24.75" customHeight="1">
      <c r="A57" s="234" t="s">
        <v>257</v>
      </c>
      <c r="B57" s="232"/>
      <c r="C57" s="232"/>
      <c r="D57" s="232"/>
      <c r="E57" s="233"/>
      <c r="F57" s="10">
        <v>174</v>
      </c>
      <c r="G57" s="75">
        <f>G58+G62</f>
        <v>-113880673</v>
      </c>
      <c r="H57" s="76">
        <f>H58+H62</f>
        <v>-1022477203</v>
      </c>
      <c r="I57" s="74">
        <f t="shared" si="0"/>
        <v>-1136357876</v>
      </c>
      <c r="J57" s="75">
        <f>J58+J62</f>
        <v>-108883777.06</v>
      </c>
      <c r="K57" s="76">
        <f>K58+K62</f>
        <v>-1040665304.35</v>
      </c>
      <c r="L57" s="74">
        <f t="shared" si="1"/>
        <v>-1149549081.41</v>
      </c>
    </row>
    <row r="58" spans="1:12" ht="12.75" customHeight="1">
      <c r="A58" s="231" t="s">
        <v>258</v>
      </c>
      <c r="B58" s="232"/>
      <c r="C58" s="232"/>
      <c r="D58" s="232"/>
      <c r="E58" s="233"/>
      <c r="F58" s="10">
        <v>175</v>
      </c>
      <c r="G58" s="75">
        <f>SUM(G59:G61)</f>
        <v>-40406269</v>
      </c>
      <c r="H58" s="76">
        <f>SUM(H59:H61)</f>
        <v>-303952105</v>
      </c>
      <c r="I58" s="74">
        <f t="shared" si="0"/>
        <v>-344358374</v>
      </c>
      <c r="J58" s="75">
        <f>SUM(J59:J61)</f>
        <v>-35290162.93</v>
      </c>
      <c r="K58" s="76">
        <f>SUM(K59:K61)</f>
        <v>-296453810.62</v>
      </c>
      <c r="L58" s="74">
        <f t="shared" si="1"/>
        <v>-331743973.55</v>
      </c>
    </row>
    <row r="59" spans="1:12" ht="12.75" customHeight="1">
      <c r="A59" s="231" t="s">
        <v>259</v>
      </c>
      <c r="B59" s="232"/>
      <c r="C59" s="232"/>
      <c r="D59" s="232"/>
      <c r="E59" s="233"/>
      <c r="F59" s="10">
        <v>176</v>
      </c>
      <c r="G59" s="69">
        <v>-27414311</v>
      </c>
      <c r="H59" s="73">
        <v>-152594619</v>
      </c>
      <c r="I59" s="74">
        <f t="shared" si="0"/>
        <v>-180008930</v>
      </c>
      <c r="J59" s="69">
        <v>-25822347.29</v>
      </c>
      <c r="K59" s="73">
        <v>-176590337.7</v>
      </c>
      <c r="L59" s="74">
        <f t="shared" si="1"/>
        <v>-202412684.98999998</v>
      </c>
    </row>
    <row r="60" spans="1:12" ht="12.75" customHeight="1">
      <c r="A60" s="231" t="s">
        <v>260</v>
      </c>
      <c r="B60" s="232"/>
      <c r="C60" s="232"/>
      <c r="D60" s="232"/>
      <c r="E60" s="233"/>
      <c r="F60" s="10">
        <v>177</v>
      </c>
      <c r="G60" s="69">
        <v>-12991958</v>
      </c>
      <c r="H60" s="73">
        <v>-149729940</v>
      </c>
      <c r="I60" s="74">
        <f t="shared" si="0"/>
        <v>-162721898</v>
      </c>
      <c r="J60" s="69">
        <v>-9467815.64</v>
      </c>
      <c r="K60" s="73">
        <v>-123337219.2</v>
      </c>
      <c r="L60" s="74">
        <f t="shared" si="1"/>
        <v>-132805034.84</v>
      </c>
    </row>
    <row r="61" spans="1:12" ht="12.75" customHeight="1">
      <c r="A61" s="231" t="s">
        <v>261</v>
      </c>
      <c r="B61" s="232"/>
      <c r="C61" s="232"/>
      <c r="D61" s="232"/>
      <c r="E61" s="233"/>
      <c r="F61" s="10">
        <v>178</v>
      </c>
      <c r="G61" s="69"/>
      <c r="H61" s="73">
        <v>-1627546</v>
      </c>
      <c r="I61" s="74">
        <f t="shared" si="0"/>
        <v>-1627546</v>
      </c>
      <c r="J61" s="69">
        <v>0</v>
      </c>
      <c r="K61" s="73">
        <v>3473746.28</v>
      </c>
      <c r="L61" s="74">
        <f t="shared" si="1"/>
        <v>3473746.28</v>
      </c>
    </row>
    <row r="62" spans="1:12" ht="15" customHeight="1">
      <c r="A62" s="231" t="s">
        <v>262</v>
      </c>
      <c r="B62" s="232"/>
      <c r="C62" s="232"/>
      <c r="D62" s="232"/>
      <c r="E62" s="233"/>
      <c r="F62" s="10">
        <v>179</v>
      </c>
      <c r="G62" s="75">
        <f>SUM(G63:G65)</f>
        <v>-73474404</v>
      </c>
      <c r="H62" s="76">
        <f>SUM(H63:H65)</f>
        <v>-718525098</v>
      </c>
      <c r="I62" s="74">
        <f t="shared" si="0"/>
        <v>-791999502</v>
      </c>
      <c r="J62" s="75">
        <f>SUM(J63:J65)</f>
        <v>-73593614.13</v>
      </c>
      <c r="K62" s="76">
        <f>SUM(K63:K65)</f>
        <v>-744211493.73</v>
      </c>
      <c r="L62" s="74">
        <f t="shared" si="1"/>
        <v>-817805107.86</v>
      </c>
    </row>
    <row r="63" spans="1:12" ht="12.75" customHeight="1">
      <c r="A63" s="231" t="s">
        <v>263</v>
      </c>
      <c r="B63" s="232"/>
      <c r="C63" s="232"/>
      <c r="D63" s="232"/>
      <c r="E63" s="233"/>
      <c r="F63" s="10">
        <v>180</v>
      </c>
      <c r="G63" s="69">
        <v>-2069428</v>
      </c>
      <c r="H63" s="73">
        <v>-55150513</v>
      </c>
      <c r="I63" s="74">
        <f t="shared" si="0"/>
        <v>-57219941</v>
      </c>
      <c r="J63" s="69">
        <v>-1944284.8</v>
      </c>
      <c r="K63" s="73">
        <v>-54452413.55</v>
      </c>
      <c r="L63" s="74">
        <f t="shared" si="1"/>
        <v>-56396698.349999994</v>
      </c>
    </row>
    <row r="64" spans="1:12" ht="21" customHeight="1">
      <c r="A64" s="231" t="s">
        <v>264</v>
      </c>
      <c r="B64" s="232"/>
      <c r="C64" s="232"/>
      <c r="D64" s="232"/>
      <c r="E64" s="233"/>
      <c r="F64" s="10">
        <v>181</v>
      </c>
      <c r="G64" s="69">
        <v>-42779247</v>
      </c>
      <c r="H64" s="73">
        <v>-385889195</v>
      </c>
      <c r="I64" s="74">
        <f t="shared" si="0"/>
        <v>-428668442</v>
      </c>
      <c r="J64" s="69">
        <v>-44308600.26</v>
      </c>
      <c r="K64" s="73">
        <v>-380298288.46</v>
      </c>
      <c r="L64" s="74">
        <f t="shared" si="1"/>
        <v>-424606888.71999997</v>
      </c>
    </row>
    <row r="65" spans="1:12" ht="12.75" customHeight="1">
      <c r="A65" s="231" t="s">
        <v>265</v>
      </c>
      <c r="B65" s="232"/>
      <c r="C65" s="232"/>
      <c r="D65" s="232"/>
      <c r="E65" s="233"/>
      <c r="F65" s="10">
        <v>182</v>
      </c>
      <c r="G65" s="69">
        <v>-28625729</v>
      </c>
      <c r="H65" s="73">
        <v>-277485390</v>
      </c>
      <c r="I65" s="74">
        <f t="shared" si="0"/>
        <v>-306111119</v>
      </c>
      <c r="J65" s="69">
        <v>-27340729.07</v>
      </c>
      <c r="K65" s="73">
        <v>-309460791.72</v>
      </c>
      <c r="L65" s="74">
        <f t="shared" si="1"/>
        <v>-336801520.79</v>
      </c>
    </row>
    <row r="66" spans="1:12" ht="12.75" customHeight="1">
      <c r="A66" s="234" t="s">
        <v>266</v>
      </c>
      <c r="B66" s="232"/>
      <c r="C66" s="232"/>
      <c r="D66" s="232"/>
      <c r="E66" s="233"/>
      <c r="F66" s="10">
        <v>183</v>
      </c>
      <c r="G66" s="75">
        <f>SUM(G67:G73)</f>
        <v>-33810143</v>
      </c>
      <c r="H66" s="76">
        <f>SUM(H67:H73)</f>
        <v>-142231822</v>
      </c>
      <c r="I66" s="74">
        <f t="shared" si="0"/>
        <v>-176041965</v>
      </c>
      <c r="J66" s="75">
        <f>SUM(J67:J73)</f>
        <v>-20233602.58</v>
      </c>
      <c r="K66" s="76">
        <f>SUM(K67:K73)</f>
        <v>-184753812.12</v>
      </c>
      <c r="L66" s="74">
        <f t="shared" si="1"/>
        <v>-204987414.7</v>
      </c>
    </row>
    <row r="67" spans="1:12" ht="24.75" customHeight="1">
      <c r="A67" s="231" t="s">
        <v>267</v>
      </c>
      <c r="B67" s="232"/>
      <c r="C67" s="232"/>
      <c r="D67" s="232"/>
      <c r="E67" s="233"/>
      <c r="F67" s="10">
        <v>184</v>
      </c>
      <c r="G67" s="69"/>
      <c r="H67" s="73">
        <v>-1271102</v>
      </c>
      <c r="I67" s="74">
        <f t="shared" si="0"/>
        <v>-1271102</v>
      </c>
      <c r="J67" s="69">
        <v>0</v>
      </c>
      <c r="K67" s="73">
        <v>0</v>
      </c>
      <c r="L67" s="74">
        <f t="shared" si="1"/>
        <v>0</v>
      </c>
    </row>
    <row r="68" spans="1:12" ht="12.75" customHeight="1">
      <c r="A68" s="231" t="s">
        <v>268</v>
      </c>
      <c r="B68" s="232"/>
      <c r="C68" s="232"/>
      <c r="D68" s="232"/>
      <c r="E68" s="233"/>
      <c r="F68" s="10">
        <v>185</v>
      </c>
      <c r="G68" s="69">
        <v>-16051</v>
      </c>
      <c r="H68" s="73">
        <v>-476808</v>
      </c>
      <c r="I68" s="74">
        <f t="shared" si="0"/>
        <v>-492859</v>
      </c>
      <c r="J68" s="69">
        <v>-12185.54</v>
      </c>
      <c r="K68" s="73">
        <v>-1353.63</v>
      </c>
      <c r="L68" s="74">
        <f t="shared" si="1"/>
        <v>-13539.170000000002</v>
      </c>
    </row>
    <row r="69" spans="1:12" ht="12.75" customHeight="1">
      <c r="A69" s="231" t="s">
        <v>269</v>
      </c>
      <c r="B69" s="232"/>
      <c r="C69" s="232"/>
      <c r="D69" s="232"/>
      <c r="E69" s="233"/>
      <c r="F69" s="10">
        <v>186</v>
      </c>
      <c r="G69" s="69">
        <v>-16717359</v>
      </c>
      <c r="H69" s="73">
        <v>-20330656</v>
      </c>
      <c r="I69" s="74">
        <f t="shared" si="0"/>
        <v>-37048015</v>
      </c>
      <c r="J69" s="69">
        <v>-12043533.83</v>
      </c>
      <c r="K69" s="73">
        <v>-32152660.72</v>
      </c>
      <c r="L69" s="74">
        <f t="shared" si="1"/>
        <v>-44196194.55</v>
      </c>
    </row>
    <row r="70" spans="1:12" ht="15.75" customHeight="1">
      <c r="A70" s="231" t="s">
        <v>270</v>
      </c>
      <c r="B70" s="232"/>
      <c r="C70" s="232"/>
      <c r="D70" s="232"/>
      <c r="E70" s="233"/>
      <c r="F70" s="10">
        <v>187</v>
      </c>
      <c r="G70" s="69">
        <v>-13739085</v>
      </c>
      <c r="H70" s="73">
        <v>-38910657</v>
      </c>
      <c r="I70" s="74">
        <f t="shared" si="0"/>
        <v>-52649742</v>
      </c>
      <c r="J70" s="69">
        <v>-2575940.33</v>
      </c>
      <c r="K70" s="73">
        <v>-21363965.72</v>
      </c>
      <c r="L70" s="74">
        <f t="shared" si="1"/>
        <v>-23939906.049999997</v>
      </c>
    </row>
    <row r="71" spans="1:12" ht="16.5" customHeight="1">
      <c r="A71" s="231" t="s">
        <v>271</v>
      </c>
      <c r="B71" s="232"/>
      <c r="C71" s="232"/>
      <c r="D71" s="232"/>
      <c r="E71" s="233"/>
      <c r="F71" s="10">
        <v>188</v>
      </c>
      <c r="G71" s="69">
        <v>-726384</v>
      </c>
      <c r="H71" s="73">
        <v>-111231</v>
      </c>
      <c r="I71" s="74">
        <f t="shared" si="0"/>
        <v>-837615</v>
      </c>
      <c r="J71" s="69">
        <v>-5089977.75</v>
      </c>
      <c r="K71" s="73">
        <v>-8014887.95</v>
      </c>
      <c r="L71" s="74">
        <f t="shared" si="1"/>
        <v>-13104865.7</v>
      </c>
    </row>
    <row r="72" spans="1:12" ht="12.75" customHeight="1">
      <c r="A72" s="231" t="s">
        <v>272</v>
      </c>
      <c r="B72" s="232"/>
      <c r="C72" s="232"/>
      <c r="D72" s="232"/>
      <c r="E72" s="233"/>
      <c r="F72" s="10">
        <v>189</v>
      </c>
      <c r="G72" s="69"/>
      <c r="H72" s="73"/>
      <c r="I72" s="74">
        <f aca="true" t="shared" si="2" ref="I72:I99">G72+H72</f>
        <v>0</v>
      </c>
      <c r="J72" s="69"/>
      <c r="K72" s="73"/>
      <c r="L72" s="74">
        <f aca="true" t="shared" si="3" ref="L72:L99">J72+K72</f>
        <v>0</v>
      </c>
    </row>
    <row r="73" spans="1:12" ht="12.75" customHeight="1">
      <c r="A73" s="231" t="s">
        <v>273</v>
      </c>
      <c r="B73" s="232"/>
      <c r="C73" s="232"/>
      <c r="D73" s="232"/>
      <c r="E73" s="233"/>
      <c r="F73" s="10">
        <v>190</v>
      </c>
      <c r="G73" s="69">
        <v>-2611264</v>
      </c>
      <c r="H73" s="73">
        <v>-81131368</v>
      </c>
      <c r="I73" s="74">
        <f t="shared" si="2"/>
        <v>-83742632</v>
      </c>
      <c r="J73" s="69">
        <v>-511965.13</v>
      </c>
      <c r="K73" s="73">
        <v>-123220944.1</v>
      </c>
      <c r="L73" s="74">
        <f t="shared" si="3"/>
        <v>-123732909.22999999</v>
      </c>
    </row>
    <row r="74" spans="1:12" ht="24.75" customHeight="1">
      <c r="A74" s="234" t="s">
        <v>274</v>
      </c>
      <c r="B74" s="232"/>
      <c r="C74" s="232"/>
      <c r="D74" s="232"/>
      <c r="E74" s="233"/>
      <c r="F74" s="10">
        <v>191</v>
      </c>
      <c r="G74" s="75">
        <f>SUM(G75:G76)</f>
        <v>-305749</v>
      </c>
      <c r="H74" s="76">
        <f>SUM(H75:H76)</f>
        <v>-82178583</v>
      </c>
      <c r="I74" s="74">
        <f t="shared" si="2"/>
        <v>-82484332</v>
      </c>
      <c r="J74" s="75">
        <f>SUM(J75:J76)</f>
        <v>-190956.41</v>
      </c>
      <c r="K74" s="76">
        <f>SUM(K75:K76)</f>
        <v>-84697973.74</v>
      </c>
      <c r="L74" s="74">
        <f t="shared" si="3"/>
        <v>-84888930.14999999</v>
      </c>
    </row>
    <row r="75" spans="1:12" ht="12.75" customHeight="1">
      <c r="A75" s="231" t="s">
        <v>275</v>
      </c>
      <c r="B75" s="232"/>
      <c r="C75" s="232"/>
      <c r="D75" s="232"/>
      <c r="E75" s="233"/>
      <c r="F75" s="10">
        <v>192</v>
      </c>
      <c r="G75" s="69"/>
      <c r="H75" s="73">
        <v>-3271962</v>
      </c>
      <c r="I75" s="74">
        <f t="shared" si="2"/>
        <v>-3271962</v>
      </c>
      <c r="J75" s="69">
        <v>0</v>
      </c>
      <c r="K75" s="73">
        <v>-6130963.94</v>
      </c>
      <c r="L75" s="74">
        <f t="shared" si="3"/>
        <v>-6130963.94</v>
      </c>
    </row>
    <row r="76" spans="1:12" ht="12.75" customHeight="1">
      <c r="A76" s="231" t="s">
        <v>276</v>
      </c>
      <c r="B76" s="232"/>
      <c r="C76" s="232"/>
      <c r="D76" s="232"/>
      <c r="E76" s="233"/>
      <c r="F76" s="10">
        <v>193</v>
      </c>
      <c r="G76" s="69">
        <v>-305749</v>
      </c>
      <c r="H76" s="80">
        <v>-78906621</v>
      </c>
      <c r="I76" s="74">
        <f t="shared" si="2"/>
        <v>-79212370</v>
      </c>
      <c r="J76" s="69">
        <v>-190956.41</v>
      </c>
      <c r="K76" s="73">
        <v>-78567009.8</v>
      </c>
      <c r="L76" s="74">
        <f t="shared" si="3"/>
        <v>-78757966.21</v>
      </c>
    </row>
    <row r="77" spans="1:12" ht="12.75" customHeight="1">
      <c r="A77" s="234" t="s">
        <v>277</v>
      </c>
      <c r="B77" s="232"/>
      <c r="C77" s="232"/>
      <c r="D77" s="232"/>
      <c r="E77" s="233"/>
      <c r="F77" s="10">
        <v>194</v>
      </c>
      <c r="G77" s="69">
        <v>-60845</v>
      </c>
      <c r="H77" s="80">
        <v>-210100989</v>
      </c>
      <c r="I77" s="74">
        <f t="shared" si="2"/>
        <v>-210161834</v>
      </c>
      <c r="J77" s="69">
        <v>-1142462.99</v>
      </c>
      <c r="K77" s="73">
        <v>-168812243.64</v>
      </c>
      <c r="L77" s="74">
        <f t="shared" si="3"/>
        <v>-169954706.63</v>
      </c>
    </row>
    <row r="78" spans="1:12" ht="42.75" customHeight="1">
      <c r="A78" s="234" t="s">
        <v>278</v>
      </c>
      <c r="B78" s="235"/>
      <c r="C78" s="235"/>
      <c r="D78" s="235"/>
      <c r="E78" s="236"/>
      <c r="F78" s="10">
        <v>195</v>
      </c>
      <c r="G78" s="75">
        <f>G7+G16+G30+G31+G32+G33+G42+G50+G54+G57+G66+G74+G77</f>
        <v>8288559</v>
      </c>
      <c r="H78" s="148">
        <f>H7+H16+H30+H31+H32+H33+H42+H50+H54+H57+H66+H74+H77</f>
        <v>110761062</v>
      </c>
      <c r="I78" s="74">
        <f t="shared" si="2"/>
        <v>119049621</v>
      </c>
      <c r="J78" s="75">
        <f>J7+J16+J30+J31+J32+J33+J42+J50+J54+J57+J66+J74+J77</f>
        <v>9676406.679999998</v>
      </c>
      <c r="K78" s="76">
        <f>K7+K16+K30+K31+K32+K33+K42+K50+K54+K57+K66+K74+K77</f>
        <v>150545310.43000042</v>
      </c>
      <c r="L78" s="74">
        <f t="shared" si="3"/>
        <v>160221717.11000043</v>
      </c>
    </row>
    <row r="79" spans="1:12" ht="12.75" customHeight="1">
      <c r="A79" s="234" t="s">
        <v>279</v>
      </c>
      <c r="B79" s="232"/>
      <c r="C79" s="232"/>
      <c r="D79" s="232"/>
      <c r="E79" s="233"/>
      <c r="F79" s="10">
        <v>196</v>
      </c>
      <c r="G79" s="75">
        <f>SUM(G80:G81)</f>
        <v>-1051194</v>
      </c>
      <c r="H79" s="148">
        <f>SUM(H80:H81)</f>
        <v>-29699441</v>
      </c>
      <c r="I79" s="74">
        <f t="shared" si="2"/>
        <v>-30750635</v>
      </c>
      <c r="J79" s="75">
        <f>SUM(J80:J81)</f>
        <v>-1483094.25</v>
      </c>
      <c r="K79" s="76">
        <f>SUM(K80:K81)</f>
        <v>-41356720.760000005</v>
      </c>
      <c r="L79" s="74">
        <f t="shared" si="3"/>
        <v>-42839815.010000005</v>
      </c>
    </row>
    <row r="80" spans="1:12" ht="12.75" customHeight="1">
      <c r="A80" s="231" t="s">
        <v>280</v>
      </c>
      <c r="B80" s="232"/>
      <c r="C80" s="232"/>
      <c r="D80" s="232"/>
      <c r="E80" s="233"/>
      <c r="F80" s="10">
        <v>197</v>
      </c>
      <c r="G80" s="69">
        <v>-1051194</v>
      </c>
      <c r="H80" s="80">
        <v>-29699441</v>
      </c>
      <c r="I80" s="74">
        <f t="shared" si="2"/>
        <v>-30750635</v>
      </c>
      <c r="J80" s="69">
        <v>-1483094.25</v>
      </c>
      <c r="K80" s="73">
        <v>-41506771.45</v>
      </c>
      <c r="L80" s="74">
        <f t="shared" si="3"/>
        <v>-42989865.7</v>
      </c>
    </row>
    <row r="81" spans="1:12" ht="12.75" customHeight="1">
      <c r="A81" s="231" t="s">
        <v>281</v>
      </c>
      <c r="B81" s="232"/>
      <c r="C81" s="232"/>
      <c r="D81" s="232"/>
      <c r="E81" s="233"/>
      <c r="F81" s="10">
        <v>198</v>
      </c>
      <c r="G81" s="69"/>
      <c r="H81" s="80"/>
      <c r="I81" s="74">
        <f t="shared" si="2"/>
        <v>0</v>
      </c>
      <c r="J81" s="69">
        <v>0</v>
      </c>
      <c r="K81" s="73">
        <v>150050.69</v>
      </c>
      <c r="L81" s="74">
        <f t="shared" si="3"/>
        <v>150050.69</v>
      </c>
    </row>
    <row r="82" spans="1:12" ht="24" customHeight="1">
      <c r="A82" s="234" t="s">
        <v>282</v>
      </c>
      <c r="B82" s="232"/>
      <c r="C82" s="232"/>
      <c r="D82" s="232"/>
      <c r="E82" s="233"/>
      <c r="F82" s="10">
        <v>199</v>
      </c>
      <c r="G82" s="75">
        <f>G78+G79</f>
        <v>7237365</v>
      </c>
      <c r="H82" s="148">
        <f>H78+H79</f>
        <v>81061621</v>
      </c>
      <c r="I82" s="74">
        <f>G82+H82</f>
        <v>88298986</v>
      </c>
      <c r="J82" s="75">
        <f>J78+J79</f>
        <v>8193312.429999998</v>
      </c>
      <c r="K82" s="76">
        <f>K78+K79</f>
        <v>109188589.67000042</v>
      </c>
      <c r="L82" s="74">
        <f t="shared" si="3"/>
        <v>117381902.10000041</v>
      </c>
    </row>
    <row r="83" spans="1:12" ht="12.75" customHeight="1">
      <c r="A83" s="234" t="s">
        <v>205</v>
      </c>
      <c r="B83" s="235"/>
      <c r="C83" s="235"/>
      <c r="D83" s="235"/>
      <c r="E83" s="236"/>
      <c r="F83" s="10">
        <v>200</v>
      </c>
      <c r="G83" s="69">
        <v>6607740</v>
      </c>
      <c r="H83" s="80">
        <v>78342027</v>
      </c>
      <c r="I83" s="74">
        <f t="shared" si="2"/>
        <v>84949767</v>
      </c>
      <c r="J83" s="69">
        <v>7721141.96</v>
      </c>
      <c r="K83" s="73">
        <v>106878895</v>
      </c>
      <c r="L83" s="74">
        <f t="shared" si="3"/>
        <v>114600036.96</v>
      </c>
    </row>
    <row r="84" spans="1:12" ht="12.75" customHeight="1">
      <c r="A84" s="234" t="s">
        <v>206</v>
      </c>
      <c r="B84" s="235"/>
      <c r="C84" s="235"/>
      <c r="D84" s="235"/>
      <c r="E84" s="236"/>
      <c r="F84" s="10">
        <v>201</v>
      </c>
      <c r="G84" s="69">
        <v>629625</v>
      </c>
      <c r="H84" s="80">
        <v>2719594</v>
      </c>
      <c r="I84" s="74">
        <f t="shared" si="2"/>
        <v>3349219</v>
      </c>
      <c r="J84" s="69">
        <v>472170.47</v>
      </c>
      <c r="K84" s="73">
        <v>2309695</v>
      </c>
      <c r="L84" s="74">
        <f t="shared" si="3"/>
        <v>2781865.4699999997</v>
      </c>
    </row>
    <row r="85" spans="1:12" ht="12.75" customHeight="1">
      <c r="A85" s="234" t="s">
        <v>283</v>
      </c>
      <c r="B85" s="235"/>
      <c r="C85" s="235"/>
      <c r="D85" s="235"/>
      <c r="E85" s="235"/>
      <c r="F85" s="10">
        <v>202</v>
      </c>
      <c r="G85" s="69">
        <v>520864123</v>
      </c>
      <c r="H85" s="80">
        <v>3127688636</v>
      </c>
      <c r="I85" s="81">
        <f t="shared" si="2"/>
        <v>3648552759</v>
      </c>
      <c r="J85" s="80">
        <f>J7+J16+J30+J31+J32</f>
        <v>524191940.60999995</v>
      </c>
      <c r="K85" s="80">
        <f>K7+K16+K30+K31+K32</f>
        <v>3042524334.0800004</v>
      </c>
      <c r="L85" s="81">
        <f t="shared" si="3"/>
        <v>3566716274.6900005</v>
      </c>
    </row>
    <row r="86" spans="1:12" ht="12.75" customHeight="1">
      <c r="A86" s="234" t="s">
        <v>284</v>
      </c>
      <c r="B86" s="235"/>
      <c r="C86" s="235"/>
      <c r="D86" s="235"/>
      <c r="E86" s="235"/>
      <c r="F86" s="10">
        <v>203</v>
      </c>
      <c r="G86" s="82">
        <f>G33+G42+G50+G57+G66+G74+G77+G80</f>
        <v>-513626758</v>
      </c>
      <c r="H86" s="73">
        <f>H33+H42+H50+H54+H57+H66+H74+H77+H80</f>
        <v>-3046627015</v>
      </c>
      <c r="I86" s="81">
        <f t="shared" si="2"/>
        <v>-3560253773</v>
      </c>
      <c r="J86" s="82">
        <f>J33+J42+J50+J54+J57+J66+J74+J77+J79</f>
        <v>-515998628.17999995</v>
      </c>
      <c r="K86" s="73">
        <f>K33+K42+K50+K54+K57+K66+K74+K77+K79</f>
        <v>-2933335744.41</v>
      </c>
      <c r="L86" s="81">
        <f t="shared" si="3"/>
        <v>-3449334372.5899997</v>
      </c>
    </row>
    <row r="87" spans="1:12" ht="12.75" customHeight="1">
      <c r="A87" s="234" t="s">
        <v>285</v>
      </c>
      <c r="B87" s="232"/>
      <c r="C87" s="232"/>
      <c r="D87" s="232"/>
      <c r="E87" s="232"/>
      <c r="F87" s="10">
        <v>204</v>
      </c>
      <c r="G87" s="75">
        <f>SUM(G88:G94)-G95</f>
        <v>16309458</v>
      </c>
      <c r="H87" s="76">
        <f>SUM(H88:H94)-H95</f>
        <v>64383814</v>
      </c>
      <c r="I87" s="74">
        <f t="shared" si="2"/>
        <v>80693272</v>
      </c>
      <c r="J87" s="75">
        <f>SUM(J88:J94)-J95</f>
        <v>-24407721</v>
      </c>
      <c r="K87" s="76">
        <f>SUM(K88:K94)-K95</f>
        <v>-39370969</v>
      </c>
      <c r="L87" s="74">
        <f t="shared" si="3"/>
        <v>-63778690</v>
      </c>
    </row>
    <row r="88" spans="1:12" ht="25.5" customHeight="1">
      <c r="A88" s="231" t="s">
        <v>286</v>
      </c>
      <c r="B88" s="232"/>
      <c r="C88" s="232"/>
      <c r="D88" s="232"/>
      <c r="E88" s="232"/>
      <c r="F88" s="10">
        <v>205</v>
      </c>
      <c r="G88" s="69"/>
      <c r="H88" s="73"/>
      <c r="I88" s="74">
        <f t="shared" si="2"/>
        <v>0</v>
      </c>
      <c r="J88" s="69"/>
      <c r="K88" s="73">
        <v>64839</v>
      </c>
      <c r="L88" s="74">
        <f t="shared" si="3"/>
        <v>64839</v>
      </c>
    </row>
    <row r="89" spans="1:12" ht="23.25" customHeight="1">
      <c r="A89" s="231" t="s">
        <v>287</v>
      </c>
      <c r="B89" s="232"/>
      <c r="C89" s="232"/>
      <c r="D89" s="232"/>
      <c r="E89" s="232"/>
      <c r="F89" s="10">
        <v>206</v>
      </c>
      <c r="G89" s="69">
        <v>16309458</v>
      </c>
      <c r="H89" s="73">
        <v>62123524</v>
      </c>
      <c r="I89" s="74">
        <f t="shared" si="2"/>
        <v>78432982</v>
      </c>
      <c r="J89" s="69">
        <v>-24407721</v>
      </c>
      <c r="K89" s="73">
        <v>-41830581</v>
      </c>
      <c r="L89" s="74">
        <f t="shared" si="3"/>
        <v>-66238302</v>
      </c>
    </row>
    <row r="90" spans="1:12" ht="24.75" customHeight="1">
      <c r="A90" s="231" t="s">
        <v>288</v>
      </c>
      <c r="B90" s="232"/>
      <c r="C90" s="232"/>
      <c r="D90" s="232"/>
      <c r="E90" s="232"/>
      <c r="F90" s="10">
        <v>207</v>
      </c>
      <c r="G90" s="69"/>
      <c r="H90" s="73">
        <v>2112091</v>
      </c>
      <c r="I90" s="74">
        <f t="shared" si="2"/>
        <v>2112091</v>
      </c>
      <c r="J90" s="69"/>
      <c r="K90" s="73">
        <v>2394773</v>
      </c>
      <c r="L90" s="74">
        <f t="shared" si="3"/>
        <v>2394773</v>
      </c>
    </row>
    <row r="91" spans="1:12" ht="24.75" customHeight="1">
      <c r="A91" s="231" t="s">
        <v>289</v>
      </c>
      <c r="B91" s="232"/>
      <c r="C91" s="232"/>
      <c r="D91" s="232"/>
      <c r="E91" s="232"/>
      <c r="F91" s="10">
        <v>208</v>
      </c>
      <c r="G91" s="69"/>
      <c r="H91" s="73">
        <v>148199</v>
      </c>
      <c r="I91" s="74">
        <f t="shared" si="2"/>
        <v>148199</v>
      </c>
      <c r="J91" s="69"/>
      <c r="K91" s="73"/>
      <c r="L91" s="74">
        <f t="shared" si="3"/>
        <v>0</v>
      </c>
    </row>
    <row r="92" spans="1:12" ht="19.5" customHeight="1">
      <c r="A92" s="231" t="s">
        <v>290</v>
      </c>
      <c r="B92" s="232"/>
      <c r="C92" s="232"/>
      <c r="D92" s="232"/>
      <c r="E92" s="232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31" t="s">
        <v>291</v>
      </c>
      <c r="B93" s="232"/>
      <c r="C93" s="232"/>
      <c r="D93" s="232"/>
      <c r="E93" s="232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23.25" customHeight="1">
      <c r="A94" s="231" t="s">
        <v>292</v>
      </c>
      <c r="B94" s="232"/>
      <c r="C94" s="232"/>
      <c r="D94" s="232"/>
      <c r="E94" s="232"/>
      <c r="F94" s="10">
        <v>211</v>
      </c>
      <c r="G94" s="69"/>
      <c r="H94" s="73"/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31" t="s">
        <v>293</v>
      </c>
      <c r="B95" s="232"/>
      <c r="C95" s="232"/>
      <c r="D95" s="232"/>
      <c r="E95" s="232"/>
      <c r="F95" s="10">
        <v>212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34" t="s">
        <v>294</v>
      </c>
      <c r="B96" s="232"/>
      <c r="C96" s="232"/>
      <c r="D96" s="232"/>
      <c r="E96" s="232"/>
      <c r="F96" s="10">
        <v>213</v>
      </c>
      <c r="G96" s="75">
        <f>G82+G87</f>
        <v>23546823</v>
      </c>
      <c r="H96" s="76">
        <f>H82+H87</f>
        <v>145445435</v>
      </c>
      <c r="I96" s="74">
        <f t="shared" si="2"/>
        <v>168992258</v>
      </c>
      <c r="J96" s="75">
        <f>J82+J87</f>
        <v>-16214408.570000002</v>
      </c>
      <c r="K96" s="76">
        <f>K82+K87</f>
        <v>69817620.67000042</v>
      </c>
      <c r="L96" s="74">
        <f t="shared" si="3"/>
        <v>53603212.10000042</v>
      </c>
    </row>
    <row r="97" spans="1:12" ht="12.75" customHeight="1">
      <c r="A97" s="234" t="s">
        <v>205</v>
      </c>
      <c r="B97" s="235"/>
      <c r="C97" s="235"/>
      <c r="D97" s="235"/>
      <c r="E97" s="236"/>
      <c r="F97" s="10">
        <v>214</v>
      </c>
      <c r="G97" s="69">
        <v>22917197</v>
      </c>
      <c r="H97" s="73">
        <v>141927305</v>
      </c>
      <c r="I97" s="74">
        <f t="shared" si="2"/>
        <v>164844502</v>
      </c>
      <c r="J97" s="69">
        <v>-16686579</v>
      </c>
      <c r="K97" s="73">
        <v>61337148</v>
      </c>
      <c r="L97" s="74">
        <f t="shared" si="3"/>
        <v>44650569</v>
      </c>
    </row>
    <row r="98" spans="1:12" ht="12.75" customHeight="1">
      <c r="A98" s="234" t="s">
        <v>206</v>
      </c>
      <c r="B98" s="235"/>
      <c r="C98" s="235"/>
      <c r="D98" s="235"/>
      <c r="E98" s="236"/>
      <c r="F98" s="10">
        <v>215</v>
      </c>
      <c r="G98" s="69">
        <v>629625</v>
      </c>
      <c r="H98" s="73">
        <v>3518131</v>
      </c>
      <c r="I98" s="74">
        <f t="shared" si="2"/>
        <v>4147756</v>
      </c>
      <c r="J98" s="69">
        <v>472170</v>
      </c>
      <c r="K98" s="73">
        <v>8480473</v>
      </c>
      <c r="L98" s="74">
        <f t="shared" si="3"/>
        <v>8952643</v>
      </c>
    </row>
    <row r="99" spans="1:12" ht="25.5" customHeight="1">
      <c r="A99" s="234" t="s">
        <v>295</v>
      </c>
      <c r="B99" s="232"/>
      <c r="C99" s="232"/>
      <c r="D99" s="232"/>
      <c r="E99" s="233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92" t="s">
        <v>296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G18:H18 G24:H24 G74:H74" formulaRange="1"/>
    <ignoredError sqref="I18:K18 I74:K74 J85:K86" formula="1" formulaRange="1"/>
    <ignoredError sqref="I16:K17 I33:I43 I46:I62 I66:K73 I75:K84 I87:K87 I85:I86 I96" formula="1"/>
    <ignoredError sqref="J85:K86" formula="1" unlockedFormula="1"/>
    <ignoredError sqref="G86:H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3">
      <selection activeCell="A3" sqref="A3:K62"/>
    </sheetView>
  </sheetViews>
  <sheetFormatPr defaultColWidth="9.140625" defaultRowHeight="12.75"/>
  <cols>
    <col min="1" max="16384" width="9.140625" style="60" customWidth="1"/>
  </cols>
  <sheetData>
    <row r="1" spans="1:13" ht="19.5" customHeight="1">
      <c r="A1" s="312" t="s">
        <v>297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141"/>
    </row>
    <row r="2" spans="1:10" ht="12.75">
      <c r="A2" s="313" t="s">
        <v>400</v>
      </c>
      <c r="B2" s="314"/>
      <c r="C2" s="314"/>
      <c r="D2" s="314"/>
      <c r="E2" s="314"/>
      <c r="F2" s="314"/>
      <c r="G2" s="314"/>
      <c r="H2" s="314"/>
      <c r="I2" s="314"/>
      <c r="J2" s="315"/>
    </row>
    <row r="3" spans="1:11" ht="12.75">
      <c r="A3" s="114"/>
      <c r="B3" s="118"/>
      <c r="C3" s="118"/>
      <c r="D3" s="307"/>
      <c r="E3" s="307"/>
      <c r="F3" s="118"/>
      <c r="G3" s="118"/>
      <c r="H3" s="118"/>
      <c r="I3" s="118"/>
      <c r="J3" s="119"/>
      <c r="K3" s="120" t="s">
        <v>77</v>
      </c>
    </row>
    <row r="4" spans="1:11" ht="24">
      <c r="A4" s="316" t="s">
        <v>147</v>
      </c>
      <c r="B4" s="316"/>
      <c r="C4" s="316"/>
      <c r="D4" s="316"/>
      <c r="E4" s="316"/>
      <c r="F4" s="316"/>
      <c r="G4" s="316"/>
      <c r="H4" s="316"/>
      <c r="I4" s="66" t="s">
        <v>148</v>
      </c>
      <c r="J4" s="66" t="s">
        <v>149</v>
      </c>
      <c r="K4" s="66" t="s">
        <v>150</v>
      </c>
    </row>
    <row r="5" spans="1:11" ht="12.75" customHeight="1">
      <c r="A5" s="317">
        <v>1</v>
      </c>
      <c r="B5" s="317"/>
      <c r="C5" s="317"/>
      <c r="D5" s="317"/>
      <c r="E5" s="317"/>
      <c r="F5" s="317"/>
      <c r="G5" s="317"/>
      <c r="H5" s="317"/>
      <c r="I5" s="67">
        <v>2</v>
      </c>
      <c r="J5" s="68" t="s">
        <v>2</v>
      </c>
      <c r="K5" s="68" t="s">
        <v>3</v>
      </c>
    </row>
    <row r="6" spans="1:11" ht="12.75" customHeight="1">
      <c r="A6" s="318" t="s">
        <v>298</v>
      </c>
      <c r="B6" s="319"/>
      <c r="C6" s="319"/>
      <c r="D6" s="319"/>
      <c r="E6" s="319"/>
      <c r="F6" s="319"/>
      <c r="G6" s="319"/>
      <c r="H6" s="320"/>
      <c r="I6" s="64">
        <v>1</v>
      </c>
      <c r="J6" s="65">
        <f>J7+J18+J36</f>
        <v>273728784</v>
      </c>
      <c r="K6" s="65">
        <f>K7+K18+K36</f>
        <v>415417563</v>
      </c>
    </row>
    <row r="7" spans="1:11" ht="12.75" customHeight="1">
      <c r="A7" s="300" t="s">
        <v>299</v>
      </c>
      <c r="B7" s="308"/>
      <c r="C7" s="308"/>
      <c r="D7" s="308"/>
      <c r="E7" s="308"/>
      <c r="F7" s="308"/>
      <c r="G7" s="308"/>
      <c r="H7" s="309"/>
      <c r="I7" s="14">
        <v>2</v>
      </c>
      <c r="J7" s="61">
        <f>J8+J9</f>
        <v>284064707</v>
      </c>
      <c r="K7" s="61">
        <f>K8+K9</f>
        <v>-76919139</v>
      </c>
    </row>
    <row r="8" spans="1:11" ht="12.75" customHeight="1">
      <c r="A8" s="303" t="s">
        <v>300</v>
      </c>
      <c r="B8" s="308"/>
      <c r="C8" s="308"/>
      <c r="D8" s="308"/>
      <c r="E8" s="308"/>
      <c r="F8" s="308"/>
      <c r="G8" s="308"/>
      <c r="H8" s="309"/>
      <c r="I8" s="14">
        <v>3</v>
      </c>
      <c r="J8" s="20">
        <v>119049621</v>
      </c>
      <c r="K8" s="20">
        <v>160221717</v>
      </c>
    </row>
    <row r="9" spans="1:11" ht="12.75" customHeight="1">
      <c r="A9" s="303" t="s">
        <v>301</v>
      </c>
      <c r="B9" s="308"/>
      <c r="C9" s="308"/>
      <c r="D9" s="308"/>
      <c r="E9" s="308"/>
      <c r="F9" s="308"/>
      <c r="G9" s="308"/>
      <c r="H9" s="309"/>
      <c r="I9" s="14">
        <v>4</v>
      </c>
      <c r="J9" s="61">
        <f>J10+J11+J12+J13+J14+J15+J16+J17</f>
        <v>165015086</v>
      </c>
      <c r="K9" s="61">
        <f>K10+K11+K12+K13+K14+K15+K16+K17</f>
        <v>-237140856</v>
      </c>
    </row>
    <row r="10" spans="1:11" ht="12.75" customHeight="1">
      <c r="A10" s="303" t="s">
        <v>302</v>
      </c>
      <c r="B10" s="308"/>
      <c r="C10" s="308"/>
      <c r="D10" s="308"/>
      <c r="E10" s="308"/>
      <c r="F10" s="308"/>
      <c r="G10" s="308"/>
      <c r="H10" s="309"/>
      <c r="I10" s="14">
        <v>5</v>
      </c>
      <c r="J10" s="20">
        <v>92593942</v>
      </c>
      <c r="K10" s="20">
        <v>78610696</v>
      </c>
    </row>
    <row r="11" spans="1:11" ht="12.75" customHeight="1">
      <c r="A11" s="303" t="s">
        <v>303</v>
      </c>
      <c r="B11" s="308"/>
      <c r="C11" s="308"/>
      <c r="D11" s="308"/>
      <c r="E11" s="308"/>
      <c r="F11" s="308"/>
      <c r="G11" s="308"/>
      <c r="H11" s="309"/>
      <c r="I11" s="14">
        <v>6</v>
      </c>
      <c r="J11" s="20">
        <v>5466381</v>
      </c>
      <c r="K11" s="20">
        <v>6452213</v>
      </c>
    </row>
    <row r="12" spans="1:11" ht="12.75" customHeight="1">
      <c r="A12" s="303" t="s">
        <v>304</v>
      </c>
      <c r="B12" s="308"/>
      <c r="C12" s="308"/>
      <c r="D12" s="308"/>
      <c r="E12" s="308"/>
      <c r="F12" s="308"/>
      <c r="G12" s="308"/>
      <c r="H12" s="309"/>
      <c r="I12" s="14">
        <v>7</v>
      </c>
      <c r="J12" s="20">
        <v>83072151</v>
      </c>
      <c r="K12" s="20">
        <v>57139297</v>
      </c>
    </row>
    <row r="13" spans="1:11" ht="12.75" customHeight="1">
      <c r="A13" s="303" t="s">
        <v>305</v>
      </c>
      <c r="B13" s="308"/>
      <c r="C13" s="308"/>
      <c r="D13" s="308"/>
      <c r="E13" s="308"/>
      <c r="F13" s="308"/>
      <c r="G13" s="308"/>
      <c r="H13" s="309"/>
      <c r="I13" s="14">
        <v>8</v>
      </c>
      <c r="J13" s="20"/>
      <c r="K13" s="20">
        <v>12876</v>
      </c>
    </row>
    <row r="14" spans="1:11" ht="12.75" customHeight="1">
      <c r="A14" s="303" t="s">
        <v>306</v>
      </c>
      <c r="B14" s="308"/>
      <c r="C14" s="308"/>
      <c r="D14" s="308"/>
      <c r="E14" s="308"/>
      <c r="F14" s="308"/>
      <c r="G14" s="308"/>
      <c r="H14" s="309"/>
      <c r="I14" s="14">
        <v>9</v>
      </c>
      <c r="J14" s="20">
        <v>7100560</v>
      </c>
      <c r="K14" s="20">
        <v>-229499066</v>
      </c>
    </row>
    <row r="15" spans="1:11" ht="12.75" customHeight="1">
      <c r="A15" s="303" t="s">
        <v>307</v>
      </c>
      <c r="B15" s="308"/>
      <c r="C15" s="308"/>
      <c r="D15" s="308"/>
      <c r="E15" s="308"/>
      <c r="F15" s="308"/>
      <c r="G15" s="308"/>
      <c r="H15" s="309"/>
      <c r="I15" s="14">
        <v>10</v>
      </c>
      <c r="J15" s="20"/>
      <c r="K15" s="20">
        <v>-34558009</v>
      </c>
    </row>
    <row r="16" spans="1:11" ht="24.75" customHeight="1">
      <c r="A16" s="303" t="s">
        <v>308</v>
      </c>
      <c r="B16" s="308"/>
      <c r="C16" s="308"/>
      <c r="D16" s="308"/>
      <c r="E16" s="308"/>
      <c r="F16" s="308"/>
      <c r="G16" s="308"/>
      <c r="H16" s="309"/>
      <c r="I16" s="14">
        <v>11</v>
      </c>
      <c r="J16" s="20">
        <v>-16754</v>
      </c>
      <c r="K16" s="20">
        <v>10899507</v>
      </c>
    </row>
    <row r="17" spans="1:11" ht="12.75" customHeight="1">
      <c r="A17" s="303" t="s">
        <v>309</v>
      </c>
      <c r="B17" s="308"/>
      <c r="C17" s="308"/>
      <c r="D17" s="308"/>
      <c r="E17" s="308"/>
      <c r="F17" s="308"/>
      <c r="G17" s="308"/>
      <c r="H17" s="309"/>
      <c r="I17" s="14">
        <v>12</v>
      </c>
      <c r="J17" s="20">
        <v>-23201194</v>
      </c>
      <c r="K17" s="20">
        <v>-126198370</v>
      </c>
    </row>
    <row r="18" spans="1:11" ht="12.75" customHeight="1">
      <c r="A18" s="300" t="s">
        <v>310</v>
      </c>
      <c r="B18" s="308"/>
      <c r="C18" s="308"/>
      <c r="D18" s="308"/>
      <c r="E18" s="308"/>
      <c r="F18" s="308"/>
      <c r="G18" s="308"/>
      <c r="H18" s="309"/>
      <c r="I18" s="14">
        <v>13</v>
      </c>
      <c r="J18" s="62">
        <f>SUM(J19:J35)</f>
        <v>44001317</v>
      </c>
      <c r="K18" s="62">
        <f>SUM(K19:K35)</f>
        <v>532254998</v>
      </c>
    </row>
    <row r="19" spans="1:11" ht="12.75" customHeight="1">
      <c r="A19" s="303" t="s">
        <v>311</v>
      </c>
      <c r="B19" s="308"/>
      <c r="C19" s="308"/>
      <c r="D19" s="308"/>
      <c r="E19" s="308"/>
      <c r="F19" s="308"/>
      <c r="G19" s="308"/>
      <c r="H19" s="309"/>
      <c r="I19" s="14">
        <v>14</v>
      </c>
      <c r="J19" s="20">
        <v>50800526</v>
      </c>
      <c r="K19" s="20">
        <v>180407596</v>
      </c>
    </row>
    <row r="20" spans="1:11" ht="24" customHeight="1">
      <c r="A20" s="303" t="s">
        <v>312</v>
      </c>
      <c r="B20" s="308"/>
      <c r="C20" s="308"/>
      <c r="D20" s="308"/>
      <c r="E20" s="308"/>
      <c r="F20" s="308"/>
      <c r="G20" s="308"/>
      <c r="H20" s="309"/>
      <c r="I20" s="14">
        <v>15</v>
      </c>
      <c r="J20" s="20">
        <v>-117423599</v>
      </c>
      <c r="K20" s="20">
        <v>-126638762</v>
      </c>
    </row>
    <row r="21" spans="1:11" ht="12.75" customHeight="1">
      <c r="A21" s="303" t="s">
        <v>313</v>
      </c>
      <c r="B21" s="310"/>
      <c r="C21" s="310"/>
      <c r="D21" s="310"/>
      <c r="E21" s="310"/>
      <c r="F21" s="310"/>
      <c r="G21" s="310"/>
      <c r="H21" s="311"/>
      <c r="I21" s="14">
        <v>16</v>
      </c>
      <c r="J21" s="20">
        <v>76305127</v>
      </c>
      <c r="K21" s="20">
        <v>135120518</v>
      </c>
    </row>
    <row r="22" spans="1:11" ht="23.25" customHeight="1">
      <c r="A22" s="303" t="s">
        <v>314</v>
      </c>
      <c r="B22" s="310"/>
      <c r="C22" s="310"/>
      <c r="D22" s="310"/>
      <c r="E22" s="310"/>
      <c r="F22" s="310"/>
      <c r="G22" s="310"/>
      <c r="H22" s="311"/>
      <c r="I22" s="14">
        <v>17</v>
      </c>
      <c r="J22" s="20"/>
      <c r="K22" s="20"/>
    </row>
    <row r="23" spans="1:11" ht="23.25" customHeight="1">
      <c r="A23" s="303" t="s">
        <v>315</v>
      </c>
      <c r="B23" s="310"/>
      <c r="C23" s="310"/>
      <c r="D23" s="310"/>
      <c r="E23" s="310"/>
      <c r="F23" s="310"/>
      <c r="G23" s="310"/>
      <c r="H23" s="311"/>
      <c r="I23" s="14">
        <v>18</v>
      </c>
      <c r="J23" s="20">
        <v>-47302</v>
      </c>
      <c r="K23" s="20">
        <v>6054340</v>
      </c>
    </row>
    <row r="24" spans="1:11" ht="12.75" customHeight="1">
      <c r="A24" s="303" t="s">
        <v>316</v>
      </c>
      <c r="B24" s="310"/>
      <c r="C24" s="310"/>
      <c r="D24" s="310"/>
      <c r="E24" s="310"/>
      <c r="F24" s="310"/>
      <c r="G24" s="310"/>
      <c r="H24" s="311"/>
      <c r="I24" s="14">
        <v>19</v>
      </c>
      <c r="J24" s="20">
        <v>-19556515</v>
      </c>
      <c r="K24" s="20">
        <v>-65604255</v>
      </c>
    </row>
    <row r="25" spans="1:11" ht="12.75" customHeight="1">
      <c r="A25" s="303" t="s">
        <v>317</v>
      </c>
      <c r="B25" s="310"/>
      <c r="C25" s="310"/>
      <c r="D25" s="310"/>
      <c r="E25" s="310"/>
      <c r="F25" s="310"/>
      <c r="G25" s="310"/>
      <c r="H25" s="311"/>
      <c r="I25" s="14">
        <v>20</v>
      </c>
      <c r="J25" s="20">
        <v>-5298967</v>
      </c>
      <c r="K25" s="20">
        <v>4288483</v>
      </c>
    </row>
    <row r="26" spans="1:11" ht="12.75" customHeight="1">
      <c r="A26" s="303" t="s">
        <v>318</v>
      </c>
      <c r="B26" s="310"/>
      <c r="C26" s="310"/>
      <c r="D26" s="310"/>
      <c r="E26" s="310"/>
      <c r="F26" s="310"/>
      <c r="G26" s="310"/>
      <c r="H26" s="311"/>
      <c r="I26" s="14">
        <v>21</v>
      </c>
      <c r="J26" s="20">
        <v>204840393</v>
      </c>
      <c r="K26" s="20">
        <v>328653259</v>
      </c>
    </row>
    <row r="27" spans="1:11" ht="12.75" customHeight="1">
      <c r="A27" s="303" t="s">
        <v>319</v>
      </c>
      <c r="B27" s="310"/>
      <c r="C27" s="310"/>
      <c r="D27" s="310"/>
      <c r="E27" s="310"/>
      <c r="F27" s="310"/>
      <c r="G27" s="310"/>
      <c r="H27" s="311"/>
      <c r="I27" s="14">
        <v>22</v>
      </c>
      <c r="J27" s="20">
        <v>3274980</v>
      </c>
      <c r="K27" s="20"/>
    </row>
    <row r="28" spans="1:11" ht="25.5" customHeight="1">
      <c r="A28" s="303" t="s">
        <v>320</v>
      </c>
      <c r="B28" s="310"/>
      <c r="C28" s="310"/>
      <c r="D28" s="310"/>
      <c r="E28" s="310"/>
      <c r="F28" s="310"/>
      <c r="G28" s="310"/>
      <c r="H28" s="311"/>
      <c r="I28" s="14">
        <v>23</v>
      </c>
      <c r="J28" s="20">
        <v>-19580536</v>
      </c>
      <c r="K28" s="20">
        <v>-15179241</v>
      </c>
    </row>
    <row r="29" spans="1:11" ht="12.75" customHeight="1">
      <c r="A29" s="303" t="s">
        <v>321</v>
      </c>
      <c r="B29" s="310"/>
      <c r="C29" s="310"/>
      <c r="D29" s="310"/>
      <c r="E29" s="310"/>
      <c r="F29" s="310"/>
      <c r="G29" s="310"/>
      <c r="H29" s="311"/>
      <c r="I29" s="14">
        <v>24</v>
      </c>
      <c r="J29" s="20">
        <v>52266070</v>
      </c>
      <c r="K29" s="20">
        <v>71294889</v>
      </c>
    </row>
    <row r="30" spans="1:11" ht="25.5" customHeight="1">
      <c r="A30" s="303" t="s">
        <v>322</v>
      </c>
      <c r="B30" s="310"/>
      <c r="C30" s="310"/>
      <c r="D30" s="310"/>
      <c r="E30" s="310"/>
      <c r="F30" s="310"/>
      <c r="G30" s="310"/>
      <c r="H30" s="311"/>
      <c r="I30" s="14">
        <v>25</v>
      </c>
      <c r="J30" s="20">
        <v>47302</v>
      </c>
      <c r="K30" s="20">
        <v>-6054340</v>
      </c>
    </row>
    <row r="31" spans="1:11" ht="12.75" customHeight="1">
      <c r="A31" s="303" t="s">
        <v>323</v>
      </c>
      <c r="B31" s="310"/>
      <c r="C31" s="310"/>
      <c r="D31" s="310"/>
      <c r="E31" s="310"/>
      <c r="F31" s="310"/>
      <c r="G31" s="310"/>
      <c r="H31" s="311"/>
      <c r="I31" s="14">
        <v>26</v>
      </c>
      <c r="J31" s="20">
        <v>-15770859</v>
      </c>
      <c r="K31" s="20">
        <v>19383274</v>
      </c>
    </row>
    <row r="32" spans="1:11" ht="12.75" customHeight="1">
      <c r="A32" s="303" t="s">
        <v>324</v>
      </c>
      <c r="B32" s="310"/>
      <c r="C32" s="310"/>
      <c r="D32" s="310"/>
      <c r="E32" s="310"/>
      <c r="F32" s="310"/>
      <c r="G32" s="310"/>
      <c r="H32" s="311"/>
      <c r="I32" s="14">
        <v>27</v>
      </c>
      <c r="J32" s="20"/>
      <c r="K32" s="20"/>
    </row>
    <row r="33" spans="1:11" ht="12.75" customHeight="1">
      <c r="A33" s="303" t="s">
        <v>325</v>
      </c>
      <c r="B33" s="310"/>
      <c r="C33" s="310"/>
      <c r="D33" s="310"/>
      <c r="E33" s="310"/>
      <c r="F33" s="310"/>
      <c r="G33" s="310"/>
      <c r="H33" s="311"/>
      <c r="I33" s="14">
        <v>28</v>
      </c>
      <c r="J33" s="20">
        <v>-71162828</v>
      </c>
      <c r="K33" s="20">
        <v>-51830661</v>
      </c>
    </row>
    <row r="34" spans="1:11" ht="12.75" customHeight="1">
      <c r="A34" s="303" t="s">
        <v>326</v>
      </c>
      <c r="B34" s="310"/>
      <c r="C34" s="310"/>
      <c r="D34" s="310"/>
      <c r="E34" s="310"/>
      <c r="F34" s="310"/>
      <c r="G34" s="310"/>
      <c r="H34" s="311"/>
      <c r="I34" s="14">
        <v>29</v>
      </c>
      <c r="J34" s="20">
        <v>-50142167</v>
      </c>
      <c r="K34" s="20">
        <v>73535968</v>
      </c>
    </row>
    <row r="35" spans="1:11" ht="25.5" customHeight="1">
      <c r="A35" s="303" t="s">
        <v>327</v>
      </c>
      <c r="B35" s="310"/>
      <c r="C35" s="310"/>
      <c r="D35" s="310"/>
      <c r="E35" s="310"/>
      <c r="F35" s="310"/>
      <c r="G35" s="310"/>
      <c r="H35" s="311"/>
      <c r="I35" s="14">
        <v>30</v>
      </c>
      <c r="J35" s="20">
        <v>-44550308</v>
      </c>
      <c r="K35" s="20">
        <v>-21176070</v>
      </c>
    </row>
    <row r="36" spans="1:11" ht="12.75" customHeight="1">
      <c r="A36" s="300" t="s">
        <v>328</v>
      </c>
      <c r="B36" s="308"/>
      <c r="C36" s="308"/>
      <c r="D36" s="308"/>
      <c r="E36" s="308"/>
      <c r="F36" s="308"/>
      <c r="G36" s="308"/>
      <c r="H36" s="309"/>
      <c r="I36" s="14">
        <v>31</v>
      </c>
      <c r="J36" s="20">
        <v>-54337240</v>
      </c>
      <c r="K36" s="20">
        <v>-39918296</v>
      </c>
    </row>
    <row r="37" spans="1:11" ht="12.75" customHeight="1">
      <c r="A37" s="300" t="s">
        <v>329</v>
      </c>
      <c r="B37" s="308"/>
      <c r="C37" s="308"/>
      <c r="D37" s="308"/>
      <c r="E37" s="308"/>
      <c r="F37" s="308"/>
      <c r="G37" s="308"/>
      <c r="H37" s="309"/>
      <c r="I37" s="14">
        <v>32</v>
      </c>
      <c r="J37" s="62">
        <f>SUM(J38:J51)</f>
        <v>-178277131</v>
      </c>
      <c r="K37" s="62">
        <f>SUM(K38:K51)</f>
        <v>-353222438</v>
      </c>
    </row>
    <row r="38" spans="1:11" ht="12.75" customHeight="1">
      <c r="A38" s="303" t="s">
        <v>396</v>
      </c>
      <c r="B38" s="308"/>
      <c r="C38" s="308"/>
      <c r="D38" s="308"/>
      <c r="E38" s="308"/>
      <c r="F38" s="308"/>
      <c r="G38" s="308"/>
      <c r="H38" s="309"/>
      <c r="I38" s="14">
        <v>33</v>
      </c>
      <c r="J38" s="20">
        <v>9222035</v>
      </c>
      <c r="K38" s="20">
        <v>19955263</v>
      </c>
    </row>
    <row r="39" spans="1:11" ht="12.75" customHeight="1">
      <c r="A39" s="303" t="s">
        <v>330</v>
      </c>
      <c r="B39" s="308"/>
      <c r="C39" s="308"/>
      <c r="D39" s="308"/>
      <c r="E39" s="308"/>
      <c r="F39" s="308"/>
      <c r="G39" s="308"/>
      <c r="H39" s="309"/>
      <c r="I39" s="14">
        <v>34</v>
      </c>
      <c r="J39" s="20">
        <v>-69267621</v>
      </c>
      <c r="K39" s="20">
        <v>-34193150</v>
      </c>
    </row>
    <row r="40" spans="1:11" ht="12.75" customHeight="1">
      <c r="A40" s="303" t="s">
        <v>331</v>
      </c>
      <c r="B40" s="308"/>
      <c r="C40" s="308"/>
      <c r="D40" s="308"/>
      <c r="E40" s="308"/>
      <c r="F40" s="308"/>
      <c r="G40" s="308"/>
      <c r="H40" s="309"/>
      <c r="I40" s="14">
        <v>35</v>
      </c>
      <c r="J40" s="20">
        <v>237804</v>
      </c>
      <c r="K40" s="20"/>
    </row>
    <row r="41" spans="1:11" ht="12.75" customHeight="1">
      <c r="A41" s="303" t="s">
        <v>332</v>
      </c>
      <c r="B41" s="308"/>
      <c r="C41" s="308"/>
      <c r="D41" s="308"/>
      <c r="E41" s="308"/>
      <c r="F41" s="308"/>
      <c r="G41" s="308"/>
      <c r="H41" s="309"/>
      <c r="I41" s="14">
        <v>36</v>
      </c>
      <c r="J41" s="20">
        <v>-8903911</v>
      </c>
      <c r="K41" s="20">
        <v>-2027176</v>
      </c>
    </row>
    <row r="42" spans="1:11" ht="24.75" customHeight="1">
      <c r="A42" s="303" t="s">
        <v>333</v>
      </c>
      <c r="B42" s="308"/>
      <c r="C42" s="308"/>
      <c r="D42" s="308"/>
      <c r="E42" s="308"/>
      <c r="F42" s="308"/>
      <c r="G42" s="308"/>
      <c r="H42" s="309"/>
      <c r="I42" s="14">
        <v>37</v>
      </c>
      <c r="J42" s="20">
        <v>433119</v>
      </c>
      <c r="K42" s="20"/>
    </row>
    <row r="43" spans="1:11" ht="25.5" customHeight="1">
      <c r="A43" s="303" t="s">
        <v>334</v>
      </c>
      <c r="B43" s="308"/>
      <c r="C43" s="308"/>
      <c r="D43" s="308"/>
      <c r="E43" s="308"/>
      <c r="F43" s="308"/>
      <c r="G43" s="308"/>
      <c r="H43" s="309"/>
      <c r="I43" s="14">
        <v>38</v>
      </c>
      <c r="J43" s="20">
        <v>-11820494</v>
      </c>
      <c r="K43" s="20">
        <v>-81376244</v>
      </c>
    </row>
    <row r="44" spans="1:11" ht="23.25" customHeight="1">
      <c r="A44" s="303" t="s">
        <v>335</v>
      </c>
      <c r="B44" s="308"/>
      <c r="C44" s="308"/>
      <c r="D44" s="308"/>
      <c r="E44" s="308"/>
      <c r="F44" s="308"/>
      <c r="G44" s="308"/>
      <c r="H44" s="309"/>
      <c r="I44" s="14">
        <v>39</v>
      </c>
      <c r="J44" s="20">
        <v>13688777</v>
      </c>
      <c r="K44" s="20">
        <v>40116167</v>
      </c>
    </row>
    <row r="45" spans="1:11" ht="12.75" customHeight="1">
      <c r="A45" s="303" t="s">
        <v>336</v>
      </c>
      <c r="B45" s="308"/>
      <c r="C45" s="308"/>
      <c r="D45" s="308"/>
      <c r="E45" s="308"/>
      <c r="F45" s="308"/>
      <c r="G45" s="308"/>
      <c r="H45" s="309"/>
      <c r="I45" s="14">
        <v>40</v>
      </c>
      <c r="J45" s="20">
        <v>80271090</v>
      </c>
      <c r="K45" s="20">
        <v>123066820</v>
      </c>
    </row>
    <row r="46" spans="1:11" ht="12.75" customHeight="1">
      <c r="A46" s="303" t="s">
        <v>337</v>
      </c>
      <c r="B46" s="308"/>
      <c r="C46" s="308"/>
      <c r="D46" s="308"/>
      <c r="E46" s="308"/>
      <c r="F46" s="308"/>
      <c r="G46" s="308"/>
      <c r="H46" s="309"/>
      <c r="I46" s="14">
        <v>41</v>
      </c>
      <c r="J46" s="20">
        <v>-188366596</v>
      </c>
      <c r="K46" s="20">
        <v>-308329328</v>
      </c>
    </row>
    <row r="47" spans="1:11" ht="12.75" customHeight="1">
      <c r="A47" s="303" t="s">
        <v>338</v>
      </c>
      <c r="B47" s="308"/>
      <c r="C47" s="308"/>
      <c r="D47" s="308"/>
      <c r="E47" s="308"/>
      <c r="F47" s="308"/>
      <c r="G47" s="308"/>
      <c r="H47" s="309"/>
      <c r="I47" s="14">
        <v>42</v>
      </c>
      <c r="J47" s="20"/>
      <c r="K47" s="20">
        <v>1314422</v>
      </c>
    </row>
    <row r="48" spans="1:11" ht="12.75" customHeight="1">
      <c r="A48" s="303" t="s">
        <v>339</v>
      </c>
      <c r="B48" s="308"/>
      <c r="C48" s="308"/>
      <c r="D48" s="308"/>
      <c r="E48" s="308"/>
      <c r="F48" s="308"/>
      <c r="G48" s="308"/>
      <c r="H48" s="309"/>
      <c r="I48" s="14">
        <v>43</v>
      </c>
      <c r="J48" s="20">
        <v>-8086626</v>
      </c>
      <c r="K48" s="20">
        <v>-2596698</v>
      </c>
    </row>
    <row r="49" spans="1:11" ht="12.75" customHeight="1">
      <c r="A49" s="303" t="s">
        <v>340</v>
      </c>
      <c r="B49" s="301"/>
      <c r="C49" s="301"/>
      <c r="D49" s="301"/>
      <c r="E49" s="301"/>
      <c r="F49" s="301"/>
      <c r="G49" s="301"/>
      <c r="H49" s="302"/>
      <c r="I49" s="14">
        <v>44</v>
      </c>
      <c r="J49" s="20">
        <v>1982736</v>
      </c>
      <c r="K49" s="20">
        <v>2787773</v>
      </c>
    </row>
    <row r="50" spans="1:11" ht="12.75" customHeight="1">
      <c r="A50" s="303" t="s">
        <v>341</v>
      </c>
      <c r="B50" s="301"/>
      <c r="C50" s="301"/>
      <c r="D50" s="301"/>
      <c r="E50" s="301"/>
      <c r="F50" s="301"/>
      <c r="G50" s="301"/>
      <c r="H50" s="302"/>
      <c r="I50" s="14">
        <v>45</v>
      </c>
      <c r="J50" s="20">
        <v>6271979</v>
      </c>
      <c r="K50" s="20">
        <v>225439845</v>
      </c>
    </row>
    <row r="51" spans="1:11" ht="12.75" customHeight="1">
      <c r="A51" s="303" t="s">
        <v>342</v>
      </c>
      <c r="B51" s="301"/>
      <c r="C51" s="301"/>
      <c r="D51" s="301"/>
      <c r="E51" s="301"/>
      <c r="F51" s="301"/>
      <c r="G51" s="301"/>
      <c r="H51" s="302"/>
      <c r="I51" s="14">
        <v>46</v>
      </c>
      <c r="J51" s="20">
        <v>-3939423</v>
      </c>
      <c r="K51" s="20">
        <v>-337380132</v>
      </c>
    </row>
    <row r="52" spans="1:11" ht="12.75" customHeight="1">
      <c r="A52" s="300" t="s">
        <v>343</v>
      </c>
      <c r="B52" s="301"/>
      <c r="C52" s="301"/>
      <c r="D52" s="301"/>
      <c r="E52" s="301"/>
      <c r="F52" s="301"/>
      <c r="G52" s="301"/>
      <c r="H52" s="302"/>
      <c r="I52" s="14">
        <v>47</v>
      </c>
      <c r="J52" s="62">
        <f>SUM(J53:J57)</f>
        <v>-99539133</v>
      </c>
      <c r="K52" s="62">
        <f>SUM(K53:K57)</f>
        <v>-34839517</v>
      </c>
    </row>
    <row r="53" spans="1:11" ht="12.75" customHeight="1">
      <c r="A53" s="303" t="s">
        <v>344</v>
      </c>
      <c r="B53" s="301"/>
      <c r="C53" s="301"/>
      <c r="D53" s="301"/>
      <c r="E53" s="301"/>
      <c r="F53" s="301"/>
      <c r="G53" s="301"/>
      <c r="H53" s="302"/>
      <c r="I53" s="14">
        <v>48</v>
      </c>
      <c r="J53" s="20"/>
      <c r="K53" s="20"/>
    </row>
    <row r="54" spans="1:11" ht="12.75" customHeight="1">
      <c r="A54" s="303" t="s">
        <v>345</v>
      </c>
      <c r="B54" s="301"/>
      <c r="C54" s="301"/>
      <c r="D54" s="301"/>
      <c r="E54" s="301"/>
      <c r="F54" s="301"/>
      <c r="G54" s="301"/>
      <c r="H54" s="302"/>
      <c r="I54" s="14">
        <v>49</v>
      </c>
      <c r="J54" s="20">
        <v>203347</v>
      </c>
      <c r="K54" s="20">
        <v>31596</v>
      </c>
    </row>
    <row r="55" spans="1:11" ht="12.75" customHeight="1">
      <c r="A55" s="303" t="s">
        <v>397</v>
      </c>
      <c r="B55" s="301"/>
      <c r="C55" s="301"/>
      <c r="D55" s="301"/>
      <c r="E55" s="301"/>
      <c r="F55" s="301"/>
      <c r="G55" s="301"/>
      <c r="H55" s="302"/>
      <c r="I55" s="14">
        <v>50</v>
      </c>
      <c r="J55" s="20">
        <v>-96843597</v>
      </c>
      <c r="K55" s="20">
        <v>-1026315</v>
      </c>
    </row>
    <row r="56" spans="1:11" ht="12.75" customHeight="1">
      <c r="A56" s="303" t="s">
        <v>346</v>
      </c>
      <c r="B56" s="301"/>
      <c r="C56" s="301"/>
      <c r="D56" s="301"/>
      <c r="E56" s="301"/>
      <c r="F56" s="301"/>
      <c r="G56" s="301"/>
      <c r="H56" s="302"/>
      <c r="I56" s="14">
        <v>51</v>
      </c>
      <c r="J56" s="20"/>
      <c r="K56" s="20"/>
    </row>
    <row r="57" spans="1:11" ht="12.75" customHeight="1">
      <c r="A57" s="303" t="s">
        <v>347</v>
      </c>
      <c r="B57" s="301"/>
      <c r="C57" s="301"/>
      <c r="D57" s="301"/>
      <c r="E57" s="301"/>
      <c r="F57" s="301"/>
      <c r="G57" s="301"/>
      <c r="H57" s="302"/>
      <c r="I57" s="14">
        <v>52</v>
      </c>
      <c r="J57" s="20">
        <v>-2898883</v>
      </c>
      <c r="K57" s="20">
        <v>-33844798</v>
      </c>
    </row>
    <row r="58" spans="1:11" ht="12.75" customHeight="1">
      <c r="A58" s="300" t="s">
        <v>348</v>
      </c>
      <c r="B58" s="301"/>
      <c r="C58" s="301"/>
      <c r="D58" s="301"/>
      <c r="E58" s="301"/>
      <c r="F58" s="301"/>
      <c r="G58" s="301"/>
      <c r="H58" s="302"/>
      <c r="I58" s="14">
        <v>53</v>
      </c>
      <c r="J58" s="62">
        <f>J6+J37+J52</f>
        <v>-4087480</v>
      </c>
      <c r="K58" s="62">
        <f>K6+K37+K52</f>
        <v>27355608</v>
      </c>
    </row>
    <row r="59" spans="1:11" ht="23.25" customHeight="1">
      <c r="A59" s="300" t="s">
        <v>349</v>
      </c>
      <c r="B59" s="301"/>
      <c r="C59" s="301"/>
      <c r="D59" s="301"/>
      <c r="E59" s="301"/>
      <c r="F59" s="301"/>
      <c r="G59" s="301"/>
      <c r="H59" s="302"/>
      <c r="I59" s="14">
        <v>54</v>
      </c>
      <c r="J59" s="20">
        <v>812500</v>
      </c>
      <c r="K59" s="20">
        <v>-22236209</v>
      </c>
    </row>
    <row r="60" spans="1:11" ht="12.75" customHeight="1">
      <c r="A60" s="300" t="s">
        <v>350</v>
      </c>
      <c r="B60" s="301"/>
      <c r="C60" s="301"/>
      <c r="D60" s="301"/>
      <c r="E60" s="301"/>
      <c r="F60" s="301"/>
      <c r="G60" s="301"/>
      <c r="H60" s="302"/>
      <c r="I60" s="14">
        <v>55</v>
      </c>
      <c r="J60" s="62">
        <f>SUM(J58:J59)</f>
        <v>-3274980</v>
      </c>
      <c r="K60" s="62">
        <f>SUM(K58:K59)</f>
        <v>5119399</v>
      </c>
    </row>
    <row r="61" spans="1:11" ht="12.75" customHeight="1">
      <c r="A61" s="303" t="s">
        <v>351</v>
      </c>
      <c r="B61" s="301"/>
      <c r="C61" s="301"/>
      <c r="D61" s="301"/>
      <c r="E61" s="301"/>
      <c r="F61" s="301"/>
      <c r="G61" s="301"/>
      <c r="H61" s="302"/>
      <c r="I61" s="14">
        <v>56</v>
      </c>
      <c r="J61" s="20">
        <v>88487953</v>
      </c>
      <c r="K61" s="20">
        <f>J62</f>
        <v>85212973</v>
      </c>
    </row>
    <row r="62" spans="1:11" ht="12.75" customHeight="1">
      <c r="A62" s="304" t="s">
        <v>352</v>
      </c>
      <c r="B62" s="305"/>
      <c r="C62" s="305"/>
      <c r="D62" s="305"/>
      <c r="E62" s="305"/>
      <c r="F62" s="305"/>
      <c r="G62" s="305"/>
      <c r="H62" s="306"/>
      <c r="I62" s="15">
        <v>57</v>
      </c>
      <c r="J62" s="63">
        <f>SUM(J60:J61)</f>
        <v>85212973</v>
      </c>
      <c r="K62" s="63">
        <f>SUM(K60:K61)</f>
        <v>90332372</v>
      </c>
    </row>
    <row r="63" spans="1:8" ht="12.75">
      <c r="A63" s="142" t="s">
        <v>353</v>
      </c>
      <c r="B63" s="140"/>
      <c r="C63" s="140"/>
      <c r="D63" s="140"/>
      <c r="E63" s="140"/>
      <c r="F63" s="140"/>
      <c r="G63" s="140"/>
      <c r="H63" s="140"/>
    </row>
  </sheetData>
  <sheetProtection/>
  <mergeCells count="62"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  <ignoredError sqref="K6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A3" sqref="A3:M40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1" width="9.140625" style="54" customWidth="1"/>
    <col min="12" max="12" width="11.421875" style="54" customWidth="1"/>
    <col min="13" max="16384" width="9.140625" style="54" customWidth="1"/>
  </cols>
  <sheetData>
    <row r="1" spans="1:12" ht="21.75" customHeight="1">
      <c r="A1" s="336" t="s">
        <v>354</v>
      </c>
      <c r="B1" s="315"/>
      <c r="C1" s="315"/>
      <c r="D1" s="315"/>
      <c r="E1" s="315"/>
      <c r="F1" s="337"/>
      <c r="G1" s="337"/>
      <c r="H1" s="337"/>
      <c r="I1" s="337"/>
      <c r="J1" s="337"/>
      <c r="K1" s="338"/>
      <c r="L1" s="53"/>
    </row>
    <row r="2" spans="1:12" ht="12.75" customHeight="1">
      <c r="A2" s="313" t="s">
        <v>401</v>
      </c>
      <c r="B2" s="314"/>
      <c r="C2" s="314"/>
      <c r="D2" s="314"/>
      <c r="E2" s="315"/>
      <c r="F2" s="339"/>
      <c r="G2" s="339"/>
      <c r="H2" s="339"/>
      <c r="I2" s="339"/>
      <c r="J2" s="339"/>
      <c r="K2" s="340"/>
      <c r="L2" s="53"/>
    </row>
    <row r="3" spans="1:13" ht="12.75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60" t="s">
        <v>77</v>
      </c>
      <c r="M3" s="360"/>
    </row>
    <row r="4" spans="1:13" ht="13.5" customHeight="1">
      <c r="A4" s="347" t="s">
        <v>147</v>
      </c>
      <c r="B4" s="348"/>
      <c r="C4" s="349"/>
      <c r="D4" s="353" t="s">
        <v>148</v>
      </c>
      <c r="E4" s="357" t="s">
        <v>355</v>
      </c>
      <c r="F4" s="358"/>
      <c r="G4" s="358"/>
      <c r="H4" s="358"/>
      <c r="I4" s="358"/>
      <c r="J4" s="358"/>
      <c r="K4" s="359"/>
      <c r="L4" s="355" t="s">
        <v>356</v>
      </c>
      <c r="M4" s="355" t="s">
        <v>357</v>
      </c>
    </row>
    <row r="5" spans="1:13" ht="56.25">
      <c r="A5" s="350"/>
      <c r="B5" s="351"/>
      <c r="C5" s="352"/>
      <c r="D5" s="354"/>
      <c r="E5" s="145" t="s">
        <v>358</v>
      </c>
      <c r="F5" s="145" t="s">
        <v>359</v>
      </c>
      <c r="G5" s="145" t="s">
        <v>360</v>
      </c>
      <c r="H5" s="145" t="s">
        <v>361</v>
      </c>
      <c r="I5" s="145" t="s">
        <v>362</v>
      </c>
      <c r="J5" s="145" t="s">
        <v>363</v>
      </c>
      <c r="K5" s="145" t="s">
        <v>364</v>
      </c>
      <c r="L5" s="356"/>
      <c r="M5" s="356"/>
    </row>
    <row r="6" spans="1:13" ht="12.75">
      <c r="A6" s="341">
        <v>1</v>
      </c>
      <c r="B6" s="342"/>
      <c r="C6" s="343"/>
      <c r="D6" s="143">
        <v>2</v>
      </c>
      <c r="E6" s="143" t="s">
        <v>2</v>
      </c>
      <c r="F6" s="144" t="s">
        <v>3</v>
      </c>
      <c r="G6" s="143" t="s">
        <v>4</v>
      </c>
      <c r="H6" s="144" t="s">
        <v>5</v>
      </c>
      <c r="I6" s="143" t="s">
        <v>6</v>
      </c>
      <c r="J6" s="144" t="s">
        <v>7</v>
      </c>
      <c r="K6" s="143" t="s">
        <v>8</v>
      </c>
      <c r="L6" s="144" t="s">
        <v>9</v>
      </c>
      <c r="M6" s="143" t="s">
        <v>10</v>
      </c>
    </row>
    <row r="7" spans="1:13" ht="21" customHeight="1">
      <c r="A7" s="344" t="s">
        <v>365</v>
      </c>
      <c r="B7" s="345"/>
      <c r="C7" s="346"/>
      <c r="D7" s="17">
        <v>1</v>
      </c>
      <c r="E7" s="149">
        <v>442887200</v>
      </c>
      <c r="F7" s="149"/>
      <c r="G7" s="149">
        <v>492570679</v>
      </c>
      <c r="H7" s="149">
        <v>423894652</v>
      </c>
      <c r="I7" s="149">
        <v>274246101</v>
      </c>
      <c r="J7" s="149">
        <v>152504002</v>
      </c>
      <c r="K7" s="150">
        <f>SUM(E7:J7)</f>
        <v>1786102634</v>
      </c>
      <c r="L7" s="149">
        <v>62855107</v>
      </c>
      <c r="M7" s="150">
        <f>K7+L7</f>
        <v>1848957741</v>
      </c>
    </row>
    <row r="8" spans="1:13" ht="14.25" customHeight="1">
      <c r="A8" s="321" t="s">
        <v>366</v>
      </c>
      <c r="B8" s="322"/>
      <c r="C8" s="323"/>
      <c r="D8" s="4">
        <v>2</v>
      </c>
      <c r="E8" s="151"/>
      <c r="F8" s="151"/>
      <c r="G8" s="151"/>
      <c r="H8" s="151"/>
      <c r="I8" s="151">
        <v>906944</v>
      </c>
      <c r="J8" s="151"/>
      <c r="K8" s="152">
        <f aca="true" t="shared" si="0" ref="K8:K40">SUM(E8:J8)</f>
        <v>906944</v>
      </c>
      <c r="L8" s="151">
        <v>1746368</v>
      </c>
      <c r="M8" s="152">
        <f aca="true" t="shared" si="1" ref="M8:M40">K8+L8</f>
        <v>2653312</v>
      </c>
    </row>
    <row r="9" spans="1:13" ht="13.5" customHeight="1">
      <c r="A9" s="321" t="s">
        <v>367</v>
      </c>
      <c r="B9" s="322"/>
      <c r="C9" s="323"/>
      <c r="D9" s="4">
        <v>3</v>
      </c>
      <c r="E9" s="151"/>
      <c r="F9" s="151"/>
      <c r="G9" s="151">
        <v>-7526061</v>
      </c>
      <c r="H9" s="151"/>
      <c r="I9" s="151">
        <v>-6134196</v>
      </c>
      <c r="J9" s="151"/>
      <c r="K9" s="152">
        <f t="shared" si="0"/>
        <v>-13660257</v>
      </c>
      <c r="L9" s="151">
        <v>835504</v>
      </c>
      <c r="M9" s="152">
        <f t="shared" si="1"/>
        <v>-12824753</v>
      </c>
    </row>
    <row r="10" spans="1:13" ht="27.75" customHeight="1">
      <c r="A10" s="324" t="s">
        <v>368</v>
      </c>
      <c r="B10" s="325"/>
      <c r="C10" s="326"/>
      <c r="D10" s="4">
        <v>4</v>
      </c>
      <c r="E10" s="152">
        <f aca="true" t="shared" si="2" ref="E10:J10">SUM(E7:E9)</f>
        <v>442887200</v>
      </c>
      <c r="F10" s="152">
        <f t="shared" si="2"/>
        <v>0</v>
      </c>
      <c r="G10" s="152">
        <f t="shared" si="2"/>
        <v>485044618</v>
      </c>
      <c r="H10" s="152">
        <f t="shared" si="2"/>
        <v>423894652</v>
      </c>
      <c r="I10" s="152">
        <f t="shared" si="2"/>
        <v>269018849</v>
      </c>
      <c r="J10" s="152">
        <f t="shared" si="2"/>
        <v>152504002</v>
      </c>
      <c r="K10" s="152">
        <f t="shared" si="0"/>
        <v>1773349321</v>
      </c>
      <c r="L10" s="152">
        <f>SUM(L7:L9)</f>
        <v>65436979</v>
      </c>
      <c r="M10" s="152">
        <f t="shared" si="1"/>
        <v>1838786300</v>
      </c>
    </row>
    <row r="11" spans="1:13" ht="27" customHeight="1">
      <c r="A11" s="324" t="s">
        <v>369</v>
      </c>
      <c r="B11" s="325"/>
      <c r="C11" s="326"/>
      <c r="D11" s="4">
        <v>5</v>
      </c>
      <c r="E11" s="152">
        <f>E12+E13</f>
        <v>0</v>
      </c>
      <c r="F11" s="152">
        <f aca="true" t="shared" si="3" ref="F11:L11">F12+F13</f>
        <v>0</v>
      </c>
      <c r="G11" s="152">
        <f t="shared" si="3"/>
        <v>75727778</v>
      </c>
      <c r="H11" s="152">
        <f t="shared" si="3"/>
        <v>0</v>
      </c>
      <c r="I11" s="152">
        <f t="shared" si="3"/>
        <v>4166959</v>
      </c>
      <c r="J11" s="152">
        <f t="shared" si="3"/>
        <v>84949765</v>
      </c>
      <c r="K11" s="152">
        <f t="shared" si="0"/>
        <v>164844502</v>
      </c>
      <c r="L11" s="152">
        <f t="shared" si="3"/>
        <v>4147754</v>
      </c>
      <c r="M11" s="152">
        <f t="shared" si="1"/>
        <v>168992256</v>
      </c>
    </row>
    <row r="12" spans="1:13" ht="12.75" customHeight="1">
      <c r="A12" s="321" t="s">
        <v>370</v>
      </c>
      <c r="B12" s="322"/>
      <c r="C12" s="323"/>
      <c r="D12" s="4">
        <v>6</v>
      </c>
      <c r="E12" s="151"/>
      <c r="F12" s="151"/>
      <c r="G12" s="151"/>
      <c r="H12" s="151"/>
      <c r="I12" s="151"/>
      <c r="J12" s="151">
        <v>84949765</v>
      </c>
      <c r="K12" s="152">
        <f t="shared" si="0"/>
        <v>84949765</v>
      </c>
      <c r="L12" s="151">
        <v>3349219</v>
      </c>
      <c r="M12" s="152">
        <f t="shared" si="1"/>
        <v>88298984</v>
      </c>
    </row>
    <row r="13" spans="1:13" ht="24.75" customHeight="1">
      <c r="A13" s="321" t="s">
        <v>371</v>
      </c>
      <c r="B13" s="322"/>
      <c r="C13" s="323"/>
      <c r="D13" s="4">
        <v>7</v>
      </c>
      <c r="E13" s="152">
        <f aca="true" t="shared" si="4" ref="E13:J13">SUM(E14:E17)</f>
        <v>0</v>
      </c>
      <c r="F13" s="152">
        <f t="shared" si="4"/>
        <v>0</v>
      </c>
      <c r="G13" s="152">
        <f t="shared" si="4"/>
        <v>75727778</v>
      </c>
      <c r="H13" s="152">
        <f t="shared" si="4"/>
        <v>0</v>
      </c>
      <c r="I13" s="152">
        <f t="shared" si="4"/>
        <v>4166959</v>
      </c>
      <c r="J13" s="152">
        <f t="shared" si="4"/>
        <v>0</v>
      </c>
      <c r="K13" s="152">
        <f t="shared" si="0"/>
        <v>79894737</v>
      </c>
      <c r="L13" s="152">
        <f>SUM(L14:L17)</f>
        <v>798535</v>
      </c>
      <c r="M13" s="152">
        <f t="shared" si="1"/>
        <v>80693272</v>
      </c>
    </row>
    <row r="14" spans="1:13" ht="36" customHeight="1">
      <c r="A14" s="321" t="s">
        <v>372</v>
      </c>
      <c r="B14" s="322"/>
      <c r="C14" s="323"/>
      <c r="D14" s="4">
        <v>8</v>
      </c>
      <c r="E14" s="151"/>
      <c r="F14" s="151"/>
      <c r="G14" s="151">
        <v>-3244589</v>
      </c>
      <c r="H14" s="151"/>
      <c r="I14" s="151">
        <v>5356680</v>
      </c>
      <c r="J14" s="151"/>
      <c r="K14" s="152">
        <f t="shared" si="0"/>
        <v>2112091</v>
      </c>
      <c r="L14" s="151"/>
      <c r="M14" s="152">
        <f t="shared" si="1"/>
        <v>2112091</v>
      </c>
    </row>
    <row r="15" spans="1:13" ht="26.25" customHeight="1">
      <c r="A15" s="321" t="s">
        <v>373</v>
      </c>
      <c r="B15" s="322"/>
      <c r="C15" s="323"/>
      <c r="D15" s="4">
        <v>9</v>
      </c>
      <c r="E15" s="151"/>
      <c r="F15" s="151"/>
      <c r="G15" s="151">
        <v>-7746521</v>
      </c>
      <c r="H15" s="151"/>
      <c r="I15" s="151"/>
      <c r="J15" s="151"/>
      <c r="K15" s="152">
        <f t="shared" si="0"/>
        <v>-7746521</v>
      </c>
      <c r="L15" s="151">
        <v>245624</v>
      </c>
      <c r="M15" s="152">
        <f t="shared" si="1"/>
        <v>-7500897</v>
      </c>
    </row>
    <row r="16" spans="1:13" ht="27" customHeight="1">
      <c r="A16" s="321" t="s">
        <v>374</v>
      </c>
      <c r="B16" s="322"/>
      <c r="C16" s="323"/>
      <c r="D16" s="4">
        <v>10</v>
      </c>
      <c r="E16" s="151"/>
      <c r="F16" s="151"/>
      <c r="G16" s="151">
        <v>85933880</v>
      </c>
      <c r="H16" s="151"/>
      <c r="I16" s="151"/>
      <c r="J16" s="151"/>
      <c r="K16" s="152">
        <f t="shared" si="0"/>
        <v>85933880</v>
      </c>
      <c r="L16" s="151"/>
      <c r="M16" s="152">
        <f t="shared" si="1"/>
        <v>85933880</v>
      </c>
    </row>
    <row r="17" spans="1:13" ht="18" customHeight="1">
      <c r="A17" s="321" t="s">
        <v>375</v>
      </c>
      <c r="B17" s="322"/>
      <c r="C17" s="323"/>
      <c r="D17" s="4">
        <v>11</v>
      </c>
      <c r="E17" s="151"/>
      <c r="F17" s="151"/>
      <c r="G17" s="151">
        <v>785008</v>
      </c>
      <c r="H17" s="151"/>
      <c r="I17" s="151">
        <v>-1189721</v>
      </c>
      <c r="J17" s="151"/>
      <c r="K17" s="152">
        <f t="shared" si="0"/>
        <v>-404713</v>
      </c>
      <c r="L17" s="151">
        <v>552911</v>
      </c>
      <c r="M17" s="152">
        <f t="shared" si="1"/>
        <v>148198</v>
      </c>
    </row>
    <row r="18" spans="1:13" ht="21.75" customHeight="1">
      <c r="A18" s="324" t="s">
        <v>376</v>
      </c>
      <c r="B18" s="325"/>
      <c r="C18" s="326"/>
      <c r="D18" s="4">
        <v>12</v>
      </c>
      <c r="E18" s="152">
        <f>SUM(E19:E22)</f>
        <v>0</v>
      </c>
      <c r="F18" s="152">
        <f aca="true" t="shared" si="5" ref="F18:L18">SUM(F19:F22)</f>
        <v>0</v>
      </c>
      <c r="G18" s="152">
        <f t="shared" si="5"/>
        <v>0</v>
      </c>
      <c r="H18" s="152">
        <f t="shared" si="5"/>
        <v>20036009</v>
      </c>
      <c r="I18" s="152">
        <f t="shared" si="5"/>
        <v>129569111</v>
      </c>
      <c r="J18" s="152">
        <f t="shared" si="5"/>
        <v>-152504002</v>
      </c>
      <c r="K18" s="152">
        <f t="shared" si="0"/>
        <v>-2898882</v>
      </c>
      <c r="L18" s="152">
        <f t="shared" si="5"/>
        <v>-986729</v>
      </c>
      <c r="M18" s="152">
        <f t="shared" si="1"/>
        <v>-3885611</v>
      </c>
    </row>
    <row r="19" spans="1:13" ht="16.5" customHeight="1">
      <c r="A19" s="321" t="s">
        <v>377</v>
      </c>
      <c r="B19" s="322"/>
      <c r="C19" s="323"/>
      <c r="D19" s="4">
        <v>13</v>
      </c>
      <c r="E19" s="151"/>
      <c r="F19" s="151"/>
      <c r="G19" s="151"/>
      <c r="H19" s="151"/>
      <c r="I19" s="151"/>
      <c r="J19" s="151"/>
      <c r="K19" s="152">
        <f t="shared" si="0"/>
        <v>0</v>
      </c>
      <c r="L19" s="151"/>
      <c r="M19" s="152">
        <f t="shared" si="1"/>
        <v>0</v>
      </c>
    </row>
    <row r="20" spans="1:13" ht="14.25" customHeight="1">
      <c r="A20" s="321" t="s">
        <v>378</v>
      </c>
      <c r="B20" s="322"/>
      <c r="C20" s="323"/>
      <c r="D20" s="4">
        <v>14</v>
      </c>
      <c r="E20" s="151"/>
      <c r="F20" s="151"/>
      <c r="G20" s="151"/>
      <c r="H20" s="151"/>
      <c r="I20" s="151"/>
      <c r="J20" s="151"/>
      <c r="K20" s="152">
        <f t="shared" si="0"/>
        <v>0</v>
      </c>
      <c r="L20" s="151"/>
      <c r="M20" s="152">
        <f t="shared" si="1"/>
        <v>0</v>
      </c>
    </row>
    <row r="21" spans="1:13" ht="14.25" customHeight="1">
      <c r="A21" s="321" t="s">
        <v>379</v>
      </c>
      <c r="B21" s="322"/>
      <c r="C21" s="323"/>
      <c r="D21" s="4">
        <v>15</v>
      </c>
      <c r="E21" s="151"/>
      <c r="F21" s="151"/>
      <c r="G21" s="151"/>
      <c r="H21" s="151"/>
      <c r="I21" s="151"/>
      <c r="J21" s="151">
        <v>-2898882</v>
      </c>
      <c r="K21" s="152">
        <f t="shared" si="0"/>
        <v>-2898882</v>
      </c>
      <c r="L21" s="151">
        <v>-986729</v>
      </c>
      <c r="M21" s="152">
        <f t="shared" si="1"/>
        <v>-3885611</v>
      </c>
    </row>
    <row r="22" spans="1:13" ht="12.75" customHeight="1">
      <c r="A22" s="321" t="s">
        <v>380</v>
      </c>
      <c r="B22" s="322"/>
      <c r="C22" s="323"/>
      <c r="D22" s="4">
        <v>16</v>
      </c>
      <c r="E22" s="151"/>
      <c r="F22" s="151"/>
      <c r="G22" s="151"/>
      <c r="H22" s="151">
        <v>20036009</v>
      </c>
      <c r="I22" s="151">
        <v>129569111</v>
      </c>
      <c r="J22" s="151">
        <v>-149605120</v>
      </c>
      <c r="K22" s="152">
        <f t="shared" si="0"/>
        <v>0</v>
      </c>
      <c r="L22" s="151"/>
      <c r="M22" s="152">
        <f t="shared" si="1"/>
        <v>0</v>
      </c>
    </row>
    <row r="23" spans="1:13" ht="33" customHeight="1" thickBot="1">
      <c r="A23" s="333" t="s">
        <v>381</v>
      </c>
      <c r="B23" s="334"/>
      <c r="C23" s="335"/>
      <c r="D23" s="18">
        <v>17</v>
      </c>
      <c r="E23" s="153">
        <f aca="true" t="shared" si="6" ref="E23:J23">E10+E11+E18</f>
        <v>442887200</v>
      </c>
      <c r="F23" s="153">
        <f t="shared" si="6"/>
        <v>0</v>
      </c>
      <c r="G23" s="153">
        <f t="shared" si="6"/>
        <v>560772396</v>
      </c>
      <c r="H23" s="153">
        <f t="shared" si="6"/>
        <v>443930661</v>
      </c>
      <c r="I23" s="153">
        <f t="shared" si="6"/>
        <v>402754919</v>
      </c>
      <c r="J23" s="153">
        <f t="shared" si="6"/>
        <v>84949765</v>
      </c>
      <c r="K23" s="153">
        <f t="shared" si="0"/>
        <v>1935294941</v>
      </c>
      <c r="L23" s="153">
        <f>L10+L11+L18</f>
        <v>68598004</v>
      </c>
      <c r="M23" s="153">
        <f t="shared" si="1"/>
        <v>2003892945</v>
      </c>
    </row>
    <row r="24" spans="1:13" ht="19.5" customHeight="1" thickTop="1">
      <c r="A24" s="330" t="s">
        <v>382</v>
      </c>
      <c r="B24" s="331"/>
      <c r="C24" s="332"/>
      <c r="D24" s="19">
        <v>18</v>
      </c>
      <c r="E24" s="154">
        <f>E23</f>
        <v>442887200</v>
      </c>
      <c r="F24" s="154">
        <f aca="true" t="shared" si="7" ref="F24:M24">F23</f>
        <v>0</v>
      </c>
      <c r="G24" s="154">
        <f t="shared" si="7"/>
        <v>560772396</v>
      </c>
      <c r="H24" s="154">
        <f t="shared" si="7"/>
        <v>443930661</v>
      </c>
      <c r="I24" s="154">
        <f t="shared" si="7"/>
        <v>402754919</v>
      </c>
      <c r="J24" s="154">
        <f t="shared" si="7"/>
        <v>84949765</v>
      </c>
      <c r="K24" s="155">
        <f t="shared" si="7"/>
        <v>1935294941</v>
      </c>
      <c r="L24" s="154">
        <f t="shared" si="7"/>
        <v>68598004</v>
      </c>
      <c r="M24" s="155">
        <f t="shared" si="7"/>
        <v>2003892945</v>
      </c>
    </row>
    <row r="25" spans="1:13" ht="12.75" customHeight="1">
      <c r="A25" s="321" t="s">
        <v>366</v>
      </c>
      <c r="B25" s="322"/>
      <c r="C25" s="323"/>
      <c r="D25" s="4">
        <v>19</v>
      </c>
      <c r="E25" s="151"/>
      <c r="F25" s="151"/>
      <c r="G25" s="151"/>
      <c r="H25" s="151"/>
      <c r="I25" s="151"/>
      <c r="J25" s="151"/>
      <c r="K25" s="152">
        <f t="shared" si="0"/>
        <v>0</v>
      </c>
      <c r="L25" s="151"/>
      <c r="M25" s="152">
        <f t="shared" si="1"/>
        <v>0</v>
      </c>
    </row>
    <row r="26" spans="1:13" ht="15.75" customHeight="1">
      <c r="A26" s="321" t="s">
        <v>367</v>
      </c>
      <c r="B26" s="322"/>
      <c r="C26" s="323"/>
      <c r="D26" s="4">
        <v>20</v>
      </c>
      <c r="E26" s="151"/>
      <c r="F26" s="151"/>
      <c r="G26" s="151">
        <v>74365</v>
      </c>
      <c r="H26" s="151"/>
      <c r="I26" s="151">
        <v>-39842</v>
      </c>
      <c r="J26" s="151"/>
      <c r="K26" s="152">
        <f t="shared" si="0"/>
        <v>34523</v>
      </c>
      <c r="L26" s="151"/>
      <c r="M26" s="152">
        <f t="shared" si="1"/>
        <v>34523</v>
      </c>
    </row>
    <row r="27" spans="1:13" ht="24" customHeight="1">
      <c r="A27" s="324" t="s">
        <v>383</v>
      </c>
      <c r="B27" s="325"/>
      <c r="C27" s="326"/>
      <c r="D27" s="4">
        <v>21</v>
      </c>
      <c r="E27" s="152">
        <f>SUM(E24:E26)</f>
        <v>442887200</v>
      </c>
      <c r="F27" s="152">
        <f aca="true" t="shared" si="8" ref="F27:L27">SUM(F24:F26)</f>
        <v>0</v>
      </c>
      <c r="G27" s="152">
        <f t="shared" si="8"/>
        <v>560846761</v>
      </c>
      <c r="H27" s="152">
        <f t="shared" si="8"/>
        <v>443930661</v>
      </c>
      <c r="I27" s="152">
        <f t="shared" si="8"/>
        <v>402715077</v>
      </c>
      <c r="J27" s="152">
        <f t="shared" si="8"/>
        <v>84949765</v>
      </c>
      <c r="K27" s="152">
        <f t="shared" si="0"/>
        <v>1935329464</v>
      </c>
      <c r="L27" s="152">
        <f t="shared" si="8"/>
        <v>68598004</v>
      </c>
      <c r="M27" s="152">
        <f t="shared" si="1"/>
        <v>2003927468</v>
      </c>
    </row>
    <row r="28" spans="1:13" ht="23.25" customHeight="1">
      <c r="A28" s="324" t="s">
        <v>384</v>
      </c>
      <c r="B28" s="325"/>
      <c r="C28" s="326"/>
      <c r="D28" s="4">
        <v>22</v>
      </c>
      <c r="E28" s="152">
        <f>E29+E30</f>
        <v>0</v>
      </c>
      <c r="F28" s="152">
        <f aca="true" t="shared" si="9" ref="F28:L28">F29+F30</f>
        <v>0</v>
      </c>
      <c r="G28" s="152">
        <f t="shared" si="9"/>
        <v>-63853055</v>
      </c>
      <c r="H28" s="152">
        <f t="shared" si="9"/>
        <v>0</v>
      </c>
      <c r="I28" s="152">
        <f t="shared" si="9"/>
        <v>7084568</v>
      </c>
      <c r="J28" s="152">
        <f t="shared" si="9"/>
        <v>114600037</v>
      </c>
      <c r="K28" s="152">
        <f t="shared" si="0"/>
        <v>57831550</v>
      </c>
      <c r="L28" s="152">
        <f t="shared" si="9"/>
        <v>8952643</v>
      </c>
      <c r="M28" s="152">
        <f t="shared" si="1"/>
        <v>66784193</v>
      </c>
    </row>
    <row r="29" spans="1:13" ht="13.5" customHeight="1">
      <c r="A29" s="321" t="s">
        <v>370</v>
      </c>
      <c r="B29" s="322"/>
      <c r="C29" s="323"/>
      <c r="D29" s="4">
        <v>23</v>
      </c>
      <c r="E29" s="151"/>
      <c r="F29" s="151"/>
      <c r="G29" s="151"/>
      <c r="H29" s="151"/>
      <c r="I29" s="151"/>
      <c r="J29" s="151">
        <v>114600037</v>
      </c>
      <c r="K29" s="152">
        <f t="shared" si="0"/>
        <v>114600037</v>
      </c>
      <c r="L29" s="151">
        <v>2781864</v>
      </c>
      <c r="M29" s="152">
        <f t="shared" si="1"/>
        <v>117381901</v>
      </c>
    </row>
    <row r="30" spans="1:13" ht="24" customHeight="1">
      <c r="A30" s="321" t="s">
        <v>385</v>
      </c>
      <c r="B30" s="322"/>
      <c r="C30" s="323"/>
      <c r="D30" s="4">
        <v>24</v>
      </c>
      <c r="E30" s="152">
        <f aca="true" t="shared" si="10" ref="E30:J30">SUM(E31:E34)</f>
        <v>0</v>
      </c>
      <c r="F30" s="152">
        <f t="shared" si="10"/>
        <v>0</v>
      </c>
      <c r="G30" s="152">
        <f t="shared" si="10"/>
        <v>-63853055</v>
      </c>
      <c r="H30" s="152">
        <f t="shared" si="10"/>
        <v>0</v>
      </c>
      <c r="I30" s="152">
        <f t="shared" si="10"/>
        <v>7084568</v>
      </c>
      <c r="J30" s="152">
        <f t="shared" si="10"/>
        <v>0</v>
      </c>
      <c r="K30" s="152">
        <f t="shared" si="0"/>
        <v>-56768487</v>
      </c>
      <c r="L30" s="152">
        <f>SUM(L31:L34)</f>
        <v>6170779</v>
      </c>
      <c r="M30" s="152">
        <f t="shared" si="1"/>
        <v>-50597708</v>
      </c>
    </row>
    <row r="31" spans="1:13" ht="33" customHeight="1">
      <c r="A31" s="321" t="s">
        <v>372</v>
      </c>
      <c r="B31" s="322"/>
      <c r="C31" s="323"/>
      <c r="D31" s="4">
        <v>25</v>
      </c>
      <c r="E31" s="151"/>
      <c r="F31" s="151"/>
      <c r="G31" s="151">
        <v>2320408</v>
      </c>
      <c r="H31" s="151"/>
      <c r="I31" s="151">
        <v>6838719</v>
      </c>
      <c r="J31" s="151"/>
      <c r="K31" s="152">
        <f t="shared" si="0"/>
        <v>9159127</v>
      </c>
      <c r="L31" s="151">
        <v>8141666</v>
      </c>
      <c r="M31" s="152">
        <f t="shared" si="1"/>
        <v>17300793</v>
      </c>
    </row>
    <row r="32" spans="1:13" ht="24" customHeight="1">
      <c r="A32" s="321" t="s">
        <v>373</v>
      </c>
      <c r="B32" s="322"/>
      <c r="C32" s="323"/>
      <c r="D32" s="4">
        <v>26</v>
      </c>
      <c r="E32" s="151"/>
      <c r="F32" s="151"/>
      <c r="G32" s="151">
        <v>-48173323</v>
      </c>
      <c r="H32" s="151"/>
      <c r="I32" s="151"/>
      <c r="J32" s="151"/>
      <c r="K32" s="152">
        <f t="shared" si="0"/>
        <v>-48173323</v>
      </c>
      <c r="L32" s="151">
        <v>-1494807</v>
      </c>
      <c r="M32" s="152">
        <f t="shared" si="1"/>
        <v>-49668130</v>
      </c>
    </row>
    <row r="33" spans="1:13" ht="22.5" customHeight="1">
      <c r="A33" s="321" t="s">
        <v>374</v>
      </c>
      <c r="B33" s="322"/>
      <c r="C33" s="323"/>
      <c r="D33" s="4">
        <v>27</v>
      </c>
      <c r="E33" s="151"/>
      <c r="F33" s="151"/>
      <c r="G33" s="151">
        <v>-18064979</v>
      </c>
      <c r="H33" s="151"/>
      <c r="I33" s="151"/>
      <c r="J33" s="151"/>
      <c r="K33" s="152">
        <f t="shared" si="0"/>
        <v>-18064979</v>
      </c>
      <c r="L33" s="151"/>
      <c r="M33" s="152">
        <f t="shared" si="1"/>
        <v>-18064979</v>
      </c>
    </row>
    <row r="34" spans="1:13" ht="16.5" customHeight="1">
      <c r="A34" s="321" t="s">
        <v>375</v>
      </c>
      <c r="B34" s="322"/>
      <c r="C34" s="323"/>
      <c r="D34" s="4">
        <v>28</v>
      </c>
      <c r="E34" s="151"/>
      <c r="F34" s="151"/>
      <c r="G34" s="151">
        <v>64839</v>
      </c>
      <c r="H34" s="151"/>
      <c r="I34" s="151">
        <v>245849</v>
      </c>
      <c r="J34" s="151"/>
      <c r="K34" s="152">
        <f t="shared" si="0"/>
        <v>310688</v>
      </c>
      <c r="L34" s="151">
        <v>-476080</v>
      </c>
      <c r="M34" s="152">
        <f t="shared" si="1"/>
        <v>-165392</v>
      </c>
    </row>
    <row r="35" spans="1:13" ht="30.75" customHeight="1">
      <c r="A35" s="324" t="s">
        <v>386</v>
      </c>
      <c r="B35" s="325"/>
      <c r="C35" s="326"/>
      <c r="D35" s="4">
        <v>29</v>
      </c>
      <c r="E35" s="152">
        <f aca="true" t="shared" si="11" ref="E35:J35">SUM(E36:E39)</f>
        <v>0</v>
      </c>
      <c r="F35" s="152">
        <f t="shared" si="11"/>
        <v>0</v>
      </c>
      <c r="G35" s="152">
        <f t="shared" si="11"/>
        <v>0</v>
      </c>
      <c r="H35" s="152">
        <f t="shared" si="11"/>
        <v>12536118</v>
      </c>
      <c r="I35" s="152">
        <f t="shared" si="11"/>
        <v>42749827</v>
      </c>
      <c r="J35" s="152">
        <f t="shared" si="11"/>
        <v>-84949765</v>
      </c>
      <c r="K35" s="152">
        <f t="shared" si="0"/>
        <v>-29663820</v>
      </c>
      <c r="L35" s="152">
        <f>SUM(L36:L39)</f>
        <v>-2101173</v>
      </c>
      <c r="M35" s="152">
        <f t="shared" si="1"/>
        <v>-31764993</v>
      </c>
    </row>
    <row r="36" spans="1:13" ht="16.5" customHeight="1">
      <c r="A36" s="321" t="s">
        <v>377</v>
      </c>
      <c r="B36" s="322"/>
      <c r="C36" s="323"/>
      <c r="D36" s="4">
        <v>30</v>
      </c>
      <c r="E36" s="151"/>
      <c r="F36" s="151"/>
      <c r="G36" s="151"/>
      <c r="H36" s="151"/>
      <c r="I36" s="151"/>
      <c r="J36" s="151"/>
      <c r="K36" s="152">
        <f t="shared" si="0"/>
        <v>0</v>
      </c>
      <c r="L36" s="151"/>
      <c r="M36" s="152">
        <f t="shared" si="1"/>
        <v>0</v>
      </c>
    </row>
    <row r="37" spans="1:13" ht="12.75" customHeight="1">
      <c r="A37" s="321" t="s">
        <v>378</v>
      </c>
      <c r="B37" s="322"/>
      <c r="C37" s="323"/>
      <c r="D37" s="4">
        <v>31</v>
      </c>
      <c r="E37" s="151"/>
      <c r="F37" s="151"/>
      <c r="G37" s="151"/>
      <c r="H37" s="151"/>
      <c r="I37" s="151"/>
      <c r="J37" s="151"/>
      <c r="K37" s="152">
        <f t="shared" si="0"/>
        <v>0</v>
      </c>
      <c r="L37" s="151"/>
      <c r="M37" s="152">
        <f t="shared" si="1"/>
        <v>0</v>
      </c>
    </row>
    <row r="38" spans="1:13" ht="12.75" customHeight="1">
      <c r="A38" s="321" t="s">
        <v>379</v>
      </c>
      <c r="B38" s="322"/>
      <c r="C38" s="323"/>
      <c r="D38" s="4">
        <v>32</v>
      </c>
      <c r="E38" s="151"/>
      <c r="F38" s="151"/>
      <c r="G38" s="151"/>
      <c r="H38" s="151"/>
      <c r="I38" s="151"/>
      <c r="J38" s="151">
        <v>-28663820</v>
      </c>
      <c r="K38" s="152">
        <f t="shared" si="0"/>
        <v>-28663820</v>
      </c>
      <c r="L38" s="151">
        <v>-2101173</v>
      </c>
      <c r="M38" s="152">
        <f t="shared" si="1"/>
        <v>-30764993</v>
      </c>
    </row>
    <row r="39" spans="1:13" ht="12.75" customHeight="1">
      <c r="A39" s="321" t="s">
        <v>380</v>
      </c>
      <c r="B39" s="322"/>
      <c r="C39" s="323"/>
      <c r="D39" s="4">
        <v>33</v>
      </c>
      <c r="E39" s="151"/>
      <c r="F39" s="151"/>
      <c r="G39" s="151"/>
      <c r="H39" s="151">
        <v>12536118</v>
      </c>
      <c r="I39" s="151">
        <v>42749827</v>
      </c>
      <c r="J39" s="151">
        <v>-56285945</v>
      </c>
      <c r="K39" s="152">
        <f t="shared" si="0"/>
        <v>-1000000</v>
      </c>
      <c r="L39" s="151"/>
      <c r="M39" s="152">
        <f t="shared" si="1"/>
        <v>-1000000</v>
      </c>
    </row>
    <row r="40" spans="1:13" ht="42" customHeight="1">
      <c r="A40" s="327" t="s">
        <v>387</v>
      </c>
      <c r="B40" s="328"/>
      <c r="C40" s="329"/>
      <c r="D40" s="16">
        <v>34</v>
      </c>
      <c r="E40" s="156">
        <f aca="true" t="shared" si="12" ref="E40:J40">E27+E28+E35</f>
        <v>442887200</v>
      </c>
      <c r="F40" s="156">
        <f t="shared" si="12"/>
        <v>0</v>
      </c>
      <c r="G40" s="156">
        <f t="shared" si="12"/>
        <v>496993706</v>
      </c>
      <c r="H40" s="156">
        <f t="shared" si="12"/>
        <v>456466779</v>
      </c>
      <c r="I40" s="156">
        <f t="shared" si="12"/>
        <v>452549472</v>
      </c>
      <c r="J40" s="156">
        <f t="shared" si="12"/>
        <v>114600037</v>
      </c>
      <c r="K40" s="156">
        <f t="shared" si="0"/>
        <v>1963497194</v>
      </c>
      <c r="L40" s="156">
        <f>L27+L28+L35</f>
        <v>75449474</v>
      </c>
      <c r="M40" s="156">
        <f t="shared" si="1"/>
        <v>2038946668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E24:J24 L24" unlockedFormula="1"/>
    <ignoredError sqref="K7:K9 K25:K26" formulaRange="1"/>
    <ignoredError sqref="K10:K23 K27:K40 M24 K24" formula="1" formulaRange="1"/>
    <ignoredError sqref="M24 K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E16" sqref="E16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61" t="s">
        <v>388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62" t="s">
        <v>389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2.75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</row>
    <row r="6" spans="1:10" ht="12.7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</row>
    <row r="7" spans="1:10" ht="12.75" customHeight="1">
      <c r="A7" s="362"/>
      <c r="B7" s="362"/>
      <c r="C7" s="362"/>
      <c r="D7" s="362"/>
      <c r="E7" s="362"/>
      <c r="F7" s="362"/>
      <c r="G7" s="362"/>
      <c r="H7" s="362"/>
      <c r="I7" s="362"/>
      <c r="J7" s="362"/>
    </row>
    <row r="8" spans="1:10" ht="12.75" customHeight="1">
      <c r="A8" s="362"/>
      <c r="B8" s="362"/>
      <c r="C8" s="362"/>
      <c r="D8" s="362"/>
      <c r="E8" s="362"/>
      <c r="F8" s="362"/>
      <c r="G8" s="362"/>
      <c r="H8" s="362"/>
      <c r="I8" s="362"/>
      <c r="J8" s="362"/>
    </row>
    <row r="9" spans="1:10" ht="12.75" customHeight="1">
      <c r="A9" s="362"/>
      <c r="B9" s="362"/>
      <c r="C9" s="362"/>
      <c r="D9" s="362"/>
      <c r="E9" s="362"/>
      <c r="F9" s="362"/>
      <c r="G9" s="362"/>
      <c r="H9" s="362"/>
      <c r="I9" s="362"/>
      <c r="J9" s="362"/>
    </row>
    <row r="10" spans="1:10" ht="12">
      <c r="A10" s="363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2011-04-29T11:35:08Z</cp:lastPrinted>
  <dcterms:created xsi:type="dcterms:W3CDTF">2008-10-17T11:51:54Z</dcterms:created>
  <dcterms:modified xsi:type="dcterms:W3CDTF">2012-02-23T08:56:42Z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