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9600" windowHeight="12735" tabRatio="817" activeTab="5"/>
  </bookViews>
  <sheets>
    <sheet name="OPĆI PODACI" sheetId="9" r:id="rId1"/>
    <sheet name="BILANCA" sheetId="10" r:id="rId2"/>
    <sheet name="RDiG-tekuće razdoblje" sheetId="8" r:id="rId3"/>
    <sheet name="RDiG-kumulativno" sheetId="2" r:id="rId4"/>
    <sheet name="NOVČANI TIJEK" sheetId="3" r:id="rId5"/>
    <sheet name="PROMJENE KAPITALA" sheetId="4" r:id="rId6"/>
    <sheet name="BILJEŠKE" sheetId="7" r:id="rId7"/>
  </sheets>
  <externalReferences>
    <externalReference r:id="rId8"/>
  </externalReferences>
  <definedNames>
    <definedName name="datum_izrade">[1]Naslovni!$E$5</definedName>
    <definedName name="drustvo">[1]Naslovni!$B$5</definedName>
    <definedName name="_xlnm.Print_Area" localSheetId="1">BILANCA!$A$1:$I$62</definedName>
    <definedName name="_xlnm.Print_Area" localSheetId="6">BILJEŠKE!$A$1:$J$49</definedName>
    <definedName name="_xlnm.Print_Area" localSheetId="4">'NOVČANI TIJEK'!$A$1:$E$64</definedName>
    <definedName name="_xlnm.Print_Area" localSheetId="5">'PROMJENE KAPITALA'!$A$1:$P$34</definedName>
    <definedName name="_xlnm.Print_Area" localSheetId="2">'RDiG-tekuće razdoblje'!$A$1:$I$41</definedName>
    <definedName name="razdoblje">[1]Naslovni!$E$7</definedName>
  </definedNames>
  <calcPr calcId="125725"/>
</workbook>
</file>

<file path=xl/calcChain.xml><?xml version="1.0" encoding="utf-8"?>
<calcChain xmlns="http://schemas.openxmlformats.org/spreadsheetml/2006/main">
  <c r="K12" i="4"/>
  <c r="L12"/>
  <c r="M12"/>
  <c r="N12"/>
  <c r="E8" i="3" l="1"/>
  <c r="D53"/>
  <c r="D36"/>
  <c r="D17"/>
  <c r="D8"/>
  <c r="D6"/>
  <c r="D5"/>
  <c r="D59" s="1"/>
  <c r="D61" s="1"/>
  <c r="D63" s="1"/>
  <c r="F32" i="2"/>
  <c r="G32"/>
  <c r="D23"/>
  <c r="E6" i="3"/>
  <c r="E36"/>
  <c r="H32" i="10"/>
  <c r="G32"/>
  <c r="H23" i="2"/>
  <c r="G7"/>
  <c r="F6"/>
  <c r="I6"/>
  <c r="D7"/>
  <c r="E7"/>
  <c r="F7"/>
  <c r="H7"/>
  <c r="H32" s="1"/>
  <c r="H34" s="1"/>
  <c r="I34" s="1"/>
  <c r="I7"/>
  <c r="F8"/>
  <c r="I8"/>
  <c r="F9"/>
  <c r="I9"/>
  <c r="F10"/>
  <c r="I10"/>
  <c r="F11"/>
  <c r="I11"/>
  <c r="F12"/>
  <c r="I12"/>
  <c r="F13"/>
  <c r="I13"/>
  <c r="F14"/>
  <c r="I14"/>
  <c r="F15"/>
  <c r="I15"/>
  <c r="F16"/>
  <c r="I16"/>
  <c r="F17"/>
  <c r="I17"/>
  <c r="F18"/>
  <c r="I18"/>
  <c r="F19"/>
  <c r="I19"/>
  <c r="F20"/>
  <c r="I20"/>
  <c r="F21"/>
  <c r="I21"/>
  <c r="F22"/>
  <c r="I22"/>
  <c r="E23"/>
  <c r="F23"/>
  <c r="G23"/>
  <c r="I23"/>
  <c r="F24"/>
  <c r="I24"/>
  <c r="F25"/>
  <c r="I25"/>
  <c r="G14" i="10"/>
  <c r="G11"/>
  <c r="G24"/>
  <c r="H14"/>
  <c r="H11"/>
  <c r="H24"/>
  <c r="G34" i="2"/>
  <c r="E32"/>
  <c r="E34"/>
  <c r="D32"/>
  <c r="D34"/>
  <c r="I49" i="10"/>
  <c r="F37" i="2"/>
  <c r="F36"/>
  <c r="F34"/>
  <c r="F33"/>
  <c r="F31"/>
  <c r="F30"/>
  <c r="F29"/>
  <c r="F28"/>
  <c r="F27"/>
  <c r="F26"/>
  <c r="I37"/>
  <c r="I36"/>
  <c r="I33"/>
  <c r="I31"/>
  <c r="I30"/>
  <c r="I29"/>
  <c r="I28"/>
  <c r="I27"/>
  <c r="I26"/>
  <c r="G59" i="10"/>
  <c r="H59"/>
  <c r="I59"/>
  <c r="H58"/>
  <c r="G58"/>
  <c r="E59"/>
  <c r="D59"/>
  <c r="E17" i="3"/>
  <c r="E53"/>
  <c r="I34" i="10"/>
  <c r="I35"/>
  <c r="I36"/>
  <c r="I37"/>
  <c r="I38"/>
  <c r="N7" i="4"/>
  <c r="F23"/>
  <c r="G23"/>
  <c r="H23"/>
  <c r="I23"/>
  <c r="J23"/>
  <c r="K23"/>
  <c r="L23"/>
  <c r="M23"/>
  <c r="N23"/>
  <c r="E23"/>
  <c r="F38" i="8"/>
  <c r="G40" i="10"/>
  <c r="G54" s="1"/>
  <c r="H40"/>
  <c r="H54" s="1"/>
  <c r="I53"/>
  <c r="I52"/>
  <c r="I51"/>
  <c r="I50"/>
  <c r="I48"/>
  <c r="I47"/>
  <c r="I46"/>
  <c r="I45"/>
  <c r="I44"/>
  <c r="I43"/>
  <c r="I42"/>
  <c r="I41"/>
  <c r="I40"/>
  <c r="I39"/>
  <c r="I33"/>
  <c r="I32"/>
  <c r="E40"/>
  <c r="I9"/>
  <c r="I10"/>
  <c r="I11"/>
  <c r="I20"/>
  <c r="I21"/>
  <c r="I22"/>
  <c r="I23"/>
  <c r="I24"/>
  <c r="I28"/>
  <c r="D40"/>
  <c r="E32"/>
  <c r="E58" s="1"/>
  <c r="D32"/>
  <c r="D58" s="1"/>
  <c r="F58" s="1"/>
  <c r="I8"/>
  <c r="I27"/>
  <c r="I26"/>
  <c r="I25"/>
  <c r="I19"/>
  <c r="I18"/>
  <c r="I17"/>
  <c r="I16"/>
  <c r="I15"/>
  <c r="I14"/>
  <c r="I13"/>
  <c r="I12"/>
  <c r="E24"/>
  <c r="D24"/>
  <c r="E14"/>
  <c r="E11"/>
  <c r="D14"/>
  <c r="D11"/>
  <c r="I58"/>
  <c r="I57"/>
  <c r="I56"/>
  <c r="I55"/>
  <c r="F59"/>
  <c r="F57"/>
  <c r="F56"/>
  <c r="F55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I30"/>
  <c r="E29"/>
  <c r="F9"/>
  <c r="F10"/>
  <c r="F11"/>
  <c r="F20"/>
  <c r="F21"/>
  <c r="F22"/>
  <c r="F23"/>
  <c r="F24"/>
  <c r="F28"/>
  <c r="D29"/>
  <c r="F27"/>
  <c r="F26"/>
  <c r="F25"/>
  <c r="F19"/>
  <c r="F18"/>
  <c r="F17"/>
  <c r="F16"/>
  <c r="F15"/>
  <c r="F14"/>
  <c r="F13"/>
  <c r="F12"/>
  <c r="F30"/>
  <c r="F8"/>
  <c r="F29" s="1"/>
  <c r="E28" i="4"/>
  <c r="E30"/>
  <c r="E34"/>
  <c r="E4" s="1"/>
  <c r="F28"/>
  <c r="F30"/>
  <c r="F34"/>
  <c r="F4" s="1"/>
  <c r="F7" s="1"/>
  <c r="F18" s="1"/>
  <c r="G28"/>
  <c r="G30"/>
  <c r="G34"/>
  <c r="G4" s="1"/>
  <c r="G7" s="1"/>
  <c r="G18" s="1"/>
  <c r="H28"/>
  <c r="H30"/>
  <c r="H34"/>
  <c r="H4" s="1"/>
  <c r="H7" s="1"/>
  <c r="I28"/>
  <c r="I30"/>
  <c r="I34"/>
  <c r="I4" s="1"/>
  <c r="I7" s="1"/>
  <c r="J28"/>
  <c r="J30"/>
  <c r="J34"/>
  <c r="J4" s="1"/>
  <c r="J7" s="1"/>
  <c r="K28"/>
  <c r="K30"/>
  <c r="K34"/>
  <c r="K4" s="1"/>
  <c r="K7" s="1"/>
  <c r="L28"/>
  <c r="L30"/>
  <c r="L34"/>
  <c r="L4" s="1"/>
  <c r="L7" s="1"/>
  <c r="M28"/>
  <c r="M30"/>
  <c r="M34"/>
  <c r="M4" s="1"/>
  <c r="M7" s="1"/>
  <c r="N28"/>
  <c r="N30"/>
  <c r="N34"/>
  <c r="O34"/>
  <c r="O33"/>
  <c r="O32"/>
  <c r="O31"/>
  <c r="O30"/>
  <c r="O29"/>
  <c r="O28"/>
  <c r="O27"/>
  <c r="O26"/>
  <c r="O25"/>
  <c r="O24"/>
  <c r="O22"/>
  <c r="O21"/>
  <c r="O20"/>
  <c r="O23" s="1"/>
  <c r="E12"/>
  <c r="E14"/>
  <c r="F12"/>
  <c r="F14"/>
  <c r="G12"/>
  <c r="G14"/>
  <c r="H12"/>
  <c r="H14"/>
  <c r="I12"/>
  <c r="I14"/>
  <c r="J12"/>
  <c r="J14"/>
  <c r="K14"/>
  <c r="L14"/>
  <c r="M14"/>
  <c r="N14"/>
  <c r="N18"/>
  <c r="O17"/>
  <c r="O16"/>
  <c r="O15"/>
  <c r="O14"/>
  <c r="O13"/>
  <c r="O12"/>
  <c r="O11"/>
  <c r="O10"/>
  <c r="O9"/>
  <c r="O8"/>
  <c r="O6"/>
  <c r="O5"/>
  <c r="M18" l="1"/>
  <c r="L18"/>
  <c r="K18"/>
  <c r="J18"/>
  <c r="H18"/>
  <c r="I18"/>
  <c r="E5" i="3"/>
  <c r="E59"/>
  <c r="I32" i="2"/>
  <c r="H29" i="10"/>
  <c r="G29"/>
  <c r="E7" i="4"/>
  <c r="O4"/>
  <c r="E61" i="3"/>
  <c r="E63" s="1"/>
  <c r="I54" i="10"/>
  <c r="I29"/>
  <c r="D54"/>
  <c r="E54"/>
  <c r="E18" i="4" l="1"/>
  <c r="O18" s="1"/>
  <c r="O7"/>
  <c r="F54" i="10"/>
</calcChain>
</file>

<file path=xl/sharedStrings.xml><?xml version="1.0" encoding="utf-8"?>
<sst xmlns="http://schemas.openxmlformats.org/spreadsheetml/2006/main" count="685" uniqueCount="476">
  <si>
    <t>Oznaka pozicije</t>
  </si>
  <si>
    <t xml:space="preserve">               Opis pozicije</t>
  </si>
  <si>
    <t>Život</t>
  </si>
  <si>
    <t xml:space="preserve">Neživot </t>
  </si>
  <si>
    <t>Ukupno</t>
  </si>
  <si>
    <t>001</t>
  </si>
  <si>
    <t>A</t>
  </si>
  <si>
    <t>NEMATERIJALNA  IMOVINA</t>
  </si>
  <si>
    <t>002</t>
  </si>
  <si>
    <t>1</t>
  </si>
  <si>
    <t>003</t>
  </si>
  <si>
    <t>2</t>
  </si>
  <si>
    <t>004</t>
  </si>
  <si>
    <t>B</t>
  </si>
  <si>
    <t>MATERIJALNA  IMOVINA</t>
  </si>
  <si>
    <t>005</t>
  </si>
  <si>
    <t>006</t>
  </si>
  <si>
    <t>007</t>
  </si>
  <si>
    <t>3</t>
  </si>
  <si>
    <t>008</t>
  </si>
  <si>
    <t>C</t>
  </si>
  <si>
    <t>009</t>
  </si>
  <si>
    <t>I</t>
  </si>
  <si>
    <t xml:space="preserve">Ulaganja u zemljišta i građevinske objekte koji ne služe društvu za provođenje djelatnosti </t>
  </si>
  <si>
    <t>010</t>
  </si>
  <si>
    <t>II</t>
  </si>
  <si>
    <t>Ulaganja u podružnice, pridružena društva i sudjelovanje u zajedničkim ulaganjima</t>
  </si>
  <si>
    <t>011</t>
  </si>
  <si>
    <t>033</t>
  </si>
  <si>
    <t>012</t>
  </si>
  <si>
    <t>032</t>
  </si>
  <si>
    <t>013</t>
  </si>
  <si>
    <t>031</t>
  </si>
  <si>
    <t>014</t>
  </si>
  <si>
    <t>III</t>
  </si>
  <si>
    <t>015</t>
  </si>
  <si>
    <t>Ulaganja koja se drže do dospijeća</t>
  </si>
  <si>
    <t>016</t>
  </si>
  <si>
    <t>1.1</t>
  </si>
  <si>
    <t>017</t>
  </si>
  <si>
    <t>1.2</t>
  </si>
  <si>
    <t>049</t>
  </si>
  <si>
    <t>018</t>
  </si>
  <si>
    <t>Ulaganja raspoloživa za prodaju</t>
  </si>
  <si>
    <t>019</t>
  </si>
  <si>
    <t>2.1</t>
  </si>
  <si>
    <t>055</t>
  </si>
  <si>
    <t>020</t>
  </si>
  <si>
    <t>2.2</t>
  </si>
  <si>
    <t>021</t>
  </si>
  <si>
    <t>2.3</t>
  </si>
  <si>
    <t>054</t>
  </si>
  <si>
    <t>022</t>
  </si>
  <si>
    <t>2.4</t>
  </si>
  <si>
    <t>023</t>
  </si>
  <si>
    <t>Ulaganja po fer vrijednosti kroz račun dobiti i gubitka</t>
  </si>
  <si>
    <t>024</t>
  </si>
  <si>
    <t>065</t>
  </si>
  <si>
    <t>025</t>
  </si>
  <si>
    <t>026</t>
  </si>
  <si>
    <t>066</t>
  </si>
  <si>
    <t>027</t>
  </si>
  <si>
    <t>064</t>
  </si>
  <si>
    <t>028</t>
  </si>
  <si>
    <t>069</t>
  </si>
  <si>
    <t>029</t>
  </si>
  <si>
    <t>4</t>
  </si>
  <si>
    <t>Depoziti, zajmovi i potraživanja</t>
  </si>
  <si>
    <t>030</t>
  </si>
  <si>
    <t>070</t>
  </si>
  <si>
    <t>IV</t>
  </si>
  <si>
    <t>Depoziti kod preuzetog poslovanja osiguranja u reosiguranje  (depoziti kod cedenta)</t>
  </si>
  <si>
    <t>034</t>
  </si>
  <si>
    <t>D</t>
  </si>
  <si>
    <t>ULAGANJA  ZA  RAČUN  I  RIZIK  VLASNIKA  POLICA  ŽIVOTNOG  OSIGURANJA</t>
  </si>
  <si>
    <t>035</t>
  </si>
  <si>
    <t>E</t>
  </si>
  <si>
    <t>UDIO REOSIGURANJA U TEHNIČKIM PRIČUVAMA</t>
  </si>
  <si>
    <t>036</t>
  </si>
  <si>
    <t>037</t>
  </si>
  <si>
    <t>038</t>
  </si>
  <si>
    <t>039</t>
  </si>
  <si>
    <t>040</t>
  </si>
  <si>
    <t>5</t>
  </si>
  <si>
    <t>041</t>
  </si>
  <si>
    <t>6</t>
  </si>
  <si>
    <t>042</t>
  </si>
  <si>
    <t>7</t>
  </si>
  <si>
    <t>043</t>
  </si>
  <si>
    <t>F</t>
  </si>
  <si>
    <t>ODGOĐENA I TEKUĆA POREZNA IMOVINA</t>
  </si>
  <si>
    <t>044</t>
  </si>
  <si>
    <t>045</t>
  </si>
  <si>
    <t>046</t>
  </si>
  <si>
    <t>G</t>
  </si>
  <si>
    <t xml:space="preserve">POTRAŽIVANJA  </t>
  </si>
  <si>
    <t>047</t>
  </si>
  <si>
    <t>048</t>
  </si>
  <si>
    <t>050</t>
  </si>
  <si>
    <t>051</t>
  </si>
  <si>
    <t>052</t>
  </si>
  <si>
    <t>053</t>
  </si>
  <si>
    <t>H</t>
  </si>
  <si>
    <t>056</t>
  </si>
  <si>
    <t>Novac u banci i blagajni</t>
  </si>
  <si>
    <t>057</t>
  </si>
  <si>
    <t>058</t>
  </si>
  <si>
    <t>059</t>
  </si>
  <si>
    <t>060</t>
  </si>
  <si>
    <t>Dugotrajna imovina namjenjena za prodaju i prestanak poslovanja</t>
  </si>
  <si>
    <t>061</t>
  </si>
  <si>
    <t>Ostalo</t>
  </si>
  <si>
    <t>062</t>
  </si>
  <si>
    <t>PLAĆENI  TROŠKOVI  BUDUĆEG RAZDOBLJA  I  NEDOSPJELA  NAPLATA  PRIHODA</t>
  </si>
  <si>
    <t>063</t>
  </si>
  <si>
    <t>J</t>
  </si>
  <si>
    <t>067</t>
  </si>
  <si>
    <t>K</t>
  </si>
  <si>
    <t>IZVANBILANČNI  ZAPISI</t>
  </si>
  <si>
    <t>068</t>
  </si>
  <si>
    <t>Upisani kapital</t>
  </si>
  <si>
    <t>Uplaćeni kapital - redovne dionice</t>
  </si>
  <si>
    <t>071</t>
  </si>
  <si>
    <t>Uplaćeni kapital - povlaštene dionice</t>
  </si>
  <si>
    <t>072</t>
  </si>
  <si>
    <t>Premije na emitirane dionice (rezerve kapitala)</t>
  </si>
  <si>
    <t>073</t>
  </si>
  <si>
    <t>Revalorizacijske rezerve</t>
  </si>
  <si>
    <t>074</t>
  </si>
  <si>
    <t>075</t>
  </si>
  <si>
    <t>076</t>
  </si>
  <si>
    <t>Ostale revalorizacijske rezerve</t>
  </si>
  <si>
    <t>077</t>
  </si>
  <si>
    <t xml:space="preserve">Rezerve </t>
  </si>
  <si>
    <t>078</t>
  </si>
  <si>
    <t>079</t>
  </si>
  <si>
    <t>080</t>
  </si>
  <si>
    <t>081</t>
  </si>
  <si>
    <t>Prenesena (zadržana) dobit ili gubitak</t>
  </si>
  <si>
    <t>082</t>
  </si>
  <si>
    <t>083</t>
  </si>
  <si>
    <t>084</t>
  </si>
  <si>
    <t>Dobit ili gubitak tekućeg obračunskog razdoblja</t>
  </si>
  <si>
    <t>085</t>
  </si>
  <si>
    <t>086</t>
  </si>
  <si>
    <t>088</t>
  </si>
  <si>
    <t>089</t>
  </si>
  <si>
    <t>090</t>
  </si>
  <si>
    <t>Prijenosne premije, bruto iznos</t>
  </si>
  <si>
    <t>091</t>
  </si>
  <si>
    <t>Matematička pričuva osiguranja,  bruto iznos</t>
  </si>
  <si>
    <t>092</t>
  </si>
  <si>
    <t>Pričuva šteta,  bruto iznos</t>
  </si>
  <si>
    <t>093</t>
  </si>
  <si>
    <t>Pričuve za povrate premija ovisne i neovisne o rezulatatu (bonusi i popusti),  bruto iznos</t>
  </si>
  <si>
    <t>094</t>
  </si>
  <si>
    <t>Pričuva za izravnavanje šteta  (kolebanje šteta), bruto iznos</t>
  </si>
  <si>
    <t>095</t>
  </si>
  <si>
    <t>Ostale osigurateljno - tehničke pričuve,  bruto iznos</t>
  </si>
  <si>
    <t>096</t>
  </si>
  <si>
    <t>TEHNIČKE PRIČUVE ŽIVOTNIH OSIGURANJA KADA UGOVARATELJ SNOSI RIZIK ULAGANJA, bruto iznos</t>
  </si>
  <si>
    <t>097</t>
  </si>
  <si>
    <t>OSTALE PRIČUVE</t>
  </si>
  <si>
    <t>098</t>
  </si>
  <si>
    <t>099</t>
  </si>
  <si>
    <t>100</t>
  </si>
  <si>
    <t>ODGOĐENA I TEKUĆA POREZNA OBVEZA</t>
  </si>
  <si>
    <t>101</t>
  </si>
  <si>
    <t>102</t>
  </si>
  <si>
    <t>103</t>
  </si>
  <si>
    <t>DEPOZITI  ZADRŽANI  IZ  POSLA  PREDANOG  U  REOSIGURANJE</t>
  </si>
  <si>
    <t>104</t>
  </si>
  <si>
    <t>FINANCIJSKE OBVEZE</t>
  </si>
  <si>
    <t>105</t>
  </si>
  <si>
    <t>106</t>
  </si>
  <si>
    <t>107</t>
  </si>
  <si>
    <t>108</t>
  </si>
  <si>
    <t>OSTALE  OBVEZE</t>
  </si>
  <si>
    <t>109</t>
  </si>
  <si>
    <t>110</t>
  </si>
  <si>
    <t>111</t>
  </si>
  <si>
    <t>112</t>
  </si>
  <si>
    <t>113</t>
  </si>
  <si>
    <t>ODGOĐENO  PLAĆANJE  TROŠKOVA  I PRIHOD  BUDUĆEG  RAZDOBLJA</t>
  </si>
  <si>
    <t>114</t>
  </si>
  <si>
    <t>115</t>
  </si>
  <si>
    <t>116</t>
  </si>
  <si>
    <t>117</t>
  </si>
  <si>
    <t>L</t>
  </si>
  <si>
    <t>POTRAŽIVANJA  ZA  UPISANI  A  NEUPLAĆENI  KAPITAL</t>
  </si>
  <si>
    <t>087</t>
  </si>
  <si>
    <t>118</t>
  </si>
  <si>
    <t>119</t>
  </si>
  <si>
    <t>120</t>
  </si>
  <si>
    <t>AOP</t>
  </si>
  <si>
    <t>Prethodno razdoblje</t>
  </si>
  <si>
    <t>Tekuće razdoblje</t>
  </si>
  <si>
    <t>AKTIVA</t>
  </si>
  <si>
    <t>PASIVA</t>
  </si>
  <si>
    <t>Prethodno obračunsko razdoblje</t>
  </si>
  <si>
    <t>Tekuće obračunsko razdoblje</t>
  </si>
  <si>
    <t>Neživot</t>
  </si>
  <si>
    <t>Zarađene premije (prihodovane)</t>
  </si>
  <si>
    <t>Prihodi od podružnica, pridruženih društava i sudjelovanja u zajedničkim ulaganjima</t>
  </si>
  <si>
    <t>Prihodi od ulaganja u zemljišta i građevinske objekte</t>
  </si>
  <si>
    <t>Prihodi od kamata</t>
  </si>
  <si>
    <t>Nerealizirani dobici od ulaganja po fer vrijednosti kroz račun dobiti i gubitka</t>
  </si>
  <si>
    <t>Dobici od prodaje  (realizacije) financijskih ulaganja</t>
  </si>
  <si>
    <t>Neto pozitivne tečajne razlike</t>
  </si>
  <si>
    <t>Ostali prihodi od ulaganja</t>
  </si>
  <si>
    <t>Prihodi od provizija i naknada</t>
  </si>
  <si>
    <t>Ostali osigurateljno - tehnički prihodi,  neto od reosiguranja</t>
  </si>
  <si>
    <t>V</t>
  </si>
  <si>
    <t>Ostali prihodi</t>
  </si>
  <si>
    <t>VI</t>
  </si>
  <si>
    <t>Izdaci za osigurane slučajeve,  neto</t>
  </si>
  <si>
    <t>VII</t>
  </si>
  <si>
    <t>Promjena ostalih tehničkih pričuva,  neto od reosiguranja (+/-)</t>
  </si>
  <si>
    <t>VIII</t>
  </si>
  <si>
    <t>Promjena tehničkih pričuva životnih osiguranja kada ugovaratelj snosi rizik ulaganja,  neto od reosiguranja (+/-)</t>
  </si>
  <si>
    <t>IX</t>
  </si>
  <si>
    <t>Izdaci za povrate premija  (bonusi i popusti),  neto od reosiguranja</t>
  </si>
  <si>
    <t>X</t>
  </si>
  <si>
    <t>Poslovni rashodi  (izdaci za obavljanje djelatnosti),  neto</t>
  </si>
  <si>
    <t>XI</t>
  </si>
  <si>
    <t>Amortizacija  (građevinski objekti koji ne služe društvu za obavljanje djelatnosti)</t>
  </si>
  <si>
    <t>Kamate</t>
  </si>
  <si>
    <t>Usklađivanje vrijednosti  (smanjenje) ulaganja</t>
  </si>
  <si>
    <t>Gubici ostvareni pri prodaji  (realizaciji) ulaganja</t>
  </si>
  <si>
    <t>Neto negativne tečajne razlike</t>
  </si>
  <si>
    <t>Ostali troškovi ulaganja</t>
  </si>
  <si>
    <t>XII</t>
  </si>
  <si>
    <t>Ostali tehnički troškovi,  neto od reosiguranja</t>
  </si>
  <si>
    <t>XIII</t>
  </si>
  <si>
    <t>Ostali troškovi, uključujući vrijednosna usklađenja</t>
  </si>
  <si>
    <t>XIV</t>
  </si>
  <si>
    <t>Dobit ili gubitak obračunskog razdoblja prije poreza (+/-)</t>
  </si>
  <si>
    <t>XV</t>
  </si>
  <si>
    <t>Porez na dobit ili gubitak</t>
  </si>
  <si>
    <t>XVI</t>
  </si>
  <si>
    <t>Zakonske rezerve</t>
  </si>
  <si>
    <t xml:space="preserve">Dobit ili gubitak obračunskog razdoblja poslije poreza (+/-)
</t>
  </si>
  <si>
    <t>Tekuće poslovno razdoblje</t>
  </si>
  <si>
    <t>Dobit/gubitak prije poreza</t>
  </si>
  <si>
    <t>1.2.1</t>
  </si>
  <si>
    <t>Amortizacija nekretnina i opreme</t>
  </si>
  <si>
    <t>1.2.2</t>
  </si>
  <si>
    <t>Amortizacija nematerijalne imovine</t>
  </si>
  <si>
    <t>1.2.3</t>
  </si>
  <si>
    <t>Umanjenje vrijednosti i dobici/gubici od svođenja na fer vrijednost</t>
  </si>
  <si>
    <t>1.2.4</t>
  </si>
  <si>
    <t>Troškovi kamata</t>
  </si>
  <si>
    <t>1.2.5</t>
  </si>
  <si>
    <t>1.2.6</t>
  </si>
  <si>
    <t>Udjeli u dobiti pridruženih društava</t>
  </si>
  <si>
    <t>1.2.7</t>
  </si>
  <si>
    <t>Dobici/gubici od prodaje materijalne imovine (uključujući zemljišta i građevinske objekte)</t>
  </si>
  <si>
    <t>1.2.8</t>
  </si>
  <si>
    <t>Ostala usklađenja</t>
  </si>
  <si>
    <t>Povećanje/smanjenje ulaganja raspoloživih za prodaju</t>
  </si>
  <si>
    <t>Povećanje/smanjenje ulaganja koja se vrednuju po fer vrijednosti kroz račun dobiti i gubitka</t>
  </si>
  <si>
    <t>Povećanje/smanjenje depozita, zajmova i potraživanja</t>
  </si>
  <si>
    <t>Povećanje/smanjenje depozita kod preuzetog poslovanja osiguranja u reosiguranje</t>
  </si>
  <si>
    <t>2.5</t>
  </si>
  <si>
    <t>Povećanje/smanjenje ulaganja za račun i rizik vlasnika polica životnog osiguranja</t>
  </si>
  <si>
    <t>2.6</t>
  </si>
  <si>
    <t>Povećanje/smanjenje udjela reosiguranja u tehničkim pričuvama</t>
  </si>
  <si>
    <t>2.7</t>
  </si>
  <si>
    <t>Povećanje/smanjenje porezne imovine</t>
  </si>
  <si>
    <t>2.8</t>
  </si>
  <si>
    <t>Povećanje/smanjenje potraživanja</t>
  </si>
  <si>
    <t>2.9</t>
  </si>
  <si>
    <t>Povećanje/smanjenje ostale imovine</t>
  </si>
  <si>
    <t>2.10</t>
  </si>
  <si>
    <t>Povećanje/smanjenje plaćenih troškova budućeg razdoblja i nedospjele naplate prihoda</t>
  </si>
  <si>
    <t>2.11</t>
  </si>
  <si>
    <t>Povećanje/smanjenje tehničkih pričuva</t>
  </si>
  <si>
    <t>2.12</t>
  </si>
  <si>
    <t>Povećanje/smanjenje tehničkih pričuva životnog osiguranja kada ugovaratelj snosi rizik ulaganja</t>
  </si>
  <si>
    <t>2.13</t>
  </si>
  <si>
    <t>Povećanje/smanjenje poreznih obveza</t>
  </si>
  <si>
    <t>2.14</t>
  </si>
  <si>
    <t>Povećanje/smanjenje depozita zadržanih iz posla predanog u reosiguranje</t>
  </si>
  <si>
    <t>2.15</t>
  </si>
  <si>
    <t>Povećanje/smanjenje financijskih obveza</t>
  </si>
  <si>
    <t>2.16</t>
  </si>
  <si>
    <t>Povećanje/smanjenje ostalih obveza</t>
  </si>
  <si>
    <t>2.17</t>
  </si>
  <si>
    <t>Povećanje/smanjenje odgođenog plaćanja troškova i prihoda budućeg razdoblja</t>
  </si>
  <si>
    <t>Plaćeni porez na dobit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</si>
  <si>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</si>
  <si>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</si>
  <si>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</si>
  <si>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</si>
  <si>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zemljišta i građevinskih objekata koji ne služe društvu za provođenje djelatnosti</t>
  </si>
  <si>
    <t>Izdaci za nabavu zemljišta i građevinskih objekata koji ne služe društvu za provođenje djelatnosti</t>
  </si>
  <si>
    <t>Povećanje/smanjenje ulaganja u podružnice, pridružena društva i sudjelovanje u zajedničkim ulaganjima</t>
  </si>
  <si>
    <t>Primici od prodaje podružnica i drugih poslovnih jedinica, umanjeno za novac i novčane ekvivalente</t>
  </si>
  <si>
    <t>Izdaci za stjecanje podružnica i drugih poslovnih jedinica, umanjeno za stečeni novac i novčane ekvivalente</t>
  </si>
  <si>
    <t>Primici od ulaganja koja se drže do dospijeća</t>
  </si>
  <si>
    <t>Izdaci za ulaganja koja se drže do dospijeća</t>
  </si>
  <si>
    <t>Primici od prodaje vrijednosnih papira i udjela</t>
  </si>
  <si>
    <t>Izdaci za ulaganja u vrijednosne papire i udjele</t>
  </si>
  <si>
    <t>Primici od dividendi i udjela u dobiti</t>
  </si>
  <si>
    <t>Primici sa naslova otplate danih kratkoročnih i dugoročnih zajmova</t>
  </si>
  <si>
    <t>Izdaci za dane kratkoročne i dugoročne zajmove</t>
  </si>
  <si>
    <t>Novčani primici uslijed povećanja temeljnog kapitala</t>
  </si>
  <si>
    <t>Novčani primici od primljenih kratkoročnih i dugoročnih zajmova</t>
  </si>
  <si>
    <t>Novčani izdaci za otplatu primljenih kratkoročnih i dugoročnih zajmova</t>
  </si>
  <si>
    <t>Novčani izdaci za otkup vlastitih dionica</t>
  </si>
  <si>
    <t>Novčani izdaci za isplatu udjela u dobiti (dividendi)</t>
  </si>
  <si>
    <t>UČINCI PROMJENE TEČAJEVA STRANIH VALUTA NA NOVAC I NOVČANE EKVIVALENTE</t>
  </si>
  <si>
    <t>Novac i novčani ekvivalenti na početku razdoblja</t>
  </si>
  <si>
    <t>Novac i novčani ekvivalenti na kraju razdoblja</t>
  </si>
  <si>
    <t>Prethodno poslovno razdoblje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</si>
  <si>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</si>
  <si>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</si>
  <si>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</si>
  <si>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</si>
  <si>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</si>
  <si>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</si>
  <si>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</si>
  <si>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</si>
  <si>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</si>
  <si>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</si>
  <si>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</si>
  <si>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</si>
  <si>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</si>
  <si>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</si>
  <si>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</si>
  <si>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 xml:space="preserve">Premije na emitirane dionice </t>
  </si>
  <si>
    <t>Revalorizacijska rezerva- zemljišta i građevinski objekti</t>
  </si>
  <si>
    <t>Revalorizacijska rezerva- financijska ulaganja</t>
  </si>
  <si>
    <t>Statutarne rezerve</t>
  </si>
  <si>
    <t>Ostale rezerve (uključujući vlastite dionice)</t>
  </si>
  <si>
    <t>Zadržana dobit ili preneseni gubitak</t>
  </si>
  <si>
    <t>Ukupno kapital i rezerve</t>
  </si>
  <si>
    <t>Stanje 1. siječnja tekućeg razdoblja</t>
  </si>
  <si>
    <t>Ispravak  pogreški prethodnih razdoblja</t>
  </si>
  <si>
    <t>Promjena računovodstevnih politika</t>
  </si>
  <si>
    <t>Stanje 1. siječnja tekućeg razdoblja (prepravljeno)</t>
  </si>
  <si>
    <t>Promjena fer vrijednosti financijske imovine raspoložive za prodaju</t>
  </si>
  <si>
    <t>Realizirani dobici i gubici od financijske imovine raspoložive za prodaju</t>
  </si>
  <si>
    <t>Odgođeni porez po dobicima i gubicima od financijske imovine raspoložive za prodaju</t>
  </si>
  <si>
    <t>Ostali dobici i gubici priznati direktno u kapitalu i rezervama</t>
  </si>
  <si>
    <t>Neto dobici (gubici) priznati direktno u kapitalu i rezervama</t>
  </si>
  <si>
    <t xml:space="preserve">Dobit ili gubitak tekućeg razdoblja </t>
  </si>
  <si>
    <t>Ukupno priznati dobici (gubici) u tekućem razdoblju</t>
  </si>
  <si>
    <t>Povećanje/smanjenje temeljnog kapitala</t>
  </si>
  <si>
    <t>Dividende (udjeli u dobiti - za isplatu)</t>
  </si>
  <si>
    <t>Prijenos dobiti u rezerve</t>
  </si>
  <si>
    <t>Stanje 1. siječnja prethodnog razdoblja</t>
  </si>
  <si>
    <t>Stanje 1. siječnja prethodnog razdoblja (prepravljeno)</t>
  </si>
  <si>
    <t xml:space="preserve">Dobit ili gubitak prethodnog razdoblja razdoblja </t>
  </si>
  <si>
    <t>Ukupno priznati dobici (gubici) u prethodnom razdoblju</t>
  </si>
  <si>
    <t>Stanje tekućeg razdoblja</t>
  </si>
  <si>
    <t>Stanje prethodnog razdoblja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</si>
  <si>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</si>
  <si>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</si>
  <si>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</si>
  <si>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</si>
  <si>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</si>
  <si>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</si>
  <si>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</si>
  <si>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</si>
  <si>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</si>
  <si>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</si>
  <si>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</si>
  <si>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tromjesečja)</t>
  </si>
  <si>
    <t>Konsolidirani izvještaj:</t>
  </si>
  <si>
    <t>Šifra NKD-a:</t>
  </si>
  <si>
    <t>Sjedište:</t>
  </si>
  <si>
    <t>MB: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</si>
  <si>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</si>
  <si>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</si>
  <si>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</si>
  <si>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</si>
  <si>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</si>
  <si>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</si>
  <si>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/>
  </si>
  <si>
    <t>M.P.</t>
  </si>
  <si>
    <t>(potpis osobe ovlaštene za zastupanje)</t>
  </si>
  <si>
    <t>Tromjesečni  financijski izvještaj društva za osiguranje-TFI-OSIG</t>
  </si>
  <si>
    <t>Bilješke uz financijske izvještaje</t>
  </si>
  <si>
    <t xml:space="preserve">ULAGANJA </t>
  </si>
  <si>
    <t xml:space="preserve">Ostala financijska ulaganja
 </t>
  </si>
  <si>
    <t xml:space="preserve">OSTALA  IMOVINA </t>
  </si>
  <si>
    <t>KAPITAL I REZERVE</t>
  </si>
  <si>
    <t>UKUPNO AKTIVA</t>
  </si>
  <si>
    <t>TEHNIČKE PRIČUVE, bruto iznos</t>
  </si>
  <si>
    <t>UKUPNA PASIVA</t>
  </si>
  <si>
    <t xml:space="preserve">Prihodi od ulaganja </t>
  </si>
  <si>
    <t>Troškovi ulaganja</t>
  </si>
  <si>
    <t xml:space="preserve">NOVČANI TIJEK OD FINANCIJSKIH AKTIVNOSTI
</t>
  </si>
  <si>
    <t xml:space="preserve">ČISTI NOVČANI TIJEK (I+II+III)
</t>
  </si>
  <si>
    <t xml:space="preserve">NETO POVEĆANJE/SMANJENJE NOVCA I NOVČANIH EKVIVALENATA
</t>
  </si>
  <si>
    <t xml:space="preserve">Usklađenja: 
</t>
  </si>
  <si>
    <t xml:space="preserve">NOVČANI TIJEK IZ POSLOVNIH AKTIVNOSTI </t>
  </si>
  <si>
    <t xml:space="preserve">Povećanje/smanjenje poslovne imovine i obveza
 </t>
  </si>
  <si>
    <t xml:space="preserve">Novčani tijek prije promjene poslovne imovine i obveza </t>
  </si>
  <si>
    <t xml:space="preserve">NOVČANI TIJEK IZ ULAGAČKIH AKTIVNOSTI 
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</si>
  <si>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</si>
  <si>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</si>
  <si>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</si>
  <si>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</si>
  <si>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</si>
  <si>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</si>
  <si>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</si>
  <si>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2.</t>
  </si>
  <si>
    <t>Matični broj subjekta (MBS):</t>
  </si>
  <si>
    <t>Tvrtke subjekata konsolidacije (prema MSFI):</t>
  </si>
  <si>
    <t>Osoba za kontakt:</t>
  </si>
  <si>
    <t>DODATAK BILANCI</t>
  </si>
  <si>
    <t>2. Pripisano manjinskom interesu</t>
  </si>
  <si>
    <t>1. Pripisano imateljima kapitala matice</t>
  </si>
  <si>
    <t>1. Dobit pripisana imateljima kapitala matice</t>
  </si>
  <si>
    <t>2. Dobit pripisana manjinskom interesu</t>
  </si>
  <si>
    <t>3. Gubitak pripisan imateljima kapitala matice</t>
  </si>
  <si>
    <t>4. Gubitak pripisan manjinskom interesu</t>
  </si>
  <si>
    <t>Napomena: Dodatak RDG-u popunjava izdavatelj koji sastavlja konsolidirani financijski izvještaj</t>
  </si>
  <si>
    <t xml:space="preserve">Dodatak RDG-u </t>
  </si>
  <si>
    <t>Napomena: Dodatak Bilanci popunjava izdavatelj koji sastavlja konsolidirani financijski izvještaj</t>
  </si>
  <si>
    <t>A. KAPITAL I REZERVE</t>
  </si>
  <si>
    <t xml:space="preserve">BILANCA </t>
  </si>
  <si>
    <t>stanje na dan</t>
  </si>
  <si>
    <t>RAČUN DOBITI I GUBITKA 
za razdoblje od ____________ do ___________</t>
  </si>
  <si>
    <t>za razdoblje od</t>
  </si>
  <si>
    <t>RAČUN DOBITI I GUBITKA (kumulativno za izvještajno razdoblje)</t>
  </si>
  <si>
    <t>IZVJEŠTAJ O NOVČANOM TIJEKU PO INDIREKTNOJ METODI</t>
  </si>
  <si>
    <t xml:space="preserve">za razdoblje od </t>
  </si>
  <si>
    <t>IZVJEŠTAJ O PROMJENAMA KAPITALA</t>
  </si>
  <si>
    <t>136</t>
  </si>
  <si>
    <t>137</t>
  </si>
  <si>
    <t>138</t>
  </si>
  <si>
    <t>139</t>
  </si>
  <si>
    <t>140</t>
  </si>
  <si>
    <t>141</t>
  </si>
  <si>
    <t>01.01.2010.</t>
  </si>
  <si>
    <t>03276147</t>
  </si>
  <si>
    <t>080051022</t>
  </si>
  <si>
    <t>26187994862</t>
  </si>
  <si>
    <t>CROATIA osiguranje d.d.</t>
  </si>
  <si>
    <t>ZAGREB</t>
  </si>
  <si>
    <t>MIRAMARSKA 22</t>
  </si>
  <si>
    <t>www.crosig.hr</t>
  </si>
  <si>
    <t>GRAD ZAGREB</t>
  </si>
  <si>
    <t>DA</t>
  </si>
  <si>
    <t>CROATIA LLOYD D.D.</t>
  </si>
  <si>
    <t>CROATIA OSIGURANJE D.D.</t>
  </si>
  <si>
    <t>LJUBUŠKI</t>
  </si>
  <si>
    <t>PBZ CROATIA OSIGURANJE D.D.</t>
  </si>
  <si>
    <t>CROATIA ZDRAVSTVENO OSIGURANJE D.D.</t>
  </si>
  <si>
    <t>CROATIA TEHNIČKI PREGLEDI D.D.</t>
  </si>
  <si>
    <t>CROATIA LEASING D.O.O.</t>
  </si>
  <si>
    <t>6152</t>
  </si>
  <si>
    <t>03276236</t>
  </si>
  <si>
    <t>20097647</t>
  </si>
  <si>
    <t>01583999</t>
  </si>
  <si>
    <t>01808435</t>
  </si>
  <si>
    <t>01450930</t>
  </si>
  <si>
    <t>01892037</t>
  </si>
  <si>
    <t>Gordana Golub Levanić</t>
  </si>
  <si>
    <t>016333108</t>
  </si>
  <si>
    <t>016170381</t>
  </si>
  <si>
    <t>izdavatelj@crosig.hr</t>
  </si>
  <si>
    <t>Članica Uprave</t>
  </si>
  <si>
    <t>Predsjednik Uprave</t>
  </si>
  <si>
    <t>Silvana Ivančić</t>
  </si>
  <si>
    <t>Zdravko Zrinušić</t>
  </si>
  <si>
    <t>MANJINSKI INTERES</t>
  </si>
  <si>
    <t xml:space="preserve">u kunama </t>
  </si>
  <si>
    <t>u kunama</t>
  </si>
  <si>
    <t>ZDRAVKO ZRINUŠIĆ, SILVANA IVANČIĆ</t>
  </si>
  <si>
    <t>31.12.2010.</t>
  </si>
  <si>
    <t>01.10.2010.</t>
  </si>
  <si>
    <t>3.828</t>
  </si>
</sst>
</file>

<file path=xl/styles.xml><?xml version="1.0" encoding="utf-8"?>
<styleSheet xmlns="http://schemas.openxmlformats.org/spreadsheetml/2006/main">
  <numFmts count="1">
    <numFmt numFmtId="164" formatCode="#,###"/>
  </numFmts>
  <fonts count="27">
    <font>
      <sz val="10"/>
      <name val="Arial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 Rounded MT Bold"/>
      <family val="2"/>
    </font>
    <font>
      <u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color indexed="8"/>
      <name val="Arial Rounded MT Bold"/>
      <family val="2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55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>
      <alignment vertical="top"/>
    </xf>
    <xf numFmtId="0" fontId="1" fillId="0" borderId="0"/>
    <xf numFmtId="0" fontId="2" fillId="0" borderId="0">
      <alignment vertical="top"/>
    </xf>
    <xf numFmtId="0" fontId="2" fillId="0" borderId="0">
      <alignment vertical="top"/>
    </xf>
  </cellStyleXfs>
  <cellXfs count="510">
    <xf numFmtId="0" fontId="0" fillId="0" borderId="0" xfId="0" applyAlignment="1"/>
    <xf numFmtId="0" fontId="6" fillId="0" borderId="0" xfId="0" applyFont="1">
      <alignment vertical="top"/>
    </xf>
    <xf numFmtId="14" fontId="7" fillId="2" borderId="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Protection="1">
      <alignment vertical="top"/>
      <protection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Alignment="1" applyProtection="1">
      <protection hidden="1"/>
    </xf>
    <xf numFmtId="0" fontId="9" fillId="0" borderId="0" xfId="0" applyFont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NumberFormat="1" applyFont="1" applyFill="1" applyBorder="1" applyAlignment="1" applyProtection="1">
      <alignment horizontal="right" vertical="center" shrinkToFit="1"/>
      <protection locked="0" hidden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wrapText="1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Protection="1">
      <alignment vertical="top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top"/>
      <protection hidden="1"/>
    </xf>
    <xf numFmtId="0" fontId="6" fillId="0" borderId="0" xfId="0" applyFont="1" applyBorder="1" applyAlignment="1" applyProtection="1">
      <alignment horizontal="right"/>
      <protection hidden="1"/>
    </xf>
    <xf numFmtId="1" fontId="7" fillId="2" borderId="3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 applyBorder="1" applyAlignment="1" applyProtection="1">
      <alignment horizontal="right" vertical="center"/>
      <protection locked="0" hidden="1"/>
    </xf>
    <xf numFmtId="0" fontId="8" fillId="0" borderId="0" xfId="0" applyFont="1" applyBorder="1" applyProtection="1">
      <alignment vertical="top"/>
      <protection hidden="1"/>
    </xf>
    <xf numFmtId="0" fontId="7" fillId="2" borderId="3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protection hidden="1"/>
    </xf>
    <xf numFmtId="49" fontId="7" fillId="2" borderId="3" xfId="0" applyNumberFormat="1" applyFont="1" applyFill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 applyProtection="1">
      <alignment horizontal="left" vertical="top" wrapText="1"/>
      <protection hidden="1"/>
    </xf>
    <xf numFmtId="0" fontId="6" fillId="0" borderId="0" xfId="0" applyFont="1" applyFill="1" applyBorder="1" applyProtection="1">
      <alignment vertical="top"/>
      <protection hidden="1"/>
    </xf>
    <xf numFmtId="0" fontId="6" fillId="0" borderId="0" xfId="0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alignment horizontal="left" vertical="top" indent="2"/>
      <protection hidden="1"/>
    </xf>
    <xf numFmtId="0" fontId="6" fillId="0" borderId="0" xfId="0" applyFont="1" applyAlignment="1" applyProtection="1">
      <alignment horizontal="left" vertical="top" wrapText="1" indent="2"/>
      <protection hidden="1"/>
    </xf>
    <xf numFmtId="0" fontId="6" fillId="0" borderId="0" xfId="0" applyFont="1" applyBorder="1" applyAlignment="1" applyProtection="1">
      <alignment horizontal="right" vertical="top"/>
      <protection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right" vertical="center"/>
      <protection locked="0" hidden="1"/>
    </xf>
    <xf numFmtId="0" fontId="6" fillId="0" borderId="0" xfId="0" applyFont="1" applyBorder="1" applyAlignment="1"/>
    <xf numFmtId="49" fontId="7" fillId="2" borderId="0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0" xfId="0" applyNumberFormat="1" applyFont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left" vertical="top"/>
      <protection hidden="1"/>
    </xf>
    <xf numFmtId="0" fontId="6" fillId="0" borderId="4" xfId="0" applyFont="1" applyBorder="1" applyProtection="1">
      <alignment vertical="top"/>
      <protection hidden="1"/>
    </xf>
    <xf numFmtId="0" fontId="6" fillId="0" borderId="0" xfId="0" applyFont="1" applyAlignment="1" applyProtection="1">
      <alignment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right" vertical="top" wrapText="1"/>
      <protection hidden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8" fillId="0" borderId="0" xfId="0" applyFont="1" applyAlignment="1" applyProtection="1">
      <protection locked="0"/>
    </xf>
    <xf numFmtId="0" fontId="8" fillId="0" borderId="0" xfId="0" applyFont="1" applyAlignment="1"/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14" fillId="0" borderId="0" xfId="0" applyFont="1">
      <alignment vertical="top"/>
    </xf>
    <xf numFmtId="0" fontId="15" fillId="0" borderId="0" xfId="0" applyFont="1" applyAlignment="1"/>
    <xf numFmtId="0" fontId="14" fillId="0" borderId="0" xfId="0" applyFont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8" applyFont="1" applyAlignment="1"/>
    <xf numFmtId="0" fontId="6" fillId="0" borderId="6" xfId="7" applyFont="1" applyBorder="1" applyProtection="1">
      <alignment vertical="top"/>
      <protection hidden="1"/>
    </xf>
    <xf numFmtId="0" fontId="6" fillId="0" borderId="6" xfId="7" applyFont="1" applyBorder="1">
      <alignment vertical="top"/>
    </xf>
    <xf numFmtId="164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49" fontId="11" fillId="0" borderId="0" xfId="2" applyNumberFormat="1" applyFont="1" applyBorder="1" applyAlignment="1" applyProtection="1">
      <alignment horizontal="center" vertical="center" wrapText="1"/>
    </xf>
    <xf numFmtId="49" fontId="11" fillId="0" borderId="0" xfId="2" applyNumberFormat="1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vertical="center"/>
    </xf>
    <xf numFmtId="49" fontId="11" fillId="0" borderId="0" xfId="2" applyNumberFormat="1" applyFont="1" applyBorder="1" applyAlignment="1" applyProtection="1">
      <alignment horizontal="right" vertical="center" wrapText="1"/>
    </xf>
    <xf numFmtId="49" fontId="11" fillId="0" borderId="0" xfId="2" applyNumberFormat="1" applyFont="1" applyFill="1" applyBorder="1" applyAlignment="1" applyProtection="1">
      <alignment horizontal="left" vertical="center" wrapText="1"/>
    </xf>
    <xf numFmtId="49" fontId="11" fillId="0" borderId="0" xfId="2" applyNumberFormat="1" applyFont="1" applyFill="1" applyBorder="1" applyAlignment="1" applyProtection="1">
      <alignment horizontal="center" vertical="center" wrapText="1"/>
    </xf>
    <xf numFmtId="49" fontId="12" fillId="0" borderId="7" xfId="2" applyNumberFormat="1" applyFont="1" applyBorder="1" applyAlignment="1" applyProtection="1">
      <alignment horizontal="center" vertical="center" wrapText="1"/>
    </xf>
    <xf numFmtId="49" fontId="12" fillId="0" borderId="7" xfId="2" applyNumberFormat="1" applyFont="1" applyBorder="1" applyAlignment="1" applyProtection="1">
      <alignment vertical="center" wrapText="1"/>
    </xf>
    <xf numFmtId="3" fontId="11" fillId="3" borderId="8" xfId="2" applyNumberFormat="1" applyFont="1" applyFill="1" applyBorder="1" applyAlignment="1" applyProtection="1">
      <alignment horizontal="center" vertical="center"/>
    </xf>
    <xf numFmtId="3" fontId="11" fillId="3" borderId="9" xfId="2" applyNumberFormat="1" applyFont="1" applyFill="1" applyBorder="1" applyAlignment="1" applyProtection="1">
      <alignment horizontal="center" vertical="center" wrapText="1"/>
    </xf>
    <xf numFmtId="3" fontId="11" fillId="3" borderId="10" xfId="2" applyNumberFormat="1" applyFont="1" applyFill="1" applyBorder="1" applyAlignment="1" applyProtection="1">
      <alignment horizontal="center" vertical="center" wrapText="1"/>
    </xf>
    <xf numFmtId="49" fontId="11" fillId="4" borderId="11" xfId="2" applyNumberFormat="1" applyFont="1" applyFill="1" applyBorder="1" applyAlignment="1" applyProtection="1">
      <alignment horizontal="center" vertical="center" wrapText="1"/>
    </xf>
    <xf numFmtId="49" fontId="11" fillId="4" borderId="7" xfId="2" applyNumberFormat="1" applyFont="1" applyFill="1" applyBorder="1" applyAlignment="1" applyProtection="1">
      <alignment horizontal="center" vertical="center" wrapText="1"/>
    </xf>
    <xf numFmtId="49" fontId="11" fillId="4" borderId="3" xfId="2" applyNumberFormat="1" applyFont="1" applyFill="1" applyBorder="1" applyAlignment="1" applyProtection="1">
      <alignment horizontal="center" vertical="center" wrapText="1"/>
    </xf>
    <xf numFmtId="3" fontId="11" fillId="4" borderId="9" xfId="2" applyNumberFormat="1" applyFont="1" applyFill="1" applyBorder="1" applyAlignment="1" applyProtection="1">
      <alignment horizontal="center" vertical="center"/>
    </xf>
    <xf numFmtId="3" fontId="11" fillId="4" borderId="9" xfId="2" applyNumberFormat="1" applyFont="1" applyFill="1" applyBorder="1" applyAlignment="1" applyProtection="1">
      <alignment horizontal="center" vertical="center" wrapText="1"/>
    </xf>
    <xf numFmtId="3" fontId="11" fillId="4" borderId="10" xfId="2" applyNumberFormat="1" applyFont="1" applyFill="1" applyBorder="1" applyAlignment="1" applyProtection="1">
      <alignment horizontal="center" vertical="center" wrapText="1"/>
    </xf>
    <xf numFmtId="49" fontId="11" fillId="0" borderId="12" xfId="2" applyNumberFormat="1" applyFont="1" applyFill="1" applyBorder="1" applyAlignment="1" applyProtection="1">
      <alignment horizontal="center" vertical="center" wrapText="1"/>
    </xf>
    <xf numFmtId="49" fontId="11" fillId="0" borderId="13" xfId="2" applyNumberFormat="1" applyFont="1" applyFill="1" applyBorder="1" applyAlignment="1" applyProtection="1">
      <alignment horizontal="left" vertical="center" wrapText="1"/>
    </xf>
    <xf numFmtId="164" fontId="11" fillId="0" borderId="14" xfId="5" applyNumberFormat="1" applyFont="1" applyFill="1" applyBorder="1" applyAlignment="1" applyProtection="1">
      <alignment vertical="center"/>
    </xf>
    <xf numFmtId="164" fontId="11" fillId="0" borderId="15" xfId="0" applyNumberFormat="1" applyFont="1" applyFill="1" applyBorder="1" applyAlignment="1" applyProtection="1">
      <alignment vertical="center"/>
    </xf>
    <xf numFmtId="164" fontId="11" fillId="0" borderId="16" xfId="0" applyNumberFormat="1" applyFont="1" applyFill="1" applyBorder="1" applyAlignment="1" applyProtection="1">
      <alignment vertical="center"/>
    </xf>
    <xf numFmtId="3" fontId="11" fillId="0" borderId="17" xfId="5" applyNumberFormat="1" applyFont="1" applyFill="1" applyBorder="1" applyAlignment="1" applyProtection="1">
      <alignment vertical="center"/>
    </xf>
    <xf numFmtId="3" fontId="11" fillId="0" borderId="15" xfId="0" applyNumberFormat="1" applyFont="1" applyFill="1" applyBorder="1" applyAlignment="1" applyProtection="1">
      <alignment vertical="center"/>
    </xf>
    <xf numFmtId="49" fontId="11" fillId="0" borderId="18" xfId="2" applyNumberFormat="1" applyFont="1" applyFill="1" applyBorder="1" applyAlignment="1" applyProtection="1">
      <alignment horizontal="center" vertical="center" wrapText="1"/>
    </xf>
    <xf numFmtId="49" fontId="11" fillId="0" borderId="19" xfId="2" applyNumberFormat="1" applyFont="1" applyFill="1" applyBorder="1" applyAlignment="1" applyProtection="1">
      <alignment horizontal="left" vertical="center" wrapText="1"/>
    </xf>
    <xf numFmtId="164" fontId="26" fillId="0" borderId="20" xfId="5" applyNumberFormat="1" applyFont="1" applyFill="1" applyBorder="1" applyAlignment="1" applyProtection="1">
      <alignment vertical="center"/>
    </xf>
    <xf numFmtId="164" fontId="26" fillId="0" borderId="21" xfId="0" applyNumberFormat="1" applyFont="1" applyFill="1" applyBorder="1" applyAlignment="1" applyProtection="1">
      <alignment vertical="center"/>
    </xf>
    <xf numFmtId="164" fontId="26" fillId="0" borderId="22" xfId="0" applyNumberFormat="1" applyFont="1" applyFill="1" applyBorder="1" applyAlignment="1" applyProtection="1">
      <alignment vertical="center"/>
    </xf>
    <xf numFmtId="3" fontId="26" fillId="0" borderId="23" xfId="5" applyNumberFormat="1" applyFont="1" applyFill="1" applyBorder="1" applyAlignment="1" applyProtection="1">
      <alignment vertical="center"/>
    </xf>
    <xf numFmtId="3" fontId="26" fillId="0" borderId="21" xfId="0" applyNumberFormat="1" applyFont="1" applyFill="1" applyBorder="1" applyAlignment="1" applyProtection="1">
      <alignment vertical="center"/>
    </xf>
    <xf numFmtId="3" fontId="26" fillId="0" borderId="24" xfId="0" applyNumberFormat="1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49" fontId="11" fillId="0" borderId="19" xfId="2" applyNumberFormat="1" applyFont="1" applyFill="1" applyBorder="1" applyAlignment="1" applyProtection="1">
      <alignment horizontal="left" vertical="top" wrapText="1"/>
    </xf>
    <xf numFmtId="49" fontId="12" fillId="0" borderId="18" xfId="2" applyNumberFormat="1" applyFont="1" applyFill="1" applyBorder="1" applyAlignment="1" applyProtection="1">
      <alignment horizontal="center" vertical="center" wrapText="1"/>
    </xf>
    <xf numFmtId="49" fontId="12" fillId="0" borderId="19" xfId="2" applyNumberFormat="1" applyFont="1" applyFill="1" applyBorder="1" applyAlignment="1" applyProtection="1">
      <alignment horizontal="left" vertical="center" wrapText="1"/>
    </xf>
    <xf numFmtId="164" fontId="24" fillId="0" borderId="20" xfId="5" applyNumberFormat="1" applyFont="1" applyFill="1" applyBorder="1" applyAlignment="1" applyProtection="1">
      <alignment vertical="center"/>
    </xf>
    <xf numFmtId="164" fontId="24" fillId="0" borderId="21" xfId="0" applyNumberFormat="1" applyFont="1" applyFill="1" applyBorder="1" applyAlignment="1" applyProtection="1">
      <alignment vertical="center"/>
    </xf>
    <xf numFmtId="164" fontId="24" fillId="0" borderId="22" xfId="0" applyNumberFormat="1" applyFont="1" applyFill="1" applyBorder="1" applyAlignment="1" applyProtection="1">
      <alignment vertical="center"/>
    </xf>
    <xf numFmtId="3" fontId="24" fillId="0" borderId="23" xfId="5" applyNumberFormat="1" applyFont="1" applyFill="1" applyBorder="1" applyAlignment="1" applyProtection="1">
      <alignment vertical="center"/>
    </xf>
    <xf numFmtId="3" fontId="24" fillId="0" borderId="21" xfId="0" applyNumberFormat="1" applyFont="1" applyFill="1" applyBorder="1" applyAlignment="1" applyProtection="1">
      <alignment vertical="center"/>
    </xf>
    <xf numFmtId="3" fontId="24" fillId="0" borderId="24" xfId="0" applyNumberFormat="1" applyFont="1" applyFill="1" applyBorder="1" applyAlignment="1" applyProtection="1">
      <alignment vertical="center"/>
    </xf>
    <xf numFmtId="164" fontId="24" fillId="0" borderId="20" xfId="2" applyNumberFormat="1" applyFont="1" applyFill="1" applyBorder="1" applyAlignment="1" applyProtection="1">
      <alignment vertical="center"/>
    </xf>
    <xf numFmtId="3" fontId="24" fillId="0" borderId="23" xfId="2" applyNumberFormat="1" applyFont="1" applyFill="1" applyBorder="1" applyAlignment="1" applyProtection="1">
      <alignment vertical="center"/>
    </xf>
    <xf numFmtId="164" fontId="26" fillId="0" borderId="20" xfId="2" applyNumberFormat="1" applyFont="1" applyFill="1" applyBorder="1" applyAlignment="1" applyProtection="1">
      <alignment vertical="center"/>
    </xf>
    <xf numFmtId="3" fontId="26" fillId="0" borderId="23" xfId="2" applyNumberFormat="1" applyFont="1" applyFill="1" applyBorder="1" applyAlignment="1" applyProtection="1">
      <alignment vertical="center"/>
    </xf>
    <xf numFmtId="49" fontId="11" fillId="0" borderId="25" xfId="2" applyNumberFormat="1" applyFont="1" applyFill="1" applyBorder="1" applyAlignment="1" applyProtection="1">
      <alignment horizontal="left" vertical="center" wrapText="1"/>
    </xf>
    <xf numFmtId="164" fontId="26" fillId="0" borderId="26" xfId="5" applyNumberFormat="1" applyFont="1" applyFill="1" applyBorder="1" applyAlignment="1" applyProtection="1">
      <alignment vertical="center"/>
    </xf>
    <xf numFmtId="164" fontId="26" fillId="0" borderId="24" xfId="5" applyNumberFormat="1" applyFont="1" applyFill="1" applyBorder="1" applyAlignment="1" applyProtection="1">
      <alignment vertical="center"/>
    </xf>
    <xf numFmtId="3" fontId="26" fillId="0" borderId="26" xfId="5" applyNumberFormat="1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49" fontId="11" fillId="0" borderId="27" xfId="2" applyNumberFormat="1" applyFont="1" applyFill="1" applyBorder="1" applyAlignment="1" applyProtection="1">
      <alignment horizontal="center" vertical="center" wrapText="1"/>
    </xf>
    <xf numFmtId="49" fontId="11" fillId="0" borderId="28" xfId="2" applyNumberFormat="1" applyFont="1" applyFill="1" applyBorder="1" applyAlignment="1" applyProtection="1">
      <alignment horizontal="left" vertical="center" wrapText="1"/>
    </xf>
    <xf numFmtId="164" fontId="26" fillId="0" borderId="29" xfId="2" applyNumberFormat="1" applyFont="1" applyFill="1" applyBorder="1" applyAlignment="1" applyProtection="1">
      <alignment vertical="center"/>
    </xf>
    <xf numFmtId="164" fontId="26" fillId="0" borderId="30" xfId="0" applyNumberFormat="1" applyFont="1" applyFill="1" applyBorder="1" applyAlignment="1" applyProtection="1">
      <alignment vertical="center"/>
    </xf>
    <xf numFmtId="164" fontId="26" fillId="0" borderId="31" xfId="0" applyNumberFormat="1" applyFont="1" applyFill="1" applyBorder="1" applyAlignment="1" applyProtection="1">
      <alignment vertical="center"/>
    </xf>
    <xf numFmtId="3" fontId="26" fillId="0" borderId="32" xfId="2" applyNumberFormat="1" applyFont="1" applyFill="1" applyBorder="1" applyAlignment="1" applyProtection="1">
      <alignment vertical="center"/>
    </xf>
    <xf numFmtId="3" fontId="26" fillId="0" borderId="30" xfId="0" applyNumberFormat="1" applyFont="1" applyFill="1" applyBorder="1" applyAlignment="1" applyProtection="1">
      <alignment vertical="center"/>
    </xf>
    <xf numFmtId="49" fontId="11" fillId="0" borderId="12" xfId="3" applyNumberFormat="1" applyFont="1" applyFill="1" applyBorder="1" applyAlignment="1" applyProtection="1">
      <alignment horizontal="center" vertical="center"/>
    </xf>
    <xf numFmtId="0" fontId="11" fillId="0" borderId="33" xfId="3" applyFont="1" applyFill="1" applyBorder="1" applyAlignment="1" applyProtection="1">
      <alignment horizontal="left" vertical="center" wrapText="1"/>
    </xf>
    <xf numFmtId="49" fontId="11" fillId="0" borderId="34" xfId="2" quotePrefix="1" applyNumberFormat="1" applyFont="1" applyFill="1" applyBorder="1" applyAlignment="1" applyProtection="1">
      <alignment horizontal="center" vertical="center" wrapText="1"/>
    </xf>
    <xf numFmtId="164" fontId="26" fillId="0" borderId="35" xfId="5" applyNumberFormat="1" applyFont="1" applyFill="1" applyBorder="1" applyAlignment="1" applyProtection="1">
      <alignment vertical="center"/>
    </xf>
    <xf numFmtId="164" fontId="26" fillId="0" borderId="36" xfId="0" applyNumberFormat="1" applyFont="1" applyFill="1" applyBorder="1" applyAlignment="1" applyProtection="1">
      <alignment vertical="center"/>
    </xf>
    <xf numFmtId="3" fontId="26" fillId="0" borderId="37" xfId="5" applyNumberFormat="1" applyFont="1" applyFill="1" applyBorder="1" applyAlignment="1" applyProtection="1">
      <alignment vertical="center"/>
    </xf>
    <xf numFmtId="3" fontId="26" fillId="0" borderId="38" xfId="5" applyNumberFormat="1" applyFont="1" applyFill="1" applyBorder="1" applyAlignment="1" applyProtection="1">
      <alignment vertical="center"/>
    </xf>
    <xf numFmtId="3" fontId="26" fillId="0" borderId="39" xfId="0" applyNumberFormat="1" applyFont="1" applyFill="1" applyBorder="1" applyAlignment="1" applyProtection="1">
      <alignment vertical="center"/>
    </xf>
    <xf numFmtId="49" fontId="12" fillId="0" borderId="18" xfId="3" applyNumberFormat="1" applyFont="1" applyFill="1" applyBorder="1" applyAlignment="1" applyProtection="1">
      <alignment horizontal="center" vertical="center"/>
    </xf>
    <xf numFmtId="0" fontId="12" fillId="0" borderId="19" xfId="3" applyFont="1" applyFill="1" applyBorder="1" applyAlignment="1" applyProtection="1">
      <alignment horizontal="left" vertical="center" wrapText="1"/>
    </xf>
    <xf numFmtId="0" fontId="11" fillId="0" borderId="18" xfId="3" quotePrefix="1" applyFont="1" applyFill="1" applyBorder="1" applyAlignment="1" applyProtection="1">
      <alignment horizontal="center" vertical="center" wrapText="1"/>
    </xf>
    <xf numFmtId="164" fontId="24" fillId="0" borderId="21" xfId="2" applyNumberFormat="1" applyFont="1" applyFill="1" applyBorder="1" applyAlignment="1" applyProtection="1">
      <alignment vertical="center"/>
    </xf>
    <xf numFmtId="3" fontId="24" fillId="0" borderId="21" xfId="2" applyNumberFormat="1" applyFont="1" applyFill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49" fontId="11" fillId="0" borderId="18" xfId="2" quotePrefix="1" applyNumberFormat="1" applyFont="1" applyFill="1" applyBorder="1" applyAlignment="1" applyProtection="1">
      <alignment horizontal="center" vertical="center" wrapText="1"/>
    </xf>
    <xf numFmtId="49" fontId="11" fillId="0" borderId="18" xfId="3" applyNumberFormat="1" applyFont="1" applyFill="1" applyBorder="1" applyAlignment="1" applyProtection="1">
      <alignment horizontal="center" vertical="center"/>
    </xf>
    <xf numFmtId="0" fontId="11" fillId="0" borderId="19" xfId="3" applyFont="1" applyFill="1" applyBorder="1" applyAlignment="1" applyProtection="1">
      <alignment horizontal="left" vertical="center" wrapText="1"/>
    </xf>
    <xf numFmtId="164" fontId="26" fillId="0" borderId="20" xfId="3" applyNumberFormat="1" applyFont="1" applyFill="1" applyBorder="1" applyAlignment="1" applyProtection="1">
      <alignment vertical="center"/>
    </xf>
    <xf numFmtId="3" fontId="26" fillId="0" borderId="23" xfId="3" applyNumberFormat="1" applyFont="1" applyFill="1" applyBorder="1" applyAlignment="1" applyProtection="1">
      <alignment vertical="center"/>
    </xf>
    <xf numFmtId="164" fontId="24" fillId="0" borderId="21" xfId="0" applyNumberFormat="1" applyFont="1" applyFill="1" applyBorder="1" applyAlignment="1" applyProtection="1">
      <alignment horizontal="right" vertical="center"/>
    </xf>
    <xf numFmtId="3" fontId="24" fillId="0" borderId="21" xfId="0" applyNumberFormat="1" applyFont="1" applyFill="1" applyBorder="1" applyAlignment="1" applyProtection="1">
      <alignment horizontal="right" vertical="center"/>
    </xf>
    <xf numFmtId="3" fontId="26" fillId="0" borderId="21" xfId="3" applyNumberFormat="1" applyFont="1" applyFill="1" applyBorder="1" applyAlignment="1" applyProtection="1">
      <alignment vertical="center"/>
    </xf>
    <xf numFmtId="0" fontId="12" fillId="0" borderId="18" xfId="5" applyFont="1" applyBorder="1" applyAlignment="1" applyProtection="1">
      <alignment horizontal="left" vertical="center"/>
    </xf>
    <xf numFmtId="0" fontId="11" fillId="0" borderId="19" xfId="5" applyFont="1" applyBorder="1" applyAlignment="1" applyProtection="1">
      <alignment vertical="center"/>
    </xf>
    <xf numFmtId="0" fontId="24" fillId="0" borderId="18" xfId="5" applyFont="1" applyBorder="1" applyAlignment="1" applyProtection="1">
      <alignment vertical="center"/>
    </xf>
    <xf numFmtId="3" fontId="24" fillId="0" borderId="19" xfId="5" applyNumberFormat="1" applyFont="1" applyBorder="1" applyAlignment="1" applyProtection="1">
      <alignment vertical="center"/>
    </xf>
    <xf numFmtId="3" fontId="24" fillId="0" borderId="22" xfId="0" applyNumberFormat="1" applyFont="1" applyBorder="1" applyAlignment="1" applyProtection="1">
      <alignment vertical="center"/>
    </xf>
    <xf numFmtId="164" fontId="24" fillId="0" borderId="24" xfId="0" applyNumberFormat="1" applyFont="1" applyBorder="1" applyAlignment="1" applyProtection="1">
      <alignment vertical="center"/>
    </xf>
    <xf numFmtId="3" fontId="24" fillId="0" borderId="20" xfId="5" applyNumberFormat="1" applyFont="1" applyBorder="1" applyAlignment="1" applyProtection="1">
      <alignment vertical="center"/>
    </xf>
    <xf numFmtId="3" fontId="24" fillId="0" borderId="24" xfId="0" applyNumberFormat="1" applyFont="1" applyBorder="1" applyAlignment="1" applyProtection="1">
      <alignment vertical="center"/>
    </xf>
    <xf numFmtId="0" fontId="12" fillId="0" borderId="18" xfId="5" applyFont="1" applyBorder="1" applyAlignment="1" applyProtection="1">
      <alignment vertical="center"/>
    </xf>
    <xf numFmtId="0" fontId="12" fillId="0" borderId="19" xfId="5" applyFont="1" applyBorder="1" applyAlignment="1" applyProtection="1">
      <alignment horizontal="left" vertical="center"/>
    </xf>
    <xf numFmtId="49" fontId="11" fillId="0" borderId="18" xfId="5" applyNumberFormat="1" applyFont="1" applyBorder="1" applyAlignment="1" applyProtection="1">
      <alignment horizontal="center" vertical="center"/>
    </xf>
    <xf numFmtId="3" fontId="24" fillId="0" borderId="23" xfId="5" applyNumberFormat="1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7" xfId="0" applyFont="1" applyBorder="1" applyAlignment="1" applyProtection="1">
      <alignment vertical="center"/>
    </xf>
    <xf numFmtId="49" fontId="11" fillId="0" borderId="3" xfId="0" applyNumberFormat="1" applyFont="1" applyBorder="1" applyAlignment="1" applyProtection="1">
      <alignment horizontal="center" vertical="center"/>
    </xf>
    <xf numFmtId="164" fontId="24" fillId="0" borderId="40" xfId="0" applyNumberFormat="1" applyFont="1" applyBorder="1" applyAlignment="1" applyProtection="1">
      <alignment vertical="center"/>
    </xf>
    <xf numFmtId="3" fontId="24" fillId="0" borderId="4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3" fontId="12" fillId="0" borderId="0" xfId="0" applyNumberFormat="1" applyFont="1" applyAlignment="1" applyProtection="1">
      <alignment vertical="center"/>
    </xf>
    <xf numFmtId="0" fontId="8" fillId="0" borderId="0" xfId="0" applyFont="1" applyAlignment="1" applyProtection="1"/>
    <xf numFmtId="49" fontId="11" fillId="0" borderId="0" xfId="2" applyNumberFormat="1" applyFont="1" applyBorder="1" applyAlignment="1" applyProtection="1">
      <alignment vertical="center" wrapText="1"/>
    </xf>
    <xf numFmtId="0" fontId="0" fillId="0" borderId="0" xfId="0" applyAlignment="1" applyProtection="1"/>
    <xf numFmtId="49" fontId="11" fillId="1" borderId="1" xfId="2" applyNumberFormat="1" applyFont="1" applyFill="1" applyBorder="1" applyAlignment="1" applyProtection="1">
      <alignment horizontal="center" vertical="center" wrapText="1"/>
    </xf>
    <xf numFmtId="49" fontId="11" fillId="0" borderId="0" xfId="4" applyNumberFormat="1" applyFont="1" applyAlignment="1" applyProtection="1">
      <alignment horizontal="center" vertical="center"/>
    </xf>
    <xf numFmtId="4" fontId="11" fillId="3" borderId="42" xfId="4" applyNumberFormat="1" applyFont="1" applyFill="1" applyBorder="1" applyAlignment="1" applyProtection="1">
      <alignment horizontal="center" vertical="center"/>
    </xf>
    <xf numFmtId="4" fontId="11" fillId="3" borderId="43" xfId="4" applyNumberFormat="1" applyFont="1" applyFill="1" applyBorder="1" applyAlignment="1" applyProtection="1">
      <alignment horizontal="center" vertical="center"/>
    </xf>
    <xf numFmtId="4" fontId="11" fillId="3" borderId="44" xfId="4" applyNumberFormat="1" applyFont="1" applyFill="1" applyBorder="1" applyAlignment="1" applyProtection="1">
      <alignment horizontal="center" vertical="center"/>
    </xf>
    <xf numFmtId="4" fontId="11" fillId="3" borderId="45" xfId="4" applyNumberFormat="1" applyFont="1" applyFill="1" applyBorder="1" applyAlignment="1" applyProtection="1">
      <alignment horizontal="center" vertical="center"/>
    </xf>
    <xf numFmtId="49" fontId="11" fillId="0" borderId="34" xfId="4" applyNumberFormat="1" applyFont="1" applyFill="1" applyBorder="1" applyAlignment="1" applyProtection="1">
      <alignment horizontal="center" vertical="center"/>
    </xf>
    <xf numFmtId="49" fontId="11" fillId="0" borderId="33" xfId="4" applyNumberFormat="1" applyFont="1" applyFill="1" applyBorder="1" applyAlignment="1" applyProtection="1">
      <alignment horizontal="left" vertical="center" wrapText="1"/>
    </xf>
    <xf numFmtId="49" fontId="11" fillId="0" borderId="34" xfId="4" applyNumberFormat="1" applyFont="1" applyFill="1" applyBorder="1" applyAlignment="1" applyProtection="1">
      <alignment horizontal="center" vertical="center" wrapText="1"/>
    </xf>
    <xf numFmtId="164" fontId="11" fillId="0" borderId="36" xfId="4" applyNumberFormat="1" applyFont="1" applyFill="1" applyBorder="1" applyAlignment="1" applyProtection="1">
      <alignment vertical="center"/>
    </xf>
    <xf numFmtId="164" fontId="11" fillId="0" borderId="15" xfId="4" applyNumberFormat="1" applyFont="1" applyFill="1" applyBorder="1" applyAlignment="1" applyProtection="1">
      <alignment vertical="center"/>
    </xf>
    <xf numFmtId="164" fontId="11" fillId="0" borderId="46" xfId="4" applyNumberFormat="1" applyFont="1" applyFill="1" applyBorder="1" applyAlignment="1" applyProtection="1">
      <alignment vertical="center"/>
    </xf>
    <xf numFmtId="49" fontId="11" fillId="0" borderId="18" xfId="4" applyNumberFormat="1" applyFont="1" applyFill="1" applyBorder="1" applyAlignment="1" applyProtection="1">
      <alignment horizontal="center" vertical="center"/>
    </xf>
    <xf numFmtId="49" fontId="11" fillId="0" borderId="19" xfId="4" applyNumberFormat="1" applyFont="1" applyFill="1" applyBorder="1" applyAlignment="1" applyProtection="1">
      <alignment horizontal="left" vertical="center" wrapText="1"/>
    </xf>
    <xf numFmtId="49" fontId="11" fillId="0" borderId="18" xfId="4" applyNumberFormat="1" applyFont="1" applyFill="1" applyBorder="1" applyAlignment="1" applyProtection="1">
      <alignment horizontal="center" vertical="center" wrapText="1"/>
    </xf>
    <xf numFmtId="164" fontId="11" fillId="0" borderId="22" xfId="4" applyNumberFormat="1" applyFont="1" applyFill="1" applyBorder="1" applyAlignment="1" applyProtection="1">
      <alignment vertical="center"/>
    </xf>
    <xf numFmtId="164" fontId="11" fillId="0" borderId="21" xfId="4" applyNumberFormat="1" applyFont="1" applyFill="1" applyBorder="1" applyAlignment="1" applyProtection="1">
      <alignment vertical="center"/>
    </xf>
    <xf numFmtId="49" fontId="12" fillId="0" borderId="18" xfId="4" applyNumberFormat="1" applyFont="1" applyFill="1" applyBorder="1" applyAlignment="1" applyProtection="1">
      <alignment horizontal="center" vertical="center"/>
    </xf>
    <xf numFmtId="49" fontId="12" fillId="0" borderId="19" xfId="4" applyNumberFormat="1" applyFont="1" applyFill="1" applyBorder="1" applyAlignment="1" applyProtection="1">
      <alignment horizontal="left" vertical="center" wrapText="1"/>
    </xf>
    <xf numFmtId="164" fontId="12" fillId="0" borderId="22" xfId="4" applyNumberFormat="1" applyFont="1" applyFill="1" applyBorder="1" applyAlignment="1" applyProtection="1">
      <alignment vertical="center"/>
    </xf>
    <xf numFmtId="164" fontId="12" fillId="0" borderId="21" xfId="4" applyNumberFormat="1" applyFont="1" applyFill="1" applyBorder="1" applyAlignment="1" applyProtection="1">
      <alignment vertical="center"/>
    </xf>
    <xf numFmtId="164" fontId="12" fillId="0" borderId="46" xfId="4" applyNumberFormat="1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49" fontId="11" fillId="0" borderId="47" xfId="4" applyNumberFormat="1" applyFont="1" applyFill="1" applyBorder="1" applyAlignment="1" applyProtection="1">
      <alignment horizontal="center" vertical="center"/>
    </xf>
    <xf numFmtId="49" fontId="11" fillId="0" borderId="25" xfId="4" applyNumberFormat="1" applyFont="1" applyFill="1" applyBorder="1" applyAlignment="1" applyProtection="1">
      <alignment horizontal="left" vertical="center" wrapText="1"/>
    </xf>
    <xf numFmtId="49" fontId="11" fillId="0" borderId="47" xfId="4" applyNumberFormat="1" applyFont="1" applyFill="1" applyBorder="1" applyAlignment="1" applyProtection="1">
      <alignment horizontal="center" vertical="center" wrapText="1"/>
    </xf>
    <xf numFmtId="164" fontId="11" fillId="0" borderId="48" xfId="4" applyNumberFormat="1" applyFont="1" applyFill="1" applyBorder="1" applyAlignment="1" applyProtection="1">
      <alignment vertical="center"/>
    </xf>
    <xf numFmtId="164" fontId="11" fillId="0" borderId="49" xfId="4" applyNumberFormat="1" applyFont="1" applyFill="1" applyBorder="1" applyAlignment="1" applyProtection="1">
      <alignment vertical="center"/>
    </xf>
    <xf numFmtId="164" fontId="11" fillId="0" borderId="50" xfId="4" applyNumberFormat="1" applyFont="1" applyFill="1" applyBorder="1" applyAlignment="1" applyProtection="1">
      <alignment vertical="center"/>
    </xf>
    <xf numFmtId="49" fontId="11" fillId="0" borderId="27" xfId="4" applyNumberFormat="1" applyFont="1" applyFill="1" applyBorder="1" applyAlignment="1" applyProtection="1">
      <alignment horizontal="center" vertical="center"/>
    </xf>
    <xf numFmtId="49" fontId="11" fillId="0" borderId="28" xfId="4" applyNumberFormat="1" applyFont="1" applyFill="1" applyBorder="1" applyAlignment="1" applyProtection="1">
      <alignment horizontal="left" vertical="top" wrapText="1"/>
    </xf>
    <xf numFmtId="49" fontId="11" fillId="0" borderId="27" xfId="4" applyNumberFormat="1" applyFont="1" applyFill="1" applyBorder="1" applyAlignment="1" applyProtection="1">
      <alignment horizontal="center" vertical="center" wrapText="1"/>
    </xf>
    <xf numFmtId="164" fontId="11" fillId="0" borderId="28" xfId="4" applyNumberFormat="1" applyFont="1" applyFill="1" applyBorder="1" applyAlignment="1" applyProtection="1">
      <alignment vertical="center"/>
    </xf>
    <xf numFmtId="164" fontId="11" fillId="0" borderId="30" xfId="4" applyNumberFormat="1" applyFont="1" applyFill="1" applyBorder="1" applyAlignment="1" applyProtection="1">
      <alignment vertical="center"/>
    </xf>
    <xf numFmtId="164" fontId="11" fillId="0" borderId="51" xfId="4" applyNumberFormat="1" applyFont="1" applyFill="1" applyBorder="1" applyAlignment="1" applyProtection="1">
      <alignment vertical="center"/>
    </xf>
    <xf numFmtId="0" fontId="12" fillId="0" borderId="12" xfId="0" applyFont="1" applyBorder="1" applyAlignment="1" applyProtection="1">
      <alignment vertical="center"/>
    </xf>
    <xf numFmtId="0" fontId="12" fillId="0" borderId="13" xfId="0" applyFont="1" applyBorder="1" applyAlignment="1" applyProtection="1">
      <alignment vertical="center"/>
    </xf>
    <xf numFmtId="0" fontId="8" fillId="0" borderId="13" xfId="0" applyFont="1" applyBorder="1" applyAlignment="1" applyProtection="1"/>
    <xf numFmtId="0" fontId="8" fillId="0" borderId="52" xfId="0" applyFont="1" applyBorder="1" applyAlignment="1" applyProtection="1"/>
    <xf numFmtId="164" fontId="8" fillId="0" borderId="53" xfId="0" applyNumberFormat="1" applyFont="1" applyBorder="1" applyAlignment="1" applyProtection="1"/>
    <xf numFmtId="0" fontId="8" fillId="0" borderId="0" xfId="0" applyFont="1" applyBorder="1" applyAlignment="1" applyProtection="1"/>
    <xf numFmtId="0" fontId="8" fillId="0" borderId="54" xfId="0" applyFont="1" applyBorder="1" applyAlignment="1" applyProtection="1"/>
    <xf numFmtId="0" fontId="8" fillId="0" borderId="55" xfId="0" applyFont="1" applyBorder="1" applyAlignment="1" applyProtection="1"/>
    <xf numFmtId="49" fontId="7" fillId="0" borderId="54" xfId="0" applyNumberFormat="1" applyFont="1" applyBorder="1" applyAlignment="1" applyProtection="1">
      <alignment horizontal="center"/>
    </xf>
    <xf numFmtId="164" fontId="8" fillId="0" borderId="55" xfId="0" applyNumberFormat="1" applyFont="1" applyBorder="1" applyAlignment="1" applyProtection="1"/>
    <xf numFmtId="164" fontId="8" fillId="0" borderId="56" xfId="0" applyNumberFormat="1" applyFont="1" applyBorder="1" applyAlignment="1" applyProtection="1"/>
    <xf numFmtId="164" fontId="8" fillId="0" borderId="57" xfId="0" applyNumberFormat="1" applyFont="1" applyBorder="1" applyAlignment="1" applyProtection="1"/>
    <xf numFmtId="0" fontId="8" fillId="0" borderId="58" xfId="0" applyFont="1" applyBorder="1" applyAlignment="1" applyProtection="1"/>
    <xf numFmtId="0" fontId="8" fillId="0" borderId="59" xfId="0" applyFont="1" applyBorder="1" applyAlignment="1" applyProtection="1"/>
    <xf numFmtId="49" fontId="7" fillId="0" borderId="58" xfId="0" applyNumberFormat="1" applyFont="1" applyBorder="1" applyAlignment="1" applyProtection="1">
      <alignment horizontal="center"/>
    </xf>
    <xf numFmtId="3" fontId="8" fillId="0" borderId="59" xfId="0" applyNumberFormat="1" applyFont="1" applyBorder="1" applyAlignment="1" applyProtection="1"/>
    <xf numFmtId="3" fontId="8" fillId="0" borderId="60" xfId="0" applyNumberFormat="1" applyFont="1" applyBorder="1" applyAlignment="1" applyProtection="1"/>
    <xf numFmtId="164" fontId="8" fillId="0" borderId="61" xfId="0" applyNumberFormat="1" applyFont="1" applyBorder="1" applyAlignment="1" applyProtection="1"/>
    <xf numFmtId="0" fontId="8" fillId="0" borderId="62" xfId="0" applyFont="1" applyBorder="1" applyAlignment="1" applyProtection="1"/>
    <xf numFmtId="0" fontId="8" fillId="0" borderId="60" xfId="0" applyFont="1" applyBorder="1" applyAlignment="1" applyProtection="1"/>
    <xf numFmtId="0" fontId="8" fillId="0" borderId="61" xfId="0" applyFont="1" applyBorder="1" applyAlignment="1" applyProtection="1"/>
    <xf numFmtId="0" fontId="8" fillId="0" borderId="3" xfId="0" applyFont="1" applyBorder="1" applyAlignment="1" applyProtection="1"/>
    <xf numFmtId="0" fontId="8" fillId="0" borderId="7" xfId="0" applyFont="1" applyBorder="1" applyAlignment="1" applyProtection="1"/>
    <xf numFmtId="49" fontId="7" fillId="0" borderId="3" xfId="0" applyNumberFormat="1" applyFont="1" applyBorder="1" applyAlignment="1" applyProtection="1">
      <alignment horizontal="center"/>
    </xf>
    <xf numFmtId="0" fontId="8" fillId="0" borderId="63" xfId="0" applyFont="1" applyBorder="1" applyAlignment="1" applyProtection="1"/>
    <xf numFmtId="0" fontId="8" fillId="0" borderId="64" xfId="0" applyFont="1" applyBorder="1" applyAlignment="1" applyProtection="1"/>
    <xf numFmtId="0" fontId="8" fillId="0" borderId="65" xfId="0" applyFont="1" applyBorder="1" applyAlignment="1" applyProtection="1"/>
    <xf numFmtId="164" fontId="0" fillId="0" borderId="0" xfId="0" applyNumberFormat="1" applyAlignment="1" applyProtection="1"/>
    <xf numFmtId="49" fontId="11" fillId="0" borderId="0" xfId="4" applyNumberFormat="1" applyFont="1" applyAlignment="1" applyProtection="1">
      <alignment horizontal="right" vertical="center"/>
    </xf>
    <xf numFmtId="49" fontId="11" fillId="1" borderId="1" xfId="4" applyNumberFormat="1" applyFont="1" applyFill="1" applyBorder="1" applyAlignment="1" applyProtection="1">
      <alignment horizontal="center" vertical="center"/>
    </xf>
    <xf numFmtId="3" fontId="11" fillId="0" borderId="36" xfId="4" applyNumberFormat="1" applyFont="1" applyFill="1" applyBorder="1" applyAlignment="1" applyProtection="1">
      <alignment vertical="center"/>
    </xf>
    <xf numFmtId="3" fontId="11" fillId="0" borderId="15" xfId="4" applyNumberFormat="1" applyFont="1" applyFill="1" applyBorder="1" applyAlignment="1" applyProtection="1">
      <alignment vertical="center"/>
    </xf>
    <xf numFmtId="3" fontId="11" fillId="0" borderId="46" xfId="4" applyNumberFormat="1" applyFont="1" applyFill="1" applyBorder="1" applyAlignment="1" applyProtection="1">
      <alignment vertical="center"/>
    </xf>
    <xf numFmtId="3" fontId="11" fillId="0" borderId="22" xfId="4" applyNumberFormat="1" applyFont="1" applyFill="1" applyBorder="1" applyAlignment="1" applyProtection="1">
      <alignment vertical="center"/>
    </xf>
    <xf numFmtId="3" fontId="11" fillId="0" borderId="21" xfId="4" applyNumberFormat="1" applyFont="1" applyFill="1" applyBorder="1" applyAlignment="1" applyProtection="1">
      <alignment vertical="center"/>
    </xf>
    <xf numFmtId="3" fontId="12" fillId="0" borderId="22" xfId="4" applyNumberFormat="1" applyFont="1" applyFill="1" applyBorder="1" applyAlignment="1" applyProtection="1">
      <alignment vertical="center"/>
    </xf>
    <xf numFmtId="3" fontId="12" fillId="0" borderId="21" xfId="4" applyNumberFormat="1" applyFont="1" applyFill="1" applyBorder="1" applyAlignment="1" applyProtection="1">
      <alignment vertical="center"/>
    </xf>
    <xf numFmtId="3" fontId="11" fillId="0" borderId="48" xfId="4" applyNumberFormat="1" applyFont="1" applyFill="1" applyBorder="1" applyAlignment="1" applyProtection="1">
      <alignment vertical="center"/>
    </xf>
    <xf numFmtId="3" fontId="11" fillId="0" borderId="49" xfId="4" applyNumberFormat="1" applyFont="1" applyFill="1" applyBorder="1" applyAlignment="1" applyProtection="1">
      <alignment vertical="center"/>
    </xf>
    <xf numFmtId="3" fontId="11" fillId="0" borderId="50" xfId="4" applyNumberFormat="1" applyFont="1" applyFill="1" applyBorder="1" applyAlignment="1" applyProtection="1">
      <alignment vertical="center"/>
    </xf>
    <xf numFmtId="3" fontId="8" fillId="0" borderId="13" xfId="0" applyNumberFormat="1" applyFont="1" applyBorder="1" applyAlignment="1" applyProtection="1"/>
    <xf numFmtId="3" fontId="8" fillId="0" borderId="52" xfId="0" applyNumberFormat="1" applyFont="1" applyBorder="1" applyAlignment="1" applyProtection="1"/>
    <xf numFmtId="3" fontId="8" fillId="0" borderId="53" xfId="0" applyNumberFormat="1" applyFont="1" applyBorder="1" applyAlignment="1" applyProtection="1"/>
    <xf numFmtId="3" fontId="8" fillId="0" borderId="61" xfId="0" applyNumberFormat="1" applyFont="1" applyBorder="1" applyAlignment="1" applyProtection="1"/>
    <xf numFmtId="3" fontId="8" fillId="0" borderId="7" xfId="0" applyNumberFormat="1" applyFont="1" applyBorder="1" applyAlignment="1" applyProtection="1"/>
    <xf numFmtId="3" fontId="8" fillId="0" borderId="64" xfId="0" applyNumberFormat="1" applyFont="1" applyBorder="1" applyAlignment="1" applyProtection="1"/>
    <xf numFmtId="3" fontId="8" fillId="0" borderId="65" xfId="0" applyNumberFormat="1" applyFont="1" applyBorder="1" applyAlignment="1" applyProtection="1"/>
    <xf numFmtId="0" fontId="11" fillId="0" borderId="0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 wrapText="1"/>
    </xf>
    <xf numFmtId="0" fontId="11" fillId="5" borderId="1" xfId="0" applyFont="1" applyFill="1" applyBorder="1" applyAlignment="1" applyProtection="1">
      <alignment horizontal="center" vertical="center" wrapText="1"/>
    </xf>
    <xf numFmtId="49" fontId="11" fillId="3" borderId="8" xfId="2" applyNumberFormat="1" applyFont="1" applyFill="1" applyBorder="1" applyAlignment="1" applyProtection="1">
      <alignment horizontal="center" vertical="center" wrapText="1"/>
    </xf>
    <xf numFmtId="49" fontId="11" fillId="3" borderId="1" xfId="2" applyNumberFormat="1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left" vertical="center" wrapText="1"/>
    </xf>
    <xf numFmtId="0" fontId="11" fillId="7" borderId="1" xfId="0" quotePrefix="1" applyFont="1" applyFill="1" applyBorder="1" applyAlignment="1" applyProtection="1">
      <alignment horizontal="center" vertical="center" wrapText="1"/>
    </xf>
    <xf numFmtId="3" fontId="11" fillId="7" borderId="1" xfId="0" applyNumberFormat="1" applyFont="1" applyFill="1" applyBorder="1" applyAlignment="1" applyProtection="1">
      <alignment vertical="center"/>
    </xf>
    <xf numFmtId="0" fontId="11" fillId="0" borderId="66" xfId="0" applyFont="1" applyBorder="1" applyAlignment="1" applyProtection="1">
      <alignment horizontal="center" vertical="center"/>
    </xf>
    <xf numFmtId="0" fontId="11" fillId="0" borderId="34" xfId="0" applyFont="1" applyFill="1" applyBorder="1" applyAlignment="1" applyProtection="1">
      <alignment vertical="center" wrapText="1"/>
    </xf>
    <xf numFmtId="0" fontId="11" fillId="0" borderId="12" xfId="0" quotePrefix="1" applyFont="1" applyFill="1" applyBorder="1" applyAlignment="1" applyProtection="1">
      <alignment horizontal="center" vertical="center" wrapText="1"/>
    </xf>
    <xf numFmtId="3" fontId="11" fillId="0" borderId="34" xfId="0" applyNumberFormat="1" applyFont="1" applyBorder="1" applyAlignment="1" applyProtection="1">
      <alignment vertical="center"/>
    </xf>
    <xf numFmtId="0" fontId="13" fillId="0" borderId="67" xfId="0" quotePrefix="1" applyFont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left" vertical="center" wrapText="1"/>
    </xf>
    <xf numFmtId="0" fontId="11" fillId="0" borderId="18" xfId="0" quotePrefix="1" applyFont="1" applyBorder="1" applyAlignment="1" applyProtection="1">
      <alignment horizontal="center" vertical="center" wrapText="1"/>
    </xf>
    <xf numFmtId="3" fontId="12" fillId="0" borderId="18" xfId="0" applyNumberFormat="1" applyFont="1" applyBorder="1" applyAlignment="1" applyProtection="1">
      <alignment vertical="center"/>
    </xf>
    <xf numFmtId="16" fontId="13" fillId="0" borderId="67" xfId="0" quotePrefix="1" applyNumberFormat="1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vertical="top" wrapText="1"/>
    </xf>
    <xf numFmtId="0" fontId="11" fillId="0" borderId="18" xfId="0" quotePrefix="1" applyFont="1" applyFill="1" applyBorder="1" applyAlignment="1" applyProtection="1">
      <alignment horizontal="center" vertical="center" wrapText="1"/>
    </xf>
    <xf numFmtId="14" fontId="13" fillId="0" borderId="67" xfId="0" quotePrefix="1" applyNumberFormat="1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vertical="center"/>
    </xf>
    <xf numFmtId="0" fontId="12" fillId="0" borderId="18" xfId="0" applyFont="1" applyBorder="1" applyAlignment="1" applyProtection="1">
      <alignment vertical="center" wrapText="1"/>
    </xf>
    <xf numFmtId="0" fontId="13" fillId="0" borderId="18" xfId="0" applyFont="1" applyFill="1" applyBorder="1" applyAlignment="1" applyProtection="1">
      <alignment horizontal="left" vertical="center" wrapText="1"/>
    </xf>
    <xf numFmtId="0" fontId="13" fillId="8" borderId="18" xfId="0" applyFont="1" applyFill="1" applyBorder="1" applyAlignment="1" applyProtection="1">
      <alignment horizontal="left" vertical="center" wrapText="1"/>
    </xf>
    <xf numFmtId="0" fontId="13" fillId="8" borderId="18" xfId="0" applyFont="1" applyFill="1" applyBorder="1" applyAlignment="1" applyProtection="1">
      <alignment vertical="center" wrapText="1"/>
    </xf>
    <xf numFmtId="0" fontId="11" fillId="0" borderId="67" xfId="0" applyFont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vertical="top" wrapText="1"/>
    </xf>
    <xf numFmtId="3" fontId="11" fillId="0" borderId="18" xfId="0" applyNumberFormat="1" applyFont="1" applyBorder="1" applyAlignment="1" applyProtection="1">
      <alignment vertical="center"/>
    </xf>
    <xf numFmtId="0" fontId="13" fillId="0" borderId="67" xfId="0" quotePrefix="1" applyNumberFormat="1" applyFont="1" applyBorder="1" applyAlignment="1" applyProtection="1">
      <alignment horizontal="center" vertical="center"/>
    </xf>
    <xf numFmtId="0" fontId="12" fillId="8" borderId="18" xfId="0" applyFont="1" applyFill="1" applyBorder="1" applyAlignment="1" applyProtection="1">
      <alignment vertical="center" wrapText="1"/>
    </xf>
    <xf numFmtId="0" fontId="12" fillId="8" borderId="18" xfId="6" applyFont="1" applyFill="1" applyBorder="1" applyAlignment="1" applyProtection="1">
      <alignment vertical="center" wrapText="1"/>
    </xf>
    <xf numFmtId="3" fontId="8" fillId="0" borderId="18" xfId="0" applyNumberFormat="1" applyFont="1" applyBorder="1" applyAlignment="1" applyProtection="1">
      <alignment vertical="center" wrapText="1"/>
    </xf>
    <xf numFmtId="0" fontId="12" fillId="9" borderId="18" xfId="0" applyFont="1" applyFill="1" applyBorder="1" applyAlignment="1" applyProtection="1">
      <alignment vertical="center" wrapText="1"/>
    </xf>
    <xf numFmtId="0" fontId="11" fillId="0" borderId="68" xfId="0" quotePrefix="1" applyNumberFormat="1" applyFont="1" applyBorder="1" applyAlignment="1" applyProtection="1">
      <alignment horizontal="center" vertical="center"/>
    </xf>
    <xf numFmtId="0" fontId="11" fillId="8" borderId="47" xfId="6" applyFont="1" applyFill="1" applyBorder="1" applyAlignment="1" applyProtection="1">
      <alignment vertical="center" wrapText="1"/>
    </xf>
    <xf numFmtId="0" fontId="11" fillId="0" borderId="47" xfId="0" quotePrefix="1" applyFont="1" applyBorder="1" applyAlignment="1" applyProtection="1">
      <alignment horizontal="center" vertical="center" wrapText="1"/>
    </xf>
    <xf numFmtId="3" fontId="12" fillId="0" borderId="47" xfId="0" applyNumberFormat="1" applyFont="1" applyBorder="1" applyAlignment="1" applyProtection="1">
      <alignment vertical="center"/>
    </xf>
    <xf numFmtId="0" fontId="11" fillId="7" borderId="8" xfId="0" applyNumberFormat="1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left" vertical="top" wrapText="1"/>
    </xf>
    <xf numFmtId="0" fontId="11" fillId="4" borderId="1" xfId="0" quotePrefix="1" applyFont="1" applyFill="1" applyBorder="1" applyAlignment="1" applyProtection="1">
      <alignment horizontal="center" vertical="center" wrapText="1"/>
    </xf>
    <xf numFmtId="0" fontId="12" fillId="0" borderId="66" xfId="0" applyFont="1" applyBorder="1" applyAlignment="1" applyProtection="1">
      <alignment horizontal="center" vertical="center"/>
    </xf>
    <xf numFmtId="0" fontId="12" fillId="9" borderId="34" xfId="0" applyFont="1" applyFill="1" applyBorder="1" applyAlignment="1" applyProtection="1">
      <alignment vertical="center" wrapText="1"/>
    </xf>
    <xf numFmtId="0" fontId="11" fillId="0" borderId="34" xfId="0" quotePrefix="1" applyFont="1" applyBorder="1" applyAlignment="1" applyProtection="1">
      <alignment horizontal="center" vertical="center" wrapText="1"/>
    </xf>
    <xf numFmtId="0" fontId="12" fillId="0" borderId="67" xfId="0" applyFont="1" applyBorder="1" applyAlignment="1" applyProtection="1">
      <alignment horizontal="center" vertical="center"/>
    </xf>
    <xf numFmtId="0" fontId="12" fillId="0" borderId="69" xfId="0" applyFont="1" applyBorder="1" applyAlignment="1" applyProtection="1">
      <alignment vertical="center" wrapText="1"/>
    </xf>
    <xf numFmtId="0" fontId="12" fillId="9" borderId="18" xfId="0" applyFont="1" applyFill="1" applyBorder="1" applyAlignment="1" applyProtection="1">
      <alignment horizontal="left" vertical="center" wrapText="1"/>
    </xf>
    <xf numFmtId="0" fontId="12" fillId="0" borderId="69" xfId="0" applyFont="1" applyBorder="1" applyAlignment="1" applyProtection="1">
      <alignment horizontal="left" vertical="center" wrapText="1"/>
    </xf>
    <xf numFmtId="0" fontId="12" fillId="0" borderId="18" xfId="0" applyFont="1" applyBorder="1" applyAlignment="1" applyProtection="1">
      <alignment horizontal="left" vertical="center" wrapText="1"/>
    </xf>
    <xf numFmtId="0" fontId="12" fillId="0" borderId="68" xfId="0" applyFont="1" applyBorder="1" applyAlignment="1" applyProtection="1">
      <alignment horizontal="center" vertical="center"/>
    </xf>
    <xf numFmtId="0" fontId="11" fillId="0" borderId="47" xfId="0" quotePrefix="1" applyFont="1" applyFill="1" applyBorder="1" applyAlignment="1" applyProtection="1">
      <alignment horizontal="center" vertical="center" wrapText="1"/>
    </xf>
    <xf numFmtId="0" fontId="12" fillId="0" borderId="34" xfId="0" applyFont="1" applyBorder="1" applyAlignment="1" applyProtection="1">
      <alignment horizontal="left" vertical="center" wrapText="1"/>
    </xf>
    <xf numFmtId="0" fontId="11" fillId="0" borderId="34" xfId="0" quotePrefix="1" applyFont="1" applyFill="1" applyBorder="1" applyAlignment="1" applyProtection="1">
      <alignment horizontal="center" vertical="center" wrapText="1"/>
    </xf>
    <xf numFmtId="3" fontId="12" fillId="0" borderId="34" xfId="0" applyNumberFormat="1" applyFont="1" applyBorder="1" applyAlignment="1" applyProtection="1">
      <alignment vertical="center"/>
    </xf>
    <xf numFmtId="0" fontId="12" fillId="0" borderId="47" xfId="0" applyFont="1" applyBorder="1" applyAlignment="1" applyProtection="1">
      <alignment horizontal="left" vertical="center" wrapText="1"/>
    </xf>
    <xf numFmtId="0" fontId="12" fillId="0" borderId="24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69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quotePrefix="1" applyFont="1" applyFill="1" applyBorder="1" applyAlignment="1" applyProtection="1">
      <alignment horizontal="center" vertical="center" wrapText="1"/>
    </xf>
    <xf numFmtId="3" fontId="11" fillId="0" borderId="1" xfId="0" applyNumberFormat="1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left" vertical="top" wrapText="1"/>
    </xf>
    <xf numFmtId="0" fontId="11" fillId="0" borderId="1" xfId="0" quotePrefix="1" applyFont="1" applyBorder="1" applyAlignment="1" applyProtection="1">
      <alignment horizontal="center" vertical="center" wrapText="1"/>
    </xf>
    <xf numFmtId="0" fontId="12" fillId="0" borderId="70" xfId="0" applyFont="1" applyBorder="1" applyAlignment="1" applyProtection="1">
      <alignment horizontal="center" vertical="center"/>
    </xf>
    <xf numFmtId="0" fontId="12" fillId="0" borderId="27" xfId="0" applyFont="1" applyBorder="1" applyAlignment="1" applyProtection="1">
      <alignment horizontal="left" vertical="center" wrapText="1"/>
    </xf>
    <xf numFmtId="0" fontId="11" fillId="0" borderId="27" xfId="0" quotePrefix="1" applyFont="1" applyBorder="1" applyAlignment="1" applyProtection="1">
      <alignment horizontal="center" vertical="center" wrapText="1"/>
    </xf>
    <xf numFmtId="3" fontId="12" fillId="0" borderId="27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vertical="center"/>
    </xf>
    <xf numFmtId="0" fontId="8" fillId="0" borderId="71" xfId="0" applyFont="1" applyBorder="1" applyAlignment="1" applyProtection="1">
      <alignment horizontal="center" vertical="center" wrapText="1"/>
    </xf>
    <xf numFmtId="0" fontId="8" fillId="0" borderId="72" xfId="0" applyFont="1" applyBorder="1" applyAlignment="1" applyProtection="1">
      <alignment horizontal="center" vertical="center" wrapText="1"/>
    </xf>
    <xf numFmtId="49" fontId="11" fillId="3" borderId="42" xfId="2" applyNumberFormat="1" applyFont="1" applyFill="1" applyBorder="1" applyAlignment="1" applyProtection="1">
      <alignment horizontal="center" vertical="center" wrapText="1"/>
    </xf>
    <xf numFmtId="49" fontId="11" fillId="3" borderId="45" xfId="2" applyNumberFormat="1" applyFont="1" applyFill="1" applyBorder="1" applyAlignment="1" applyProtection="1">
      <alignment horizontal="center" vertical="center" wrapText="1"/>
    </xf>
    <xf numFmtId="0" fontId="12" fillId="3" borderId="43" xfId="6" applyFont="1" applyFill="1" applyBorder="1" applyAlignment="1" applyProtection="1">
      <alignment horizontal="center" vertical="center" wrapText="1"/>
    </xf>
    <xf numFmtId="0" fontId="11" fillId="3" borderId="44" xfId="6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0" fontId="8" fillId="0" borderId="73" xfId="0" applyFont="1" applyBorder="1" applyAlignment="1" applyProtection="1">
      <alignment vertical="center"/>
    </xf>
    <xf numFmtId="0" fontId="8" fillId="0" borderId="74" xfId="0" applyFont="1" applyBorder="1" applyAlignment="1" applyProtection="1">
      <alignment vertical="center"/>
    </xf>
    <xf numFmtId="0" fontId="11" fillId="8" borderId="37" xfId="6" applyFont="1" applyFill="1" applyBorder="1" applyAlignment="1" applyProtection="1">
      <alignment vertical="center" wrapText="1"/>
    </xf>
    <xf numFmtId="0" fontId="11" fillId="8" borderId="35" xfId="6" applyFont="1" applyFill="1" applyBorder="1" applyAlignment="1" applyProtection="1">
      <alignment horizontal="center" vertical="center" wrapText="1"/>
    </xf>
    <xf numFmtId="164" fontId="7" fillId="0" borderId="38" xfId="0" applyNumberFormat="1" applyFont="1" applyBorder="1" applyAlignment="1" applyProtection="1">
      <alignment vertical="center"/>
    </xf>
    <xf numFmtId="164" fontId="7" fillId="0" borderId="39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75" xfId="0" applyFont="1" applyBorder="1" applyAlignment="1" applyProtection="1">
      <alignment vertical="center"/>
    </xf>
    <xf numFmtId="0" fontId="8" fillId="0" borderId="76" xfId="0" applyFont="1" applyBorder="1" applyAlignment="1" applyProtection="1">
      <alignment vertical="center"/>
    </xf>
    <xf numFmtId="0" fontId="13" fillId="8" borderId="23" xfId="6" applyFont="1" applyFill="1" applyBorder="1" applyAlignment="1" applyProtection="1">
      <alignment vertical="center" wrapText="1"/>
    </xf>
    <xf numFmtId="0" fontId="11" fillId="8" borderId="20" xfId="6" applyFont="1" applyFill="1" applyBorder="1" applyAlignment="1" applyProtection="1">
      <alignment horizontal="center" vertical="center" wrapText="1"/>
    </xf>
    <xf numFmtId="164" fontId="8" fillId="0" borderId="21" xfId="0" applyNumberFormat="1" applyFont="1" applyBorder="1" applyAlignment="1" applyProtection="1">
      <alignment vertical="center"/>
    </xf>
    <xf numFmtId="164" fontId="7" fillId="0" borderId="24" xfId="0" applyNumberFormat="1" applyFont="1" applyBorder="1" applyAlignment="1" applyProtection="1">
      <alignment vertical="center"/>
    </xf>
    <xf numFmtId="0" fontId="11" fillId="8" borderId="23" xfId="6" applyFont="1" applyFill="1" applyBorder="1" applyAlignment="1" applyProtection="1">
      <alignment vertical="center" wrapText="1"/>
    </xf>
    <xf numFmtId="0" fontId="12" fillId="8" borderId="23" xfId="6" applyFont="1" applyFill="1" applyBorder="1" applyAlignment="1" applyProtection="1">
      <alignment vertical="center" wrapText="1"/>
    </xf>
    <xf numFmtId="0" fontId="11" fillId="0" borderId="75" xfId="0" applyFont="1" applyBorder="1" applyAlignment="1" applyProtection="1">
      <alignment vertical="center"/>
    </xf>
    <xf numFmtId="0" fontId="11" fillId="0" borderId="76" xfId="0" applyFont="1" applyBorder="1" applyAlignment="1" applyProtection="1">
      <alignment vertical="center"/>
    </xf>
    <xf numFmtId="0" fontId="11" fillId="0" borderId="23" xfId="0" applyFont="1" applyBorder="1" applyAlignment="1" applyProtection="1">
      <alignment vertical="center" wrapText="1"/>
    </xf>
    <xf numFmtId="164" fontId="11" fillId="0" borderId="21" xfId="0" applyNumberFormat="1" applyFont="1" applyBorder="1" applyAlignment="1" applyProtection="1">
      <alignment vertical="center"/>
    </xf>
    <xf numFmtId="0" fontId="11" fillId="0" borderId="75" xfId="0" applyFont="1" applyFill="1" applyBorder="1" applyAlignment="1" applyProtection="1">
      <alignment vertical="center"/>
    </xf>
    <xf numFmtId="0" fontId="11" fillId="0" borderId="76" xfId="0" applyFont="1" applyFill="1" applyBorder="1" applyAlignment="1" applyProtection="1">
      <alignment vertical="center"/>
    </xf>
    <xf numFmtId="0" fontId="11" fillId="0" borderId="23" xfId="0" applyFont="1" applyFill="1" applyBorder="1" applyAlignment="1" applyProtection="1">
      <alignment vertical="center" wrapText="1"/>
    </xf>
    <xf numFmtId="0" fontId="11" fillId="0" borderId="20" xfId="6" applyFont="1" applyFill="1" applyBorder="1" applyAlignment="1" applyProtection="1">
      <alignment horizontal="center" vertical="center" wrapText="1"/>
    </xf>
    <xf numFmtId="164" fontId="11" fillId="0" borderId="21" xfId="0" applyNumberFormat="1" applyFont="1" applyFill="1" applyBorder="1" applyAlignment="1" applyProtection="1">
      <alignment vertical="center"/>
    </xf>
    <xf numFmtId="164" fontId="7" fillId="0" borderId="24" xfId="0" applyNumberFormat="1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164" fontId="7" fillId="0" borderId="21" xfId="0" applyNumberFormat="1" applyFont="1" applyBorder="1" applyAlignment="1" applyProtection="1">
      <alignment vertical="center"/>
    </xf>
    <xf numFmtId="0" fontId="11" fillId="0" borderId="77" xfId="0" applyFont="1" applyBorder="1" applyAlignment="1" applyProtection="1">
      <alignment vertical="center"/>
    </xf>
    <xf numFmtId="0" fontId="11" fillId="0" borderId="78" xfId="0" applyFont="1" applyBorder="1" applyAlignment="1" applyProtection="1">
      <alignment vertical="center"/>
    </xf>
    <xf numFmtId="0" fontId="11" fillId="0" borderId="32" xfId="0" applyFont="1" applyBorder="1" applyAlignment="1" applyProtection="1">
      <alignment vertical="center" wrapText="1"/>
    </xf>
    <xf numFmtId="0" fontId="11" fillId="8" borderId="30" xfId="6" applyFont="1" applyFill="1" applyBorder="1" applyAlignment="1" applyProtection="1">
      <alignment horizontal="center" vertical="center" wrapText="1"/>
    </xf>
    <xf numFmtId="164" fontId="11" fillId="0" borderId="30" xfId="0" applyNumberFormat="1" applyFont="1" applyBorder="1" applyAlignment="1" applyProtection="1">
      <alignment vertical="center"/>
    </xf>
    <xf numFmtId="164" fontId="7" fillId="0" borderId="41" xfId="0" applyNumberFormat="1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3" fontId="24" fillId="0" borderId="11" xfId="0" applyNumberFormat="1" applyFont="1" applyBorder="1" applyAlignment="1" applyProtection="1">
      <alignment vertical="center"/>
    </xf>
    <xf numFmtId="3" fontId="24" fillId="0" borderId="30" xfId="0" applyNumberFormat="1" applyFont="1" applyBorder="1" applyAlignment="1" applyProtection="1">
      <alignment vertical="center"/>
    </xf>
    <xf numFmtId="3" fontId="11" fillId="0" borderId="41" xfId="4" applyNumberFormat="1" applyFont="1" applyFill="1" applyBorder="1" applyAlignment="1" applyProtection="1">
      <alignment vertical="center"/>
    </xf>
    <xf numFmtId="164" fontId="26" fillId="0" borderId="24" xfId="0" applyNumberFormat="1" applyFont="1" applyFill="1" applyBorder="1" applyAlignment="1" applyProtection="1">
      <alignment vertical="center"/>
    </xf>
    <xf numFmtId="3" fontId="24" fillId="0" borderId="19" xfId="2" applyNumberFormat="1" applyFont="1" applyFill="1" applyBorder="1" applyAlignment="1" applyProtection="1">
      <alignment vertical="center"/>
    </xf>
    <xf numFmtId="3" fontId="24" fillId="0" borderId="20" xfId="2" applyNumberFormat="1" applyFont="1" applyFill="1" applyBorder="1" applyAlignment="1" applyProtection="1">
      <alignment vertical="center"/>
    </xf>
    <xf numFmtId="3" fontId="26" fillId="0" borderId="20" xfId="3" applyNumberFormat="1" applyFont="1" applyFill="1" applyBorder="1" applyAlignment="1" applyProtection="1">
      <alignment vertical="center"/>
    </xf>
    <xf numFmtId="164" fontId="26" fillId="0" borderId="79" xfId="0" applyNumberFormat="1" applyFont="1" applyFill="1" applyBorder="1" applyAlignment="1" applyProtection="1">
      <alignment vertical="center"/>
    </xf>
    <xf numFmtId="164" fontId="24" fillId="0" borderId="24" xfId="0" applyNumberFormat="1" applyFont="1" applyFill="1" applyBorder="1" applyAlignment="1" applyProtection="1">
      <alignment vertical="center"/>
    </xf>
    <xf numFmtId="164" fontId="26" fillId="0" borderId="24" xfId="3" applyNumberFormat="1" applyFont="1" applyFill="1" applyBorder="1" applyAlignment="1" applyProtection="1">
      <alignment vertical="center"/>
    </xf>
    <xf numFmtId="164" fontId="26" fillId="0" borderId="23" xfId="0" applyNumberFormat="1" applyFont="1" applyFill="1" applyBorder="1" applyAlignment="1" applyProtection="1">
      <alignment vertical="center"/>
    </xf>
    <xf numFmtId="3" fontId="26" fillId="0" borderId="79" xfId="3" applyNumberFormat="1" applyFont="1" applyFill="1" applyBorder="1" applyAlignment="1" applyProtection="1">
      <alignment vertical="center"/>
    </xf>
    <xf numFmtId="3" fontId="11" fillId="0" borderId="32" xfId="4" applyNumberFormat="1" applyFont="1" applyFill="1" applyBorder="1" applyAlignment="1" applyProtection="1">
      <alignment vertical="center"/>
    </xf>
    <xf numFmtId="3" fontId="11" fillId="0" borderId="28" xfId="4" applyNumberFormat="1" applyFont="1" applyFill="1" applyBorder="1" applyAlignment="1" applyProtection="1">
      <alignment vertical="center"/>
    </xf>
    <xf numFmtId="3" fontId="11" fillId="0" borderId="51" xfId="4" applyNumberFormat="1" applyFont="1" applyFill="1" applyBorder="1" applyAlignment="1" applyProtection="1">
      <alignment vertical="center"/>
    </xf>
    <xf numFmtId="3" fontId="11" fillId="0" borderId="31" xfId="4" applyNumberFormat="1" applyFont="1" applyFill="1" applyBorder="1" applyAlignment="1" applyProtection="1">
      <alignment vertical="center"/>
    </xf>
    <xf numFmtId="3" fontId="12" fillId="0" borderId="46" xfId="4" applyNumberFormat="1" applyFont="1" applyFill="1" applyBorder="1" applyAlignment="1" applyProtection="1">
      <alignment vertical="center"/>
    </xf>
    <xf numFmtId="3" fontId="8" fillId="0" borderId="0" xfId="0" applyNumberFormat="1" applyFont="1" applyAlignment="1"/>
    <xf numFmtId="164" fontId="26" fillId="0" borderId="21" xfId="5" applyNumberFormat="1" applyFont="1" applyFill="1" applyBorder="1" applyAlignment="1" applyProtection="1">
      <alignment vertical="center"/>
    </xf>
    <xf numFmtId="3" fontId="24" fillId="0" borderId="80" xfId="0" applyNumberFormat="1" applyFont="1" applyBorder="1" applyAlignment="1" applyProtection="1">
      <alignment vertical="center"/>
    </xf>
    <xf numFmtId="3" fontId="24" fillId="0" borderId="21" xfId="5" applyNumberFormat="1" applyFont="1" applyBorder="1" applyAlignment="1" applyProtection="1">
      <alignment vertical="center"/>
    </xf>
    <xf numFmtId="3" fontId="24" fillId="0" borderId="63" xfId="0" applyNumberFormat="1" applyFont="1" applyBorder="1" applyAlignment="1" applyProtection="1">
      <alignment vertical="center"/>
    </xf>
    <xf numFmtId="164" fontId="8" fillId="0" borderId="81" xfId="0" applyNumberFormat="1" applyFont="1" applyBorder="1" applyAlignment="1" applyProtection="1"/>
    <xf numFmtId="0" fontId="8" fillId="0" borderId="40" xfId="0" applyFont="1" applyBorder="1" applyAlignment="1" applyProtection="1"/>
    <xf numFmtId="3" fontId="11" fillId="0" borderId="30" xfId="4" applyNumberFormat="1" applyFont="1" applyFill="1" applyBorder="1" applyAlignment="1" applyProtection="1">
      <alignment vertical="center"/>
    </xf>
    <xf numFmtId="3" fontId="26" fillId="0" borderId="20" xfId="5" applyNumberFormat="1" applyFont="1" applyFill="1" applyBorder="1" applyAlignment="1" applyProtection="1">
      <alignment vertical="center"/>
    </xf>
    <xf numFmtId="164" fontId="11" fillId="0" borderId="82" xfId="0" applyNumberFormat="1" applyFont="1" applyFill="1" applyBorder="1" applyAlignment="1" applyProtection="1">
      <alignment vertical="center"/>
    </xf>
    <xf numFmtId="3" fontId="8" fillId="10" borderId="56" xfId="0" applyNumberFormat="1" applyFont="1" applyFill="1" applyBorder="1" applyAlignment="1" applyProtection="1"/>
    <xf numFmtId="3" fontId="8" fillId="10" borderId="57" xfId="0" applyNumberFormat="1" applyFont="1" applyFill="1" applyBorder="1" applyAlignment="1" applyProtection="1"/>
    <xf numFmtId="3" fontId="8" fillId="10" borderId="55" xfId="0" applyNumberFormat="1" applyFont="1" applyFill="1" applyBorder="1" applyAlignment="1" applyProtection="1"/>
    <xf numFmtId="3" fontId="8" fillId="10" borderId="59" xfId="0" applyNumberFormat="1" applyFont="1" applyFill="1" applyBorder="1" applyAlignment="1" applyProtection="1"/>
    <xf numFmtId="3" fontId="8" fillId="10" borderId="60" xfId="0" applyNumberFormat="1" applyFont="1" applyFill="1" applyBorder="1" applyAlignment="1" applyProtection="1"/>
    <xf numFmtId="3" fontId="8" fillId="10" borderId="61" xfId="0" applyNumberFormat="1" applyFont="1" applyFill="1" applyBorder="1" applyAlignment="1" applyProtection="1"/>
    <xf numFmtId="3" fontId="12" fillId="0" borderId="69" xfId="0" applyNumberFormat="1" applyFont="1" applyBorder="1" applyAlignment="1" applyProtection="1">
      <alignment vertical="center"/>
    </xf>
    <xf numFmtId="0" fontId="6" fillId="0" borderId="0" xfId="0" applyFont="1" applyAlignment="1" applyProtection="1">
      <alignment horizontal="left"/>
      <protection hidden="1"/>
    </xf>
    <xf numFmtId="0" fontId="2" fillId="0" borderId="0" xfId="0" applyFont="1" applyAlignment="1"/>
    <xf numFmtId="0" fontId="6" fillId="0" borderId="83" xfId="0" applyFont="1" applyBorder="1" applyAlignment="1" applyProtection="1">
      <alignment horizontal="center" vertical="top"/>
      <protection hidden="1"/>
    </xf>
    <xf numFmtId="0" fontId="6" fillId="0" borderId="83" xfId="0" applyFont="1" applyBorder="1" applyAlignment="1">
      <alignment horizontal="center"/>
    </xf>
    <xf numFmtId="0" fontId="6" fillId="0" borderId="83" xfId="0" applyFont="1" applyBorder="1" applyAlignment="1"/>
    <xf numFmtId="0" fontId="6" fillId="0" borderId="0" xfId="0" applyFont="1" applyFill="1" applyBorder="1" applyAlignment="1" applyProtection="1">
      <alignment horizontal="center" vertical="top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50" xfId="0" applyFont="1" applyBorder="1" applyAlignment="1" applyProtection="1">
      <alignment horizontal="right"/>
      <protection hidden="1"/>
    </xf>
    <xf numFmtId="49" fontId="7" fillId="2" borderId="11" xfId="0" applyNumberFormat="1" applyFont="1" applyFill="1" applyBorder="1" applyAlignment="1" applyProtection="1">
      <alignment horizontal="left" vertical="center"/>
      <protection locked="0" hidden="1"/>
    </xf>
    <xf numFmtId="49" fontId="7" fillId="0" borderId="7" xfId="0" applyNumberFormat="1" applyFont="1" applyBorder="1" applyAlignment="1" applyProtection="1">
      <alignment horizontal="left" vertical="center"/>
      <protection locked="0" hidden="1"/>
    </xf>
    <xf numFmtId="0" fontId="6" fillId="0" borderId="65" xfId="0" applyFont="1" applyBorder="1" applyAlignment="1">
      <alignment horizontal="left" vertical="center"/>
    </xf>
    <xf numFmtId="0" fontId="6" fillId="0" borderId="0" xfId="0" applyFont="1" applyAlignment="1" applyProtection="1">
      <alignment horizontal="right" vertical="center" wrapText="1"/>
      <protection hidden="1"/>
    </xf>
    <xf numFmtId="0" fontId="6" fillId="0" borderId="50" xfId="0" applyFont="1" applyBorder="1" applyAlignment="1" applyProtection="1">
      <alignment horizontal="right" wrapText="1"/>
      <protection hidden="1"/>
    </xf>
    <xf numFmtId="0" fontId="7" fillId="2" borderId="11" xfId="0" applyFont="1" applyFill="1" applyBorder="1" applyAlignment="1" applyProtection="1">
      <alignment horizontal="left" vertical="center"/>
      <protection locked="0" hidden="1"/>
    </xf>
    <xf numFmtId="0" fontId="7" fillId="0" borderId="7" xfId="0" applyFont="1" applyBorder="1" applyAlignment="1" applyProtection="1">
      <alignment horizontal="left" vertical="center"/>
      <protection locked="0" hidden="1"/>
    </xf>
    <xf numFmtId="49" fontId="7" fillId="0" borderId="65" xfId="0" applyNumberFormat="1" applyFont="1" applyBorder="1" applyAlignment="1" applyProtection="1">
      <alignment horizontal="left" vertical="center"/>
      <protection locked="0" hidden="1"/>
    </xf>
    <xf numFmtId="49" fontId="7" fillId="2" borderId="11" xfId="0" applyNumberFormat="1" applyFont="1" applyFill="1" applyBorder="1" applyAlignment="1" applyProtection="1">
      <alignment horizontal="center" vertical="center"/>
      <protection locked="0" hidden="1"/>
    </xf>
    <xf numFmtId="49" fontId="7" fillId="0" borderId="65" xfId="0" applyNumberFormat="1" applyFont="1" applyBorder="1" applyAlignment="1" applyProtection="1">
      <alignment horizontal="center" vertical="center"/>
      <protection locked="0" hidden="1"/>
    </xf>
    <xf numFmtId="0" fontId="7" fillId="2" borderId="11" xfId="0" applyFont="1" applyFill="1" applyBorder="1" applyAlignment="1" applyProtection="1">
      <alignment horizontal="right" vertical="center"/>
      <protection locked="0" hidden="1"/>
    </xf>
    <xf numFmtId="0" fontId="6" fillId="0" borderId="7" xfId="0" applyFont="1" applyBorder="1" applyAlignment="1"/>
    <xf numFmtId="0" fontId="6" fillId="0" borderId="65" xfId="0" applyFont="1" applyBorder="1" applyAlignment="1"/>
    <xf numFmtId="49" fontId="5" fillId="2" borderId="11" xfId="1" applyNumberFormat="1" applyFill="1" applyBorder="1" applyAlignment="1" applyProtection="1">
      <alignment horizontal="left" vertical="center"/>
      <protection locked="0" hidden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2" borderId="7" xfId="0" applyFont="1" applyFill="1" applyBorder="1" applyAlignment="1" applyProtection="1">
      <alignment horizontal="right" vertical="center"/>
      <protection locked="0" hidden="1"/>
    </xf>
    <xf numFmtId="0" fontId="7" fillId="2" borderId="65" xfId="0" applyFont="1" applyFill="1" applyBorder="1" applyAlignment="1" applyProtection="1">
      <alignment horizontal="right" vertical="center"/>
      <protection locked="0" hidden="1"/>
    </xf>
    <xf numFmtId="0" fontId="6" fillId="0" borderId="7" xfId="0" applyFont="1" applyBorder="1" applyAlignment="1">
      <alignment horizontal="left"/>
    </xf>
    <xf numFmtId="0" fontId="6" fillId="0" borderId="65" xfId="0" applyFont="1" applyBorder="1" applyAlignment="1">
      <alignment horizontal="left"/>
    </xf>
    <xf numFmtId="0" fontId="5" fillId="2" borderId="11" xfId="1" applyFill="1" applyBorder="1" applyAlignment="1" applyProtection="1">
      <protection locked="0" hidden="1"/>
    </xf>
    <xf numFmtId="0" fontId="7" fillId="0" borderId="7" xfId="0" applyFont="1" applyBorder="1" applyAlignment="1" applyProtection="1">
      <protection locked="0" hidden="1"/>
    </xf>
    <xf numFmtId="0" fontId="7" fillId="0" borderId="65" xfId="0" applyFont="1" applyBorder="1" applyAlignment="1" applyProtection="1">
      <protection locked="0" hidden="1"/>
    </xf>
    <xf numFmtId="0" fontId="6" fillId="0" borderId="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7" xfId="0" applyFont="1" applyBorder="1" applyAlignment="1">
      <alignment horizontal="left" vertical="center"/>
    </xf>
    <xf numFmtId="0" fontId="10" fillId="2" borderId="11" xfId="1" applyFont="1" applyFill="1" applyBorder="1" applyAlignment="1" applyProtection="1">
      <protection locked="0"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Alignment="1">
      <alignment horizontal="left"/>
    </xf>
    <xf numFmtId="1" fontId="7" fillId="2" borderId="11" xfId="0" applyNumberFormat="1" applyFont="1" applyFill="1" applyBorder="1" applyAlignment="1" applyProtection="1">
      <alignment horizontal="center" vertical="center"/>
      <protection locked="0" hidden="1"/>
    </xf>
    <xf numFmtId="1" fontId="7" fillId="2" borderId="65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 applyBorder="1" applyAlignment="1" applyProtection="1">
      <alignment horizontal="right" vertical="center" wrapText="1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25" fillId="0" borderId="0" xfId="0" applyFont="1" applyBorder="1" applyAlignment="1">
      <alignment vertical="top"/>
    </xf>
    <xf numFmtId="0" fontId="7" fillId="0" borderId="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5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wrapText="1"/>
      <protection hidden="1"/>
    </xf>
    <xf numFmtId="0" fontId="23" fillId="0" borderId="0" xfId="0" applyFont="1" applyBorder="1" applyAlignment="1" applyProtection="1">
      <alignment horizontal="right" vertical="center" wrapText="1"/>
      <protection hidden="1"/>
    </xf>
    <xf numFmtId="0" fontId="23" fillId="0" borderId="50" xfId="0" applyFont="1" applyBorder="1" applyAlignment="1" applyProtection="1">
      <alignment horizontal="right" wrapText="1"/>
      <protection hidden="1"/>
    </xf>
    <xf numFmtId="49" fontId="11" fillId="4" borderId="8" xfId="2" applyNumberFormat="1" applyFont="1" applyFill="1" applyBorder="1" applyAlignment="1" applyProtection="1">
      <alignment horizontal="left" vertical="center" wrapText="1"/>
    </xf>
    <xf numFmtId="49" fontId="11" fillId="4" borderId="9" xfId="2" applyNumberFormat="1" applyFont="1" applyFill="1" applyBorder="1" applyAlignment="1" applyProtection="1">
      <alignment horizontal="left" vertical="center" wrapText="1"/>
    </xf>
    <xf numFmtId="49" fontId="11" fillId="4" borderId="10" xfId="2" applyNumberFormat="1" applyFont="1" applyFill="1" applyBorder="1" applyAlignment="1" applyProtection="1">
      <alignment horizontal="left" vertical="center" wrapText="1"/>
    </xf>
    <xf numFmtId="49" fontId="11" fillId="4" borderId="8" xfId="3" applyNumberFormat="1" applyFont="1" applyFill="1" applyBorder="1" applyAlignment="1" applyProtection="1">
      <alignment horizontal="left" vertical="center" wrapText="1"/>
    </xf>
    <xf numFmtId="49" fontId="11" fillId="4" borderId="9" xfId="3" applyNumberFormat="1" applyFont="1" applyFill="1" applyBorder="1" applyAlignment="1" applyProtection="1">
      <alignment horizontal="left" vertical="center" wrapText="1"/>
    </xf>
    <xf numFmtId="49" fontId="11" fillId="4" borderId="10" xfId="3" applyNumberFormat="1" applyFont="1" applyFill="1" applyBorder="1" applyAlignment="1" applyProtection="1">
      <alignment horizontal="left" vertical="center" wrapText="1"/>
    </xf>
    <xf numFmtId="3" fontId="12" fillId="0" borderId="0" xfId="0" applyNumberFormat="1" applyFont="1" applyAlignment="1" applyProtection="1">
      <alignment horizontal="left" vertical="center"/>
    </xf>
    <xf numFmtId="49" fontId="11" fillId="0" borderId="0" xfId="2" applyNumberFormat="1" applyFont="1" applyBorder="1" applyAlignment="1" applyProtection="1">
      <alignment horizontal="left" vertical="center" wrapText="1"/>
    </xf>
    <xf numFmtId="0" fontId="16" fillId="0" borderId="7" xfId="0" applyFont="1" applyFill="1" applyBorder="1" applyAlignment="1" applyProtection="1">
      <alignment horizontal="right"/>
    </xf>
    <xf numFmtId="49" fontId="11" fillId="3" borderId="84" xfId="2" applyNumberFormat="1" applyFont="1" applyFill="1" applyBorder="1" applyAlignment="1" applyProtection="1">
      <alignment horizontal="center" vertical="center" wrapText="1"/>
    </xf>
    <xf numFmtId="49" fontId="11" fillId="3" borderId="3" xfId="2" applyNumberFormat="1" applyFont="1" applyFill="1" applyBorder="1" applyAlignment="1" applyProtection="1">
      <alignment horizontal="center" vertical="center" wrapText="1"/>
    </xf>
    <xf numFmtId="3" fontId="11" fillId="3" borderId="8" xfId="2" applyNumberFormat="1" applyFont="1" applyFill="1" applyBorder="1" applyAlignment="1" applyProtection="1">
      <alignment horizontal="center" vertical="center"/>
    </xf>
    <xf numFmtId="3" fontId="11" fillId="3" borderId="9" xfId="2" applyNumberFormat="1" applyFont="1" applyFill="1" applyBorder="1" applyAlignment="1" applyProtection="1">
      <alignment horizontal="center" vertical="center"/>
    </xf>
    <xf numFmtId="3" fontId="11" fillId="3" borderId="10" xfId="2" applyNumberFormat="1" applyFont="1" applyFill="1" applyBorder="1" applyAlignment="1" applyProtection="1">
      <alignment horizontal="center" vertical="center"/>
    </xf>
    <xf numFmtId="49" fontId="11" fillId="1" borderId="8" xfId="2" applyNumberFormat="1" applyFont="1" applyFill="1" applyBorder="1" applyAlignment="1" applyProtection="1">
      <alignment horizontal="center" vertical="center" wrapText="1"/>
    </xf>
    <xf numFmtId="49" fontId="11" fillId="1" borderId="10" xfId="2" applyNumberFormat="1" applyFont="1" applyFill="1" applyBorder="1" applyAlignment="1" applyProtection="1">
      <alignment horizontal="center" vertical="center" wrapText="1"/>
    </xf>
    <xf numFmtId="49" fontId="11" fillId="0" borderId="0" xfId="2" applyNumberFormat="1" applyFont="1" applyBorder="1" applyAlignment="1" applyProtection="1">
      <alignment horizontal="center" vertical="center" wrapText="1"/>
    </xf>
    <xf numFmtId="49" fontId="11" fillId="3" borderId="84" xfId="4" applyNumberFormat="1" applyFont="1" applyFill="1" applyBorder="1" applyAlignment="1" applyProtection="1">
      <alignment horizontal="center" vertical="center" wrapText="1"/>
    </xf>
    <xf numFmtId="49" fontId="11" fillId="3" borderId="3" xfId="4" applyNumberFormat="1" applyFont="1" applyFill="1" applyBorder="1" applyAlignment="1" applyProtection="1">
      <alignment horizontal="center" vertical="center" wrapText="1"/>
    </xf>
    <xf numFmtId="49" fontId="11" fillId="3" borderId="4" xfId="4" applyNumberFormat="1" applyFont="1" applyFill="1" applyBorder="1" applyAlignment="1" applyProtection="1">
      <alignment vertical="center" wrapText="1"/>
    </xf>
    <xf numFmtId="49" fontId="11" fillId="3" borderId="7" xfId="4" applyNumberFormat="1" applyFont="1" applyFill="1" applyBorder="1" applyAlignment="1" applyProtection="1">
      <alignment vertical="center" wrapText="1"/>
    </xf>
    <xf numFmtId="4" fontId="11" fillId="3" borderId="9" xfId="4" applyNumberFormat="1" applyFont="1" applyFill="1" applyBorder="1" applyAlignment="1" applyProtection="1">
      <alignment horizontal="center" vertical="center" wrapText="1"/>
    </xf>
    <xf numFmtId="4" fontId="11" fillId="3" borderId="10" xfId="4" applyNumberFormat="1" applyFont="1" applyFill="1" applyBorder="1" applyAlignment="1" applyProtection="1">
      <alignment horizontal="center" vertical="center" wrapText="1"/>
    </xf>
    <xf numFmtId="4" fontId="11" fillId="3" borderId="42" xfId="4" applyNumberFormat="1" applyFont="1" applyFill="1" applyBorder="1" applyAlignment="1" applyProtection="1">
      <alignment horizontal="center" vertical="center"/>
    </xf>
    <xf numFmtId="4" fontId="11" fillId="3" borderId="43" xfId="4" applyNumberFormat="1" applyFont="1" applyFill="1" applyBorder="1" applyAlignment="1" applyProtection="1">
      <alignment horizontal="center" vertical="center"/>
    </xf>
    <xf numFmtId="4" fontId="11" fillId="3" borderId="44" xfId="4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6" fillId="0" borderId="7" xfId="0" applyFont="1" applyBorder="1" applyAlignment="1" applyProtection="1">
      <alignment horizontal="right" vertical="center" wrapText="1"/>
    </xf>
    <xf numFmtId="0" fontId="17" fillId="0" borderId="7" xfId="0" applyFont="1" applyBorder="1" applyAlignment="1" applyProtection="1">
      <alignment horizontal="right" vertical="center" wrapText="1"/>
    </xf>
    <xf numFmtId="0" fontId="11" fillId="0" borderId="7" xfId="0" applyFont="1" applyBorder="1" applyAlignment="1" applyProtection="1">
      <alignment horizontal="right" vertical="center" wrapText="1"/>
    </xf>
    <xf numFmtId="0" fontId="11" fillId="0" borderId="65" xfId="0" applyFont="1" applyBorder="1" applyAlignment="1" applyProtection="1">
      <alignment horizontal="right" vertical="center" wrapText="1"/>
    </xf>
    <xf numFmtId="0" fontId="20" fillId="0" borderId="0" xfId="0" applyFont="1" applyAlignment="1"/>
    <xf numFmtId="0" fontId="18" fillId="0" borderId="0" xfId="0" applyFont="1" applyBorder="1" applyAlignment="1">
      <alignment horizontal="justify" vertical="top" wrapText="1"/>
    </xf>
    <xf numFmtId="0" fontId="14" fillId="0" borderId="0" xfId="0" applyFont="1" applyAlignment="1"/>
  </cellXfs>
  <cellStyles count="9">
    <cellStyle name="Hyperlink" xfId="1" builtinId="8"/>
    <cellStyle name="Normal" xfId="0" builtinId="0"/>
    <cellStyle name="Normal_2005_AKTIVA" xfId="2"/>
    <cellStyle name="Normal_2005_PASIVA" xfId="3"/>
    <cellStyle name="Normal_2005_racun d&amp;g" xfId="4"/>
    <cellStyle name="Normal_Sheet1" xfId="5"/>
    <cellStyle name="Normal_TFI-FIN" xfId="6"/>
    <cellStyle name="Normal_TFI-OSIG" xfId="7"/>
    <cellStyle name="Normal_TFI-POD" xfId="8"/>
  </cellStyles>
  <dxfs count="2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anfa.hr/Documents%20and%20Settings/kmilosevic.HANFA/My%20Documents/Ksenija/Izvjesca%20drustava%20za%20osiguranje/Allianz/2009/Allianz%20Zagreb%20d.d.%2031.03.2009.-fin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  <sheetDataSet>
      <sheetData sheetId="0">
        <row r="5">
          <cell r="B5" t="str">
            <v xml:space="preserve">naziv društva </v>
          </cell>
          <cell r="E5" t="str">
            <v>20.04.2009.</v>
          </cell>
        </row>
        <row r="7">
          <cell r="E7" t="str">
            <v>01.01.2009.- 31.03.2009.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zdavatelj@crosig.hr" TargetMode="External"/><Relationship Id="rId1" Type="http://schemas.openxmlformats.org/officeDocument/2006/relationships/hyperlink" Target="http://www.crosig.hr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Normal="100" workbookViewId="0">
      <selection activeCell="N28" sqref="N28"/>
    </sheetView>
  </sheetViews>
  <sheetFormatPr defaultRowHeight="12.75"/>
  <cols>
    <col min="2" max="2" width="12" customWidth="1"/>
    <col min="5" max="5" width="10.28515625" customWidth="1"/>
    <col min="8" max="8" width="17" customWidth="1"/>
    <col min="9" max="9" width="23.85546875" customWidth="1"/>
  </cols>
  <sheetData>
    <row r="1" spans="1:10">
      <c r="A1" s="465" t="s">
        <v>408</v>
      </c>
      <c r="B1" s="465"/>
      <c r="C1" s="465"/>
      <c r="D1" s="1"/>
      <c r="E1" s="1"/>
      <c r="F1" s="1"/>
      <c r="G1" s="1"/>
      <c r="H1" s="1"/>
      <c r="I1" s="1"/>
      <c r="J1" s="1"/>
    </row>
    <row r="2" spans="1:10">
      <c r="A2" s="466" t="s">
        <v>357</v>
      </c>
      <c r="B2" s="467"/>
      <c r="C2" s="467"/>
      <c r="D2" s="468"/>
      <c r="E2" s="2" t="s">
        <v>437</v>
      </c>
      <c r="F2" s="3"/>
      <c r="G2" s="4" t="s">
        <v>358</v>
      </c>
      <c r="H2" s="2" t="s">
        <v>473</v>
      </c>
      <c r="I2" s="5"/>
      <c r="J2" s="1"/>
    </row>
    <row r="3" spans="1:10">
      <c r="A3" s="6"/>
      <c r="B3" s="6"/>
      <c r="C3" s="6"/>
      <c r="D3" s="6"/>
      <c r="E3" s="7"/>
      <c r="F3" s="7"/>
      <c r="G3" s="6"/>
      <c r="H3" s="6"/>
      <c r="I3" s="8"/>
      <c r="J3" s="1"/>
    </row>
    <row r="4" spans="1:10" ht="15">
      <c r="A4" s="469" t="s">
        <v>382</v>
      </c>
      <c r="B4" s="469"/>
      <c r="C4" s="469"/>
      <c r="D4" s="469"/>
      <c r="E4" s="469"/>
      <c r="F4" s="469"/>
      <c r="G4" s="469"/>
      <c r="H4" s="469"/>
      <c r="I4" s="469"/>
      <c r="J4" s="1"/>
    </row>
    <row r="5" spans="1:10">
      <c r="A5" s="9"/>
      <c r="B5" s="10"/>
      <c r="C5" s="10"/>
      <c r="D5" s="11"/>
      <c r="E5" s="12"/>
      <c r="F5" s="13"/>
      <c r="G5" s="14"/>
      <c r="H5" s="15"/>
      <c r="I5" s="16"/>
      <c r="J5" s="1"/>
    </row>
    <row r="6" spans="1:10">
      <c r="A6" s="420" t="s">
        <v>359</v>
      </c>
      <c r="B6" s="421"/>
      <c r="C6" s="430" t="s">
        <v>438</v>
      </c>
      <c r="D6" s="431"/>
      <c r="E6" s="470"/>
      <c r="F6" s="470"/>
      <c r="G6" s="470"/>
      <c r="H6" s="470"/>
      <c r="I6" s="18"/>
      <c r="J6" s="1"/>
    </row>
    <row r="7" spans="1:10">
      <c r="A7" s="19"/>
      <c r="B7" s="19"/>
      <c r="C7" s="9"/>
      <c r="D7" s="9"/>
      <c r="E7" s="470"/>
      <c r="F7" s="470"/>
      <c r="G7" s="470"/>
      <c r="H7" s="470"/>
      <c r="I7" s="18"/>
      <c r="J7" s="1"/>
    </row>
    <row r="8" spans="1:10">
      <c r="A8" s="471" t="s">
        <v>409</v>
      </c>
      <c r="B8" s="472"/>
      <c r="C8" s="430" t="s">
        <v>439</v>
      </c>
      <c r="D8" s="431"/>
      <c r="E8" s="470"/>
      <c r="F8" s="470"/>
      <c r="G8" s="470"/>
      <c r="H8" s="470"/>
      <c r="I8" s="20"/>
      <c r="J8" s="1"/>
    </row>
    <row r="9" spans="1:10">
      <c r="A9" s="21"/>
      <c r="B9" s="21"/>
      <c r="C9" s="22"/>
      <c r="D9" s="9"/>
      <c r="E9" s="9"/>
      <c r="F9" s="9"/>
      <c r="G9" s="9"/>
      <c r="H9" s="9"/>
      <c r="I9" s="9"/>
      <c r="J9" s="1"/>
    </row>
    <row r="10" spans="1:10">
      <c r="A10" s="462" t="s">
        <v>360</v>
      </c>
      <c r="B10" s="463"/>
      <c r="C10" s="430" t="s">
        <v>440</v>
      </c>
      <c r="D10" s="431"/>
      <c r="E10" s="9"/>
      <c r="F10" s="9"/>
      <c r="G10" s="9"/>
      <c r="H10" s="9"/>
      <c r="I10" s="9"/>
      <c r="J10" s="1"/>
    </row>
    <row r="11" spans="1:10">
      <c r="A11" s="464"/>
      <c r="B11" s="464"/>
      <c r="C11" s="9"/>
      <c r="D11" s="9"/>
      <c r="E11" s="9"/>
      <c r="F11" s="9"/>
      <c r="G11" s="9"/>
      <c r="H11" s="9"/>
      <c r="I11" s="9"/>
      <c r="J11" s="1"/>
    </row>
    <row r="12" spans="1:10">
      <c r="A12" s="420" t="s">
        <v>407</v>
      </c>
      <c r="B12" s="421"/>
      <c r="C12" s="427" t="s">
        <v>441</v>
      </c>
      <c r="D12" s="456"/>
      <c r="E12" s="456"/>
      <c r="F12" s="456"/>
      <c r="G12" s="456"/>
      <c r="H12" s="456"/>
      <c r="I12" s="424"/>
      <c r="J12" s="1"/>
    </row>
    <row r="13" spans="1:10" ht="15.75">
      <c r="A13" s="458"/>
      <c r="B13" s="459"/>
      <c r="C13" s="459"/>
      <c r="D13" s="70"/>
      <c r="E13" s="70"/>
      <c r="F13" s="70"/>
      <c r="G13" s="70"/>
      <c r="H13" s="70"/>
      <c r="I13" s="70"/>
      <c r="J13" s="1"/>
    </row>
    <row r="14" spans="1:10">
      <c r="A14" s="19"/>
      <c r="B14" s="19"/>
      <c r="C14" s="23"/>
      <c r="D14" s="9"/>
      <c r="E14" s="9"/>
      <c r="F14" s="9"/>
      <c r="G14" s="9"/>
      <c r="H14" s="9"/>
      <c r="I14" s="9"/>
      <c r="J14" s="1"/>
    </row>
    <row r="15" spans="1:10">
      <c r="A15" s="420" t="s">
        <v>361</v>
      </c>
      <c r="B15" s="421"/>
      <c r="C15" s="460">
        <v>10000</v>
      </c>
      <c r="D15" s="461"/>
      <c r="E15" s="9"/>
      <c r="F15" s="427" t="s">
        <v>442</v>
      </c>
      <c r="G15" s="456"/>
      <c r="H15" s="456"/>
      <c r="I15" s="424"/>
      <c r="J15" s="1"/>
    </row>
    <row r="16" spans="1:10">
      <c r="A16" s="19"/>
      <c r="B16" s="19"/>
      <c r="C16" s="9"/>
      <c r="D16" s="9"/>
      <c r="E16" s="9"/>
      <c r="F16" s="9"/>
      <c r="G16" s="9"/>
      <c r="H16" s="9"/>
      <c r="I16" s="9"/>
      <c r="J16" s="1"/>
    </row>
    <row r="17" spans="1:10">
      <c r="A17" s="420" t="s">
        <v>362</v>
      </c>
      <c r="B17" s="421"/>
      <c r="C17" s="427" t="s">
        <v>443</v>
      </c>
      <c r="D17" s="456"/>
      <c r="E17" s="456"/>
      <c r="F17" s="456"/>
      <c r="G17" s="456"/>
      <c r="H17" s="456"/>
      <c r="I17" s="424"/>
      <c r="J17" s="1"/>
    </row>
    <row r="18" spans="1:10">
      <c r="A18" s="19"/>
      <c r="B18" s="19"/>
      <c r="C18" s="9"/>
      <c r="D18" s="9"/>
      <c r="E18" s="9"/>
      <c r="F18" s="9"/>
      <c r="G18" s="9"/>
      <c r="H18" s="9"/>
      <c r="I18" s="9"/>
      <c r="J18" s="1"/>
    </row>
    <row r="19" spans="1:10">
      <c r="A19" s="420" t="s">
        <v>363</v>
      </c>
      <c r="B19" s="421"/>
      <c r="C19" s="457"/>
      <c r="D19" s="452"/>
      <c r="E19" s="452"/>
      <c r="F19" s="452"/>
      <c r="G19" s="452"/>
      <c r="H19" s="452"/>
      <c r="I19" s="453"/>
      <c r="J19" s="1"/>
    </row>
    <row r="20" spans="1:10">
      <c r="A20" s="19"/>
      <c r="B20" s="19"/>
      <c r="C20" s="23"/>
      <c r="D20" s="9"/>
      <c r="E20" s="9"/>
      <c r="F20" s="9"/>
      <c r="G20" s="9"/>
      <c r="H20" s="9"/>
      <c r="I20" s="9"/>
      <c r="J20" s="1"/>
    </row>
    <row r="21" spans="1:10">
      <c r="A21" s="420" t="s">
        <v>364</v>
      </c>
      <c r="B21" s="421"/>
      <c r="C21" s="451" t="s">
        <v>444</v>
      </c>
      <c r="D21" s="452"/>
      <c r="E21" s="452"/>
      <c r="F21" s="452"/>
      <c r="G21" s="452"/>
      <c r="H21" s="452"/>
      <c r="I21" s="453"/>
      <c r="J21" s="1"/>
    </row>
    <row r="22" spans="1:10">
      <c r="A22" s="19"/>
      <c r="B22" s="19"/>
      <c r="C22" s="23"/>
      <c r="D22" s="9"/>
      <c r="E22" s="9"/>
      <c r="F22" s="9"/>
      <c r="G22" s="9"/>
      <c r="H22" s="9"/>
      <c r="I22" s="9"/>
      <c r="J22" s="1"/>
    </row>
    <row r="23" spans="1:10">
      <c r="A23" s="420" t="s">
        <v>365</v>
      </c>
      <c r="B23" s="421"/>
      <c r="C23" s="25">
        <v>133</v>
      </c>
      <c r="D23" s="427" t="s">
        <v>442</v>
      </c>
      <c r="E23" s="449"/>
      <c r="F23" s="450"/>
      <c r="G23" s="454"/>
      <c r="H23" s="455"/>
      <c r="I23" s="26"/>
      <c r="J23" s="1"/>
    </row>
    <row r="24" spans="1:10">
      <c r="A24" s="19"/>
      <c r="B24" s="19"/>
      <c r="C24" s="9"/>
      <c r="D24" s="27"/>
      <c r="E24" s="27"/>
      <c r="F24" s="27"/>
      <c r="G24" s="27"/>
      <c r="H24" s="9"/>
      <c r="I24" s="20"/>
      <c r="J24" s="1"/>
    </row>
    <row r="25" spans="1:10">
      <c r="A25" s="420" t="s">
        <v>366</v>
      </c>
      <c r="B25" s="421"/>
      <c r="C25" s="25">
        <v>21</v>
      </c>
      <c r="D25" s="427" t="s">
        <v>445</v>
      </c>
      <c r="E25" s="449"/>
      <c r="F25" s="449"/>
      <c r="G25" s="450"/>
      <c r="H25" s="17" t="s">
        <v>367</v>
      </c>
      <c r="I25" s="31" t="s">
        <v>475</v>
      </c>
      <c r="J25" s="1"/>
    </row>
    <row r="26" spans="1:10">
      <c r="A26" s="19"/>
      <c r="B26" s="19"/>
      <c r="C26" s="9"/>
      <c r="D26" s="27"/>
      <c r="E26" s="27"/>
      <c r="F26" s="27"/>
      <c r="G26" s="19"/>
      <c r="H26" s="19" t="s">
        <v>368</v>
      </c>
      <c r="I26" s="23"/>
      <c r="J26" s="1"/>
    </row>
    <row r="27" spans="1:10">
      <c r="A27" s="420" t="s">
        <v>369</v>
      </c>
      <c r="B27" s="421"/>
      <c r="C27" s="28" t="s">
        <v>446</v>
      </c>
      <c r="D27" s="29"/>
      <c r="E27" s="1"/>
      <c r="F27" s="30"/>
      <c r="G27" s="420" t="s">
        <v>370</v>
      </c>
      <c r="H27" s="421"/>
      <c r="I27" s="31" t="s">
        <v>454</v>
      </c>
      <c r="J27" s="1"/>
    </row>
    <row r="28" spans="1:10">
      <c r="A28" s="19"/>
      <c r="B28" s="19"/>
      <c r="C28" s="9"/>
      <c r="D28" s="30"/>
      <c r="E28" s="30"/>
      <c r="F28" s="30"/>
      <c r="G28" s="30"/>
      <c r="H28" s="9"/>
      <c r="I28" s="32"/>
      <c r="J28" s="1"/>
    </row>
    <row r="29" spans="1:10">
      <c r="A29" s="441" t="s">
        <v>410</v>
      </c>
      <c r="B29" s="442"/>
      <c r="C29" s="443"/>
      <c r="D29" s="443"/>
      <c r="E29" s="444" t="s">
        <v>371</v>
      </c>
      <c r="F29" s="445"/>
      <c r="G29" s="445"/>
      <c r="H29" s="446" t="s">
        <v>372</v>
      </c>
      <c r="I29" s="446"/>
      <c r="J29" s="1"/>
    </row>
    <row r="30" spans="1:10">
      <c r="A30" s="1"/>
      <c r="B30" s="1"/>
      <c r="C30" s="1"/>
      <c r="D30" s="33"/>
      <c r="E30" s="9"/>
      <c r="F30" s="9"/>
      <c r="G30" s="9"/>
      <c r="H30" s="34"/>
      <c r="I30" s="32"/>
      <c r="J30" s="1"/>
    </row>
    <row r="31" spans="1:10">
      <c r="A31" s="432" t="s">
        <v>447</v>
      </c>
      <c r="B31" s="447"/>
      <c r="C31" s="447"/>
      <c r="D31" s="448"/>
      <c r="E31" s="432" t="s">
        <v>442</v>
      </c>
      <c r="F31" s="447"/>
      <c r="G31" s="448"/>
      <c r="H31" s="430" t="s">
        <v>455</v>
      </c>
      <c r="I31" s="431"/>
      <c r="J31" s="1"/>
    </row>
    <row r="32" spans="1:10">
      <c r="A32" s="24"/>
      <c r="B32" s="24"/>
      <c r="C32" s="23"/>
      <c r="D32" s="439"/>
      <c r="E32" s="439"/>
      <c r="F32" s="439"/>
      <c r="G32" s="440"/>
      <c r="H32" s="9"/>
      <c r="I32" s="37"/>
      <c r="J32" s="1"/>
    </row>
    <row r="33" spans="1:10">
      <c r="A33" s="432" t="s">
        <v>448</v>
      </c>
      <c r="B33" s="433"/>
      <c r="C33" s="433"/>
      <c r="D33" s="434"/>
      <c r="E33" s="432" t="s">
        <v>449</v>
      </c>
      <c r="F33" s="433"/>
      <c r="G33" s="433"/>
      <c r="H33" s="430" t="s">
        <v>456</v>
      </c>
      <c r="I33" s="431"/>
      <c r="J33" s="1"/>
    </row>
    <row r="34" spans="1:10">
      <c r="A34" s="24"/>
      <c r="B34" s="24"/>
      <c r="C34" s="23"/>
      <c r="D34" s="35"/>
      <c r="E34" s="35"/>
      <c r="F34" s="35"/>
      <c r="G34" s="36"/>
      <c r="H34" s="9"/>
      <c r="I34" s="38"/>
      <c r="J34" s="1"/>
    </row>
    <row r="35" spans="1:10">
      <c r="A35" s="432" t="s">
        <v>450</v>
      </c>
      <c r="B35" s="433"/>
      <c r="C35" s="433"/>
      <c r="D35" s="434"/>
      <c r="E35" s="432" t="s">
        <v>442</v>
      </c>
      <c r="F35" s="433"/>
      <c r="G35" s="433"/>
      <c r="H35" s="430" t="s">
        <v>457</v>
      </c>
      <c r="I35" s="431"/>
      <c r="J35" s="1"/>
    </row>
    <row r="36" spans="1:10">
      <c r="A36" s="24"/>
      <c r="B36" s="24"/>
      <c r="C36" s="23"/>
      <c r="D36" s="35"/>
      <c r="E36" s="35"/>
      <c r="F36" s="35"/>
      <c r="G36" s="36"/>
      <c r="H36" s="9"/>
      <c r="I36" s="38"/>
      <c r="J36" s="1"/>
    </row>
    <row r="37" spans="1:10">
      <c r="A37" s="432" t="s">
        <v>451</v>
      </c>
      <c r="B37" s="433"/>
      <c r="C37" s="433"/>
      <c r="D37" s="434"/>
      <c r="E37" s="432" t="s">
        <v>442</v>
      </c>
      <c r="F37" s="433"/>
      <c r="G37" s="433"/>
      <c r="H37" s="430" t="s">
        <v>458</v>
      </c>
      <c r="I37" s="431"/>
      <c r="J37" s="1"/>
    </row>
    <row r="38" spans="1:10">
      <c r="A38" s="39"/>
      <c r="B38" s="39"/>
      <c r="C38" s="436"/>
      <c r="D38" s="437"/>
      <c r="E38" s="9"/>
      <c r="F38" s="436"/>
      <c r="G38" s="437"/>
      <c r="H38" s="9"/>
      <c r="I38" s="9"/>
      <c r="J38" s="1"/>
    </row>
    <row r="39" spans="1:10">
      <c r="A39" s="432" t="s">
        <v>452</v>
      </c>
      <c r="B39" s="433"/>
      <c r="C39" s="433"/>
      <c r="D39" s="434"/>
      <c r="E39" s="432" t="s">
        <v>442</v>
      </c>
      <c r="F39" s="433"/>
      <c r="G39" s="433"/>
      <c r="H39" s="430" t="s">
        <v>459</v>
      </c>
      <c r="I39" s="431"/>
      <c r="J39" s="1"/>
    </row>
    <row r="40" spans="1:10">
      <c r="A40" s="39"/>
      <c r="B40" s="39"/>
      <c r="C40" s="40"/>
      <c r="D40" s="41"/>
      <c r="E40" s="9"/>
      <c r="F40" s="40"/>
      <c r="G40" s="41"/>
      <c r="H40" s="9"/>
      <c r="I40" s="9"/>
      <c r="J40" s="1"/>
    </row>
    <row r="41" spans="1:10">
      <c r="A41" s="432" t="s">
        <v>453</v>
      </c>
      <c r="B41" s="433"/>
      <c r="C41" s="433"/>
      <c r="D41" s="434"/>
      <c r="E41" s="432" t="s">
        <v>442</v>
      </c>
      <c r="F41" s="433"/>
      <c r="G41" s="433"/>
      <c r="H41" s="430" t="s">
        <v>460</v>
      </c>
      <c r="I41" s="431"/>
      <c r="J41" s="1"/>
    </row>
    <row r="42" spans="1:10">
      <c r="A42" s="42"/>
      <c r="B42" s="43"/>
      <c r="C42" s="43"/>
      <c r="D42" s="43"/>
      <c r="E42" s="42"/>
      <c r="F42" s="43"/>
      <c r="G42" s="43"/>
      <c r="H42" s="44"/>
      <c r="I42" s="45"/>
      <c r="J42" s="1"/>
    </row>
    <row r="43" spans="1:10">
      <c r="A43" s="39"/>
      <c r="B43" s="39"/>
      <c r="C43" s="40"/>
      <c r="D43" s="41"/>
      <c r="E43" s="9"/>
      <c r="F43" s="40"/>
      <c r="G43" s="41"/>
      <c r="H43" s="9"/>
      <c r="I43" s="9"/>
      <c r="J43" s="1"/>
    </row>
    <row r="44" spans="1:10">
      <c r="A44" s="46"/>
      <c r="B44" s="46"/>
      <c r="C44" s="46"/>
      <c r="D44" s="22"/>
      <c r="E44" s="22"/>
      <c r="F44" s="46"/>
      <c r="G44" s="22"/>
      <c r="H44" s="22"/>
      <c r="I44" s="22"/>
      <c r="J44" s="1"/>
    </row>
    <row r="45" spans="1:10">
      <c r="A45" s="425" t="s">
        <v>373</v>
      </c>
      <c r="B45" s="426"/>
      <c r="C45" s="430"/>
      <c r="D45" s="431"/>
      <c r="E45" s="20"/>
      <c r="F45" s="427"/>
      <c r="G45" s="433"/>
      <c r="H45" s="433"/>
      <c r="I45" s="434"/>
      <c r="J45" s="1"/>
    </row>
    <row r="46" spans="1:10">
      <c r="A46" s="39"/>
      <c r="B46" s="39"/>
      <c r="C46" s="436"/>
      <c r="D46" s="437"/>
      <c r="E46" s="9"/>
      <c r="F46" s="436"/>
      <c r="G46" s="438"/>
      <c r="H46" s="47"/>
      <c r="I46" s="47"/>
      <c r="J46" s="1"/>
    </row>
    <row r="47" spans="1:10">
      <c r="A47" s="425" t="s">
        <v>411</v>
      </c>
      <c r="B47" s="426"/>
      <c r="C47" s="427" t="s">
        <v>461</v>
      </c>
      <c r="D47" s="428"/>
      <c r="E47" s="428"/>
      <c r="F47" s="428"/>
      <c r="G47" s="428"/>
      <c r="H47" s="428"/>
      <c r="I47" s="428"/>
      <c r="J47" s="1"/>
    </row>
    <row r="48" spans="1:10">
      <c r="A48" s="19"/>
      <c r="B48" s="19"/>
      <c r="C48" s="48" t="s">
        <v>374</v>
      </c>
      <c r="D48" s="20"/>
      <c r="E48" s="20"/>
      <c r="F48" s="20"/>
      <c r="G48" s="20"/>
      <c r="H48" s="20"/>
      <c r="I48" s="20"/>
      <c r="J48" s="1"/>
    </row>
    <row r="49" spans="1:10">
      <c r="A49" s="425" t="s">
        <v>375</v>
      </c>
      <c r="B49" s="426"/>
      <c r="C49" s="422" t="s">
        <v>462</v>
      </c>
      <c r="D49" s="423"/>
      <c r="E49" s="429"/>
      <c r="F49" s="20"/>
      <c r="G49" s="17" t="s">
        <v>376</v>
      </c>
      <c r="H49" s="422" t="s">
        <v>463</v>
      </c>
      <c r="I49" s="429"/>
      <c r="J49" s="1"/>
    </row>
    <row r="50" spans="1:10">
      <c r="A50" s="19"/>
      <c r="B50" s="19"/>
      <c r="C50" s="48"/>
      <c r="D50" s="20"/>
      <c r="E50" s="20"/>
      <c r="F50" s="20"/>
      <c r="G50" s="20"/>
      <c r="H50" s="20"/>
      <c r="I50" s="20"/>
      <c r="J50" s="1"/>
    </row>
    <row r="51" spans="1:10">
      <c r="A51" s="425" t="s">
        <v>363</v>
      </c>
      <c r="B51" s="426"/>
      <c r="C51" s="435" t="s">
        <v>464</v>
      </c>
      <c r="D51" s="423"/>
      <c r="E51" s="423"/>
      <c r="F51" s="423"/>
      <c r="G51" s="423"/>
      <c r="H51" s="423"/>
      <c r="I51" s="429"/>
      <c r="J51" s="1"/>
    </row>
    <row r="52" spans="1:10">
      <c r="A52" s="19"/>
      <c r="B52" s="19"/>
      <c r="C52" s="20"/>
      <c r="D52" s="20"/>
      <c r="E52" s="20"/>
      <c r="F52" s="20"/>
      <c r="G52" s="20"/>
      <c r="H52" s="20"/>
      <c r="I52" s="20"/>
      <c r="J52" s="1"/>
    </row>
    <row r="53" spans="1:10">
      <c r="A53" s="420" t="s">
        <v>377</v>
      </c>
      <c r="B53" s="421"/>
      <c r="C53" s="422" t="s">
        <v>472</v>
      </c>
      <c r="D53" s="423"/>
      <c r="E53" s="423"/>
      <c r="F53" s="423"/>
      <c r="G53" s="423"/>
      <c r="H53" s="423"/>
      <c r="I53" s="424"/>
      <c r="J53" s="1"/>
    </row>
    <row r="54" spans="1:10">
      <c r="A54" s="49"/>
      <c r="B54" s="49"/>
      <c r="C54" s="419" t="s">
        <v>378</v>
      </c>
      <c r="D54" s="419"/>
      <c r="E54" s="419"/>
      <c r="F54" s="419"/>
      <c r="G54" s="419"/>
      <c r="H54" s="419"/>
      <c r="I54" s="51"/>
      <c r="J54" s="1"/>
    </row>
    <row r="55" spans="1:10">
      <c r="A55" s="49"/>
      <c r="B55" s="49"/>
      <c r="C55" s="50"/>
      <c r="D55" s="50"/>
      <c r="E55" s="50"/>
      <c r="F55" s="50"/>
      <c r="G55" s="50"/>
      <c r="H55" s="50"/>
      <c r="I55" s="51"/>
      <c r="J55" s="1"/>
    </row>
    <row r="56" spans="1:10">
      <c r="A56" s="49"/>
      <c r="B56" s="412" t="s">
        <v>402</v>
      </c>
      <c r="C56" s="413"/>
      <c r="D56" s="413"/>
      <c r="E56" s="413"/>
      <c r="F56" s="50"/>
      <c r="G56" s="50"/>
      <c r="H56" s="50"/>
      <c r="I56" s="51"/>
      <c r="J56" s="1"/>
    </row>
    <row r="57" spans="1:10">
      <c r="A57" s="49"/>
      <c r="B57" s="412" t="s">
        <v>403</v>
      </c>
      <c r="C57" s="413"/>
      <c r="D57" s="413"/>
      <c r="E57" s="413"/>
      <c r="F57" s="413"/>
      <c r="G57" s="413"/>
      <c r="H57" s="413"/>
      <c r="I57" s="413"/>
      <c r="J57" s="1"/>
    </row>
    <row r="58" spans="1:10">
      <c r="A58" s="49"/>
      <c r="B58" s="412" t="s">
        <v>404</v>
      </c>
      <c r="C58" s="413"/>
      <c r="D58" s="413"/>
      <c r="E58" s="413"/>
      <c r="F58" s="413"/>
      <c r="G58" s="413"/>
      <c r="H58" s="413"/>
      <c r="I58" s="51"/>
      <c r="J58" s="1"/>
    </row>
    <row r="59" spans="1:10">
      <c r="A59" s="49"/>
      <c r="B59" s="412" t="s">
        <v>405</v>
      </c>
      <c r="C59" s="413"/>
      <c r="D59" s="413"/>
      <c r="E59" s="413"/>
      <c r="F59" s="413"/>
      <c r="G59" s="413"/>
      <c r="H59" s="413"/>
      <c r="I59" s="413"/>
      <c r="J59" s="1"/>
    </row>
    <row r="60" spans="1:10">
      <c r="A60" s="49"/>
      <c r="B60" s="412" t="s">
        <v>406</v>
      </c>
      <c r="C60" s="413"/>
      <c r="D60" s="413"/>
      <c r="E60" s="413"/>
      <c r="F60" s="413"/>
      <c r="G60" s="413"/>
      <c r="H60" s="413"/>
      <c r="I60" s="413"/>
      <c r="J60" s="1"/>
    </row>
    <row r="61" spans="1:10">
      <c r="A61" s="52" t="s">
        <v>379</v>
      </c>
      <c r="B61" s="20"/>
      <c r="C61" s="20"/>
      <c r="D61" s="20"/>
      <c r="E61" s="20"/>
      <c r="F61" s="20"/>
      <c r="G61" s="71" t="s">
        <v>465</v>
      </c>
      <c r="H61" s="71"/>
      <c r="I61" s="71" t="s">
        <v>466</v>
      </c>
      <c r="J61" s="1"/>
    </row>
    <row r="62" spans="1:10">
      <c r="A62" s="20"/>
      <c r="B62" s="20"/>
      <c r="C62" s="20"/>
      <c r="D62" s="20"/>
      <c r="E62" s="49"/>
      <c r="F62" s="1"/>
      <c r="G62" s="71"/>
      <c r="H62" s="71"/>
      <c r="I62" s="71"/>
      <c r="J62" s="1"/>
    </row>
    <row r="63" spans="1:10" ht="13.5" thickBot="1">
      <c r="A63" s="53"/>
      <c r="B63" s="53"/>
      <c r="C63" s="33"/>
      <c r="D63" s="33"/>
      <c r="E63" s="49"/>
      <c r="F63" s="33"/>
      <c r="G63" s="72" t="s">
        <v>467</v>
      </c>
      <c r="H63" s="73"/>
      <c r="I63" s="72" t="s">
        <v>468</v>
      </c>
      <c r="J63" s="1"/>
    </row>
    <row r="64" spans="1:10">
      <c r="E64" s="49" t="s">
        <v>380</v>
      </c>
      <c r="G64" s="414" t="s">
        <v>381</v>
      </c>
      <c r="H64" s="415"/>
      <c r="I64" s="416"/>
    </row>
    <row r="65" spans="7:9">
      <c r="G65" s="417"/>
      <c r="H65" s="418"/>
      <c r="I65" s="33"/>
    </row>
  </sheetData>
  <mergeCells count="75"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  <mergeCell ref="A17:B17"/>
    <mergeCell ref="C17:I17"/>
    <mergeCell ref="A19:B19"/>
    <mergeCell ref="C19:I19"/>
    <mergeCell ref="A13:C13"/>
    <mergeCell ref="A15:B15"/>
    <mergeCell ref="C15:D15"/>
    <mergeCell ref="F15:I15"/>
    <mergeCell ref="A25:B25"/>
    <mergeCell ref="D25:G25"/>
    <mergeCell ref="A27:B27"/>
    <mergeCell ref="G27:H27"/>
    <mergeCell ref="A21:B21"/>
    <mergeCell ref="C21:I21"/>
    <mergeCell ref="A23:B23"/>
    <mergeCell ref="D23:F23"/>
    <mergeCell ref="G23:H23"/>
    <mergeCell ref="A29:D29"/>
    <mergeCell ref="E29:G29"/>
    <mergeCell ref="H29:I29"/>
    <mergeCell ref="A31:D31"/>
    <mergeCell ref="E31:G31"/>
    <mergeCell ref="H31:I31"/>
    <mergeCell ref="H35:I35"/>
    <mergeCell ref="A37:D37"/>
    <mergeCell ref="E37:G37"/>
    <mergeCell ref="H37:I37"/>
    <mergeCell ref="D32:G32"/>
    <mergeCell ref="A33:D33"/>
    <mergeCell ref="E33:G33"/>
    <mergeCell ref="H33:I33"/>
    <mergeCell ref="C38:D38"/>
    <mergeCell ref="F38:G38"/>
    <mergeCell ref="A39:D39"/>
    <mergeCell ref="E39:G39"/>
    <mergeCell ref="A35:D35"/>
    <mergeCell ref="E35:G35"/>
    <mergeCell ref="H39:I39"/>
    <mergeCell ref="A41:D41"/>
    <mergeCell ref="E41:G41"/>
    <mergeCell ref="H41:I41"/>
    <mergeCell ref="A51:B51"/>
    <mergeCell ref="C51:I51"/>
    <mergeCell ref="A45:B45"/>
    <mergeCell ref="C45:D45"/>
    <mergeCell ref="F45:I45"/>
    <mergeCell ref="C46:D46"/>
    <mergeCell ref="F46:G46"/>
    <mergeCell ref="A53:B53"/>
    <mergeCell ref="C53:I53"/>
    <mergeCell ref="A47:B47"/>
    <mergeCell ref="C47:I47"/>
    <mergeCell ref="A49:B49"/>
    <mergeCell ref="C49:E49"/>
    <mergeCell ref="H49:I49"/>
    <mergeCell ref="B59:I59"/>
    <mergeCell ref="B60:I60"/>
    <mergeCell ref="G64:I64"/>
    <mergeCell ref="G65:H65"/>
    <mergeCell ref="C54:H54"/>
    <mergeCell ref="B56:E56"/>
    <mergeCell ref="B57:I57"/>
    <mergeCell ref="B58:H58"/>
  </mergeCells>
  <phoneticPr fontId="4" type="noConversion"/>
  <conditionalFormatting sqref="H30">
    <cfRule type="cellIs" dxfId="1" priority="1" stopIfTrue="1" operator="equal">
      <formula>"DA"</formula>
    </cfRule>
  </conditionalFormatting>
  <conditionalFormatting sqref="H2">
    <cfRule type="cellIs" dxfId="0" priority="2" stopIfTrue="1" operator="lessThan">
      <formula>#REF!</formula>
    </cfRule>
  </conditionalFormatting>
  <hyperlinks>
    <hyperlink ref="C21" r:id="rId1"/>
    <hyperlink ref="C51" r:id="rId2"/>
  </hyperlinks>
  <pageMargins left="0.75" right="0.75" top="1" bottom="1" header="0.5" footer="0.5"/>
  <pageSetup paperSize="9" scale="74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opLeftCell="B1" zoomScaleNormal="100" workbookViewId="0">
      <selection activeCell="K33" sqref="K33"/>
    </sheetView>
  </sheetViews>
  <sheetFormatPr defaultRowHeight="12"/>
  <cols>
    <col min="1" max="1" width="7.140625" style="54" customWidth="1"/>
    <col min="2" max="2" width="70" style="54" customWidth="1"/>
    <col min="3" max="3" width="9.28515625" style="54" customWidth="1"/>
    <col min="4" max="4" width="11" style="55" customWidth="1"/>
    <col min="5" max="5" width="12.42578125" style="55" customWidth="1"/>
    <col min="6" max="6" width="12.5703125" style="55" customWidth="1"/>
    <col min="7" max="8" width="10.7109375" style="55" customWidth="1"/>
    <col min="9" max="9" width="12.7109375" style="55" customWidth="1"/>
    <col min="10" max="16384" width="9.140625" style="54"/>
  </cols>
  <sheetData>
    <row r="1" spans="1:9" s="79" customFormat="1" ht="12.75" customHeight="1">
      <c r="A1" s="77"/>
      <c r="B1" s="77"/>
      <c r="C1" s="480" t="s">
        <v>423</v>
      </c>
      <c r="D1" s="480"/>
      <c r="E1" s="480"/>
      <c r="F1" s="480"/>
      <c r="G1" s="77"/>
      <c r="H1" s="77"/>
      <c r="I1" s="77"/>
    </row>
    <row r="2" spans="1:9" s="79" customFormat="1" ht="12" customHeight="1">
      <c r="A2" s="77"/>
      <c r="B2" s="80" t="s">
        <v>424</v>
      </c>
      <c r="C2" s="487" t="s">
        <v>473</v>
      </c>
      <c r="D2" s="488"/>
      <c r="E2" s="78"/>
      <c r="F2" s="81"/>
      <c r="G2" s="82"/>
      <c r="H2" s="77"/>
      <c r="I2" s="77"/>
    </row>
    <row r="3" spans="1:9" s="79" customFormat="1" ht="12.75" customHeight="1">
      <c r="A3" s="83"/>
      <c r="B3" s="84"/>
      <c r="C3" s="84"/>
      <c r="D3" s="481" t="s">
        <v>470</v>
      </c>
      <c r="E3" s="481"/>
      <c r="F3" s="481"/>
      <c r="G3" s="481"/>
      <c r="H3" s="481"/>
      <c r="I3" s="481"/>
    </row>
    <row r="4" spans="1:9" s="79" customFormat="1" ht="15" customHeight="1">
      <c r="A4" s="482" t="s">
        <v>0</v>
      </c>
      <c r="B4" s="482" t="s">
        <v>1</v>
      </c>
      <c r="C4" s="482" t="s">
        <v>194</v>
      </c>
      <c r="D4" s="484" t="s">
        <v>195</v>
      </c>
      <c r="E4" s="485"/>
      <c r="F4" s="486"/>
      <c r="G4" s="484" t="s">
        <v>196</v>
      </c>
      <c r="H4" s="485"/>
      <c r="I4" s="486"/>
    </row>
    <row r="5" spans="1:9" s="79" customFormat="1" ht="15" customHeight="1">
      <c r="A5" s="483"/>
      <c r="B5" s="483"/>
      <c r="C5" s="483"/>
      <c r="D5" s="85" t="s">
        <v>2</v>
      </c>
      <c r="E5" s="86" t="s">
        <v>3</v>
      </c>
      <c r="F5" s="87" t="s">
        <v>4</v>
      </c>
      <c r="G5" s="85" t="s">
        <v>2</v>
      </c>
      <c r="H5" s="86" t="s">
        <v>3</v>
      </c>
      <c r="I5" s="87" t="s">
        <v>4</v>
      </c>
    </row>
    <row r="6" spans="1:9" s="79" customFormat="1" ht="15" customHeight="1">
      <c r="A6" s="88" t="s">
        <v>9</v>
      </c>
      <c r="B6" s="89" t="s">
        <v>11</v>
      </c>
      <c r="C6" s="90" t="s">
        <v>18</v>
      </c>
      <c r="D6" s="91">
        <v>4</v>
      </c>
      <c r="E6" s="92">
        <v>5</v>
      </c>
      <c r="F6" s="93">
        <v>6</v>
      </c>
      <c r="G6" s="91">
        <v>7</v>
      </c>
      <c r="H6" s="92">
        <v>8</v>
      </c>
      <c r="I6" s="93">
        <v>9</v>
      </c>
    </row>
    <row r="7" spans="1:9" s="79" customFormat="1" ht="15" customHeight="1">
      <c r="A7" s="473" t="s">
        <v>197</v>
      </c>
      <c r="B7" s="474"/>
      <c r="C7" s="474"/>
      <c r="D7" s="474"/>
      <c r="E7" s="474"/>
      <c r="F7" s="474"/>
      <c r="G7" s="474"/>
      <c r="H7" s="474"/>
      <c r="I7" s="475"/>
    </row>
    <row r="8" spans="1:9" s="79" customFormat="1" ht="15" customHeight="1">
      <c r="A8" s="94" t="s">
        <v>6</v>
      </c>
      <c r="B8" s="95" t="s">
        <v>189</v>
      </c>
      <c r="C8" s="94" t="s">
        <v>5</v>
      </c>
      <c r="D8" s="96"/>
      <c r="E8" s="97"/>
      <c r="F8" s="98">
        <f>D8+E8</f>
        <v>0</v>
      </c>
      <c r="G8" s="99"/>
      <c r="H8" s="100"/>
      <c r="I8" s="404">
        <f>G8+H8</f>
        <v>0</v>
      </c>
    </row>
    <row r="9" spans="1:9" s="79" customFormat="1" ht="15" customHeight="1">
      <c r="A9" s="101" t="s">
        <v>13</v>
      </c>
      <c r="B9" s="102" t="s">
        <v>7</v>
      </c>
      <c r="C9" s="101" t="s">
        <v>8</v>
      </c>
      <c r="D9" s="103">
        <v>38578</v>
      </c>
      <c r="E9" s="104">
        <v>62060226</v>
      </c>
      <c r="F9" s="105">
        <f t="shared" ref="F9:F28" si="0">D9+E9</f>
        <v>62098804</v>
      </c>
      <c r="G9" s="106">
        <v>1836941</v>
      </c>
      <c r="H9" s="107">
        <v>68571950</v>
      </c>
      <c r="I9" s="108">
        <f t="shared" ref="I9:I29" si="1">G9+H9</f>
        <v>70408891</v>
      </c>
    </row>
    <row r="10" spans="1:9" s="79" customFormat="1" ht="15" customHeight="1">
      <c r="A10" s="101" t="s">
        <v>20</v>
      </c>
      <c r="B10" s="102" t="s">
        <v>14</v>
      </c>
      <c r="C10" s="101" t="s">
        <v>10</v>
      </c>
      <c r="D10" s="103">
        <v>5012845</v>
      </c>
      <c r="E10" s="104">
        <v>1633400969</v>
      </c>
      <c r="F10" s="381">
        <f t="shared" si="0"/>
        <v>1638413814</v>
      </c>
      <c r="G10" s="403">
        <v>4868441</v>
      </c>
      <c r="H10" s="107">
        <v>1619331556</v>
      </c>
      <c r="I10" s="108">
        <f t="shared" si="1"/>
        <v>1624199997</v>
      </c>
    </row>
    <row r="11" spans="1:9" s="109" customFormat="1" ht="15" customHeight="1">
      <c r="A11" s="101" t="s">
        <v>73</v>
      </c>
      <c r="B11" s="102" t="s">
        <v>384</v>
      </c>
      <c r="C11" s="101" t="s">
        <v>12</v>
      </c>
      <c r="D11" s="103">
        <f>D12+D13+D14+D19</f>
        <v>1943036210</v>
      </c>
      <c r="E11" s="103">
        <f>E12+E13+E14+E19</f>
        <v>3717049623</v>
      </c>
      <c r="F11" s="381">
        <f t="shared" si="0"/>
        <v>5660085833</v>
      </c>
      <c r="G11" s="103">
        <f>G12+G13+G14+G19</f>
        <v>2083829684</v>
      </c>
      <c r="H11" s="396">
        <f>H12+H13+H14+H19</f>
        <v>3845786191</v>
      </c>
      <c r="I11" s="108">
        <f t="shared" si="1"/>
        <v>5929615875</v>
      </c>
    </row>
    <row r="12" spans="1:9" s="79" customFormat="1" ht="24">
      <c r="A12" s="101" t="s">
        <v>22</v>
      </c>
      <c r="B12" s="102" t="s">
        <v>23</v>
      </c>
      <c r="C12" s="101" t="s">
        <v>15</v>
      </c>
      <c r="D12" s="103"/>
      <c r="E12" s="104">
        <v>800365802</v>
      </c>
      <c r="F12" s="381">
        <f t="shared" si="0"/>
        <v>800365802</v>
      </c>
      <c r="G12" s="403"/>
      <c r="H12" s="107">
        <v>816718189</v>
      </c>
      <c r="I12" s="108">
        <f t="shared" si="1"/>
        <v>816718189</v>
      </c>
    </row>
    <row r="13" spans="1:9" s="79" customFormat="1" ht="15" customHeight="1">
      <c r="A13" s="101" t="s">
        <v>25</v>
      </c>
      <c r="B13" s="102" t="s">
        <v>26</v>
      </c>
      <c r="C13" s="101" t="s">
        <v>16</v>
      </c>
      <c r="D13" s="103"/>
      <c r="E13" s="104">
        <v>19220550</v>
      </c>
      <c r="F13" s="105">
        <f t="shared" si="0"/>
        <v>19220550</v>
      </c>
      <c r="G13" s="106"/>
      <c r="H13" s="107">
        <v>19140405</v>
      </c>
      <c r="I13" s="108">
        <f t="shared" si="1"/>
        <v>19140405</v>
      </c>
    </row>
    <row r="14" spans="1:9" s="79" customFormat="1" ht="15" customHeight="1">
      <c r="A14" s="101" t="s">
        <v>34</v>
      </c>
      <c r="B14" s="110" t="s">
        <v>385</v>
      </c>
      <c r="C14" s="101" t="s">
        <v>17</v>
      </c>
      <c r="D14" s="103">
        <f>D15+D16+D17+D18</f>
        <v>1943036210</v>
      </c>
      <c r="E14" s="103">
        <f>E15+E16+E17+E18</f>
        <v>2897463271</v>
      </c>
      <c r="F14" s="105">
        <f t="shared" si="0"/>
        <v>4840499481</v>
      </c>
      <c r="G14" s="106">
        <f>G15+G16+G17+G18</f>
        <v>2083829684</v>
      </c>
      <c r="H14" s="107">
        <f>H15+H16+H17+H18</f>
        <v>3009927597</v>
      </c>
      <c r="I14" s="108">
        <f t="shared" si="1"/>
        <v>5093757281</v>
      </c>
    </row>
    <row r="15" spans="1:9" s="79" customFormat="1" ht="15" customHeight="1">
      <c r="A15" s="111" t="s">
        <v>9</v>
      </c>
      <c r="B15" s="112" t="s">
        <v>36</v>
      </c>
      <c r="C15" s="101" t="s">
        <v>19</v>
      </c>
      <c r="D15" s="113">
        <v>1067466462</v>
      </c>
      <c r="E15" s="114">
        <v>691963075</v>
      </c>
      <c r="F15" s="115">
        <f t="shared" si="0"/>
        <v>1759429537</v>
      </c>
      <c r="G15" s="116">
        <v>1181787763</v>
      </c>
      <c r="H15" s="117">
        <v>793103148</v>
      </c>
      <c r="I15" s="118">
        <f t="shared" si="1"/>
        <v>1974890911</v>
      </c>
    </row>
    <row r="16" spans="1:9" s="79" customFormat="1" ht="15" customHeight="1">
      <c r="A16" s="111" t="s">
        <v>11</v>
      </c>
      <c r="B16" s="112" t="s">
        <v>43</v>
      </c>
      <c r="C16" s="101" t="s">
        <v>21</v>
      </c>
      <c r="D16" s="119">
        <v>136306623</v>
      </c>
      <c r="E16" s="114">
        <v>354158938</v>
      </c>
      <c r="F16" s="115">
        <f t="shared" si="0"/>
        <v>490465561</v>
      </c>
      <c r="G16" s="120">
        <v>162709821</v>
      </c>
      <c r="H16" s="117">
        <v>324509105</v>
      </c>
      <c r="I16" s="118">
        <f t="shared" si="1"/>
        <v>487218926</v>
      </c>
    </row>
    <row r="17" spans="1:10" s="79" customFormat="1" ht="15" customHeight="1">
      <c r="A17" s="111" t="s">
        <v>18</v>
      </c>
      <c r="B17" s="112" t="s">
        <v>55</v>
      </c>
      <c r="C17" s="101" t="s">
        <v>24</v>
      </c>
      <c r="D17" s="119">
        <v>124377947</v>
      </c>
      <c r="E17" s="114">
        <v>251098221</v>
      </c>
      <c r="F17" s="115">
        <f t="shared" si="0"/>
        <v>375476168</v>
      </c>
      <c r="G17" s="120">
        <v>180044882</v>
      </c>
      <c r="H17" s="117">
        <v>312854886</v>
      </c>
      <c r="I17" s="118">
        <f t="shared" si="1"/>
        <v>492899768</v>
      </c>
    </row>
    <row r="18" spans="1:10" s="79" customFormat="1" ht="15" customHeight="1">
      <c r="A18" s="111" t="s">
        <v>66</v>
      </c>
      <c r="B18" s="112" t="s">
        <v>67</v>
      </c>
      <c r="C18" s="101" t="s">
        <v>27</v>
      </c>
      <c r="D18" s="119">
        <v>614885178</v>
      </c>
      <c r="E18" s="114">
        <v>1600243037</v>
      </c>
      <c r="F18" s="115">
        <f t="shared" si="0"/>
        <v>2215128215</v>
      </c>
      <c r="G18" s="120">
        <v>559287218</v>
      </c>
      <c r="H18" s="117">
        <v>1579460458</v>
      </c>
      <c r="I18" s="118">
        <f t="shared" si="1"/>
        <v>2138747676</v>
      </c>
    </row>
    <row r="19" spans="1:10" s="79" customFormat="1" ht="15" customHeight="1">
      <c r="A19" s="101" t="s">
        <v>70</v>
      </c>
      <c r="B19" s="102" t="s">
        <v>71</v>
      </c>
      <c r="C19" s="101" t="s">
        <v>29</v>
      </c>
      <c r="D19" s="121">
        <v>0</v>
      </c>
      <c r="E19" s="104">
        <v>0</v>
      </c>
      <c r="F19" s="105">
        <f t="shared" si="0"/>
        <v>0</v>
      </c>
      <c r="G19" s="122"/>
      <c r="H19" s="107"/>
      <c r="I19" s="381">
        <f t="shared" si="1"/>
        <v>0</v>
      </c>
    </row>
    <row r="20" spans="1:10" s="79" customFormat="1" ht="15" customHeight="1">
      <c r="A20" s="101" t="s">
        <v>76</v>
      </c>
      <c r="B20" s="102" t="s">
        <v>74</v>
      </c>
      <c r="C20" s="101" t="s">
        <v>31</v>
      </c>
      <c r="D20" s="121">
        <v>22327665</v>
      </c>
      <c r="E20" s="104">
        <v>0</v>
      </c>
      <c r="F20" s="105">
        <f t="shared" si="0"/>
        <v>22327665</v>
      </c>
      <c r="G20" s="122">
        <v>22374967</v>
      </c>
      <c r="H20" s="107"/>
      <c r="I20" s="108">
        <f t="shared" si="1"/>
        <v>22374967</v>
      </c>
    </row>
    <row r="21" spans="1:10" s="79" customFormat="1" ht="15" customHeight="1">
      <c r="A21" s="101" t="s">
        <v>89</v>
      </c>
      <c r="B21" s="102" t="s">
        <v>77</v>
      </c>
      <c r="C21" s="101" t="s">
        <v>33</v>
      </c>
      <c r="D21" s="103">
        <v>13189</v>
      </c>
      <c r="E21" s="104">
        <v>151019567</v>
      </c>
      <c r="F21" s="105">
        <f t="shared" si="0"/>
        <v>151032756</v>
      </c>
      <c r="G21" s="106">
        <v>11607</v>
      </c>
      <c r="H21" s="107">
        <v>170577663</v>
      </c>
      <c r="I21" s="108">
        <f t="shared" si="1"/>
        <v>170589270</v>
      </c>
    </row>
    <row r="22" spans="1:10" s="79" customFormat="1" ht="15" customHeight="1">
      <c r="A22" s="101" t="s">
        <v>94</v>
      </c>
      <c r="B22" s="102" t="s">
        <v>90</v>
      </c>
      <c r="C22" s="101" t="s">
        <v>35</v>
      </c>
      <c r="D22" s="103"/>
      <c r="E22" s="104">
        <v>6156261</v>
      </c>
      <c r="F22" s="105">
        <f t="shared" si="0"/>
        <v>6156261</v>
      </c>
      <c r="G22" s="106">
        <v>3343472</v>
      </c>
      <c r="H22" s="107">
        <v>6507527</v>
      </c>
      <c r="I22" s="108">
        <f t="shared" si="1"/>
        <v>9850999</v>
      </c>
    </row>
    <row r="23" spans="1:10" s="79" customFormat="1" ht="15" customHeight="1">
      <c r="A23" s="101" t="s">
        <v>102</v>
      </c>
      <c r="B23" s="102" t="s">
        <v>95</v>
      </c>
      <c r="C23" s="101" t="s">
        <v>37</v>
      </c>
      <c r="D23" s="103">
        <v>51473204</v>
      </c>
      <c r="E23" s="104">
        <v>1245546554</v>
      </c>
      <c r="F23" s="105">
        <f t="shared" si="0"/>
        <v>1297019758</v>
      </c>
      <c r="G23" s="106">
        <v>47638614</v>
      </c>
      <c r="H23" s="107">
        <v>969354488</v>
      </c>
      <c r="I23" s="108">
        <f t="shared" si="1"/>
        <v>1016993102</v>
      </c>
    </row>
    <row r="24" spans="1:10" s="79" customFormat="1" ht="15" customHeight="1">
      <c r="A24" s="101" t="s">
        <v>22</v>
      </c>
      <c r="B24" s="102" t="s">
        <v>386</v>
      </c>
      <c r="C24" s="101" t="s">
        <v>39</v>
      </c>
      <c r="D24" s="103">
        <f>D25+D26+D27</f>
        <v>2212458</v>
      </c>
      <c r="E24" s="103">
        <f>E25+E26+E27</f>
        <v>86275496</v>
      </c>
      <c r="F24" s="105">
        <f t="shared" si="0"/>
        <v>88487954</v>
      </c>
      <c r="G24" s="106">
        <f>G25+G26+G27</f>
        <v>7480660</v>
      </c>
      <c r="H24" s="107">
        <f>H25+H26+H27</f>
        <v>77673561</v>
      </c>
      <c r="I24" s="108">
        <f t="shared" si="1"/>
        <v>85154221</v>
      </c>
    </row>
    <row r="25" spans="1:10" s="79" customFormat="1" ht="15" customHeight="1">
      <c r="A25" s="111" t="s">
        <v>9</v>
      </c>
      <c r="B25" s="112" t="s">
        <v>104</v>
      </c>
      <c r="C25" s="101" t="s">
        <v>42</v>
      </c>
      <c r="D25" s="119">
        <v>2093658</v>
      </c>
      <c r="E25" s="114">
        <v>59773392</v>
      </c>
      <c r="F25" s="115">
        <f t="shared" si="0"/>
        <v>61867050</v>
      </c>
      <c r="G25" s="120">
        <v>7387138</v>
      </c>
      <c r="H25" s="117">
        <v>57990967</v>
      </c>
      <c r="I25" s="118">
        <f t="shared" si="1"/>
        <v>65378105</v>
      </c>
    </row>
    <row r="26" spans="1:10" s="79" customFormat="1" ht="15" customHeight="1">
      <c r="A26" s="111" t="s">
        <v>11</v>
      </c>
      <c r="B26" s="112" t="s">
        <v>109</v>
      </c>
      <c r="C26" s="101" t="s">
        <v>44</v>
      </c>
      <c r="D26" s="119">
        <v>0</v>
      </c>
      <c r="E26" s="114">
        <v>0</v>
      </c>
      <c r="F26" s="115">
        <f t="shared" si="0"/>
        <v>0</v>
      </c>
      <c r="G26" s="120"/>
      <c r="H26" s="117"/>
      <c r="I26" s="381">
        <f t="shared" si="1"/>
        <v>0</v>
      </c>
    </row>
    <row r="27" spans="1:10" s="79" customFormat="1" ht="15" customHeight="1">
      <c r="A27" s="111" t="s">
        <v>18</v>
      </c>
      <c r="B27" s="112" t="s">
        <v>111</v>
      </c>
      <c r="C27" s="101" t="s">
        <v>47</v>
      </c>
      <c r="D27" s="119">
        <v>118800</v>
      </c>
      <c r="E27" s="114">
        <v>26502104</v>
      </c>
      <c r="F27" s="115">
        <f t="shared" si="0"/>
        <v>26620904</v>
      </c>
      <c r="G27" s="120">
        <v>93522</v>
      </c>
      <c r="H27" s="117">
        <v>19682594</v>
      </c>
      <c r="I27" s="118">
        <f t="shared" si="1"/>
        <v>19776116</v>
      </c>
    </row>
    <row r="28" spans="1:10" s="79" customFormat="1" ht="15" customHeight="1">
      <c r="A28" s="101" t="s">
        <v>115</v>
      </c>
      <c r="B28" s="102" t="s">
        <v>113</v>
      </c>
      <c r="C28" s="101" t="s">
        <v>49</v>
      </c>
      <c r="D28" s="103">
        <v>195252</v>
      </c>
      <c r="E28" s="104">
        <v>47620830</v>
      </c>
      <c r="F28" s="105">
        <f t="shared" si="0"/>
        <v>47816082</v>
      </c>
      <c r="G28" s="106">
        <v>18164041</v>
      </c>
      <c r="H28" s="107">
        <v>49340792</v>
      </c>
      <c r="I28" s="108">
        <f t="shared" si="1"/>
        <v>67504833</v>
      </c>
    </row>
    <row r="29" spans="1:10" s="79" customFormat="1">
      <c r="A29" s="101" t="s">
        <v>117</v>
      </c>
      <c r="B29" s="123" t="s">
        <v>388</v>
      </c>
      <c r="C29" s="101" t="s">
        <v>52</v>
      </c>
      <c r="D29" s="124">
        <f>D8+D9+D10+D11+D20+D21+D22+D23+D24+D28</f>
        <v>2024309401</v>
      </c>
      <c r="E29" s="124">
        <f>E8+E9+E10+E11+E20+E21+E22+E23+E24+E28</f>
        <v>6949129526</v>
      </c>
      <c r="F29" s="125">
        <f>F8+F9+F10+F11+F20+F21+F22+F23+F24+F28</f>
        <v>8973438927</v>
      </c>
      <c r="G29" s="126">
        <f>G8+G9+G10+G11+G20+G21+G22+G23+G24+G28</f>
        <v>2189548427</v>
      </c>
      <c r="H29" s="126">
        <f>H8+H9+H10+H11+H20+H21+H22+H23+H24+H28</f>
        <v>6807143728</v>
      </c>
      <c r="I29" s="108">
        <f t="shared" si="1"/>
        <v>8996692155</v>
      </c>
      <c r="J29" s="127"/>
    </row>
    <row r="30" spans="1:10" s="79" customFormat="1" ht="15" customHeight="1">
      <c r="A30" s="128" t="s">
        <v>188</v>
      </c>
      <c r="B30" s="129" t="s">
        <v>118</v>
      </c>
      <c r="C30" s="128" t="s">
        <v>54</v>
      </c>
      <c r="D30" s="130">
        <v>0</v>
      </c>
      <c r="E30" s="131">
        <v>0</v>
      </c>
      <c r="F30" s="132">
        <f>D30+E30</f>
        <v>0</v>
      </c>
      <c r="G30" s="133"/>
      <c r="H30" s="134"/>
      <c r="I30" s="381">
        <f>G30+H30</f>
        <v>0</v>
      </c>
    </row>
    <row r="31" spans="1:10" s="79" customFormat="1" ht="15" customHeight="1">
      <c r="A31" s="476" t="s">
        <v>198</v>
      </c>
      <c r="B31" s="477"/>
      <c r="C31" s="477"/>
      <c r="D31" s="477"/>
      <c r="E31" s="477"/>
      <c r="F31" s="477"/>
      <c r="G31" s="477"/>
      <c r="H31" s="477"/>
      <c r="I31" s="478"/>
    </row>
    <row r="32" spans="1:10" s="79" customFormat="1" ht="15" customHeight="1">
      <c r="A32" s="135" t="s">
        <v>6</v>
      </c>
      <c r="B32" s="136" t="s">
        <v>387</v>
      </c>
      <c r="C32" s="137" t="s">
        <v>56</v>
      </c>
      <c r="D32" s="138">
        <f>D33+D34+D35+D36+D37+D38</f>
        <v>119326016</v>
      </c>
      <c r="E32" s="138">
        <f>E33+E34+E35+E36+E37+E38</f>
        <v>1666776618</v>
      </c>
      <c r="F32" s="139">
        <f>D32+E32</f>
        <v>1786102634</v>
      </c>
      <c r="G32" s="140">
        <f>G33+G34+G35+G36+G37+G38</f>
        <v>143939651</v>
      </c>
      <c r="H32" s="141">
        <f>H33+H34+H35+H36+H37+H38</f>
        <v>1788474486</v>
      </c>
      <c r="I32" s="142">
        <f>G32+H32</f>
        <v>1932414137</v>
      </c>
    </row>
    <row r="33" spans="1:9" s="148" customFormat="1" ht="15" customHeight="1">
      <c r="A33" s="143" t="s">
        <v>9</v>
      </c>
      <c r="B33" s="144" t="s">
        <v>120</v>
      </c>
      <c r="C33" s="145" t="s">
        <v>58</v>
      </c>
      <c r="D33" s="119">
        <v>44288720</v>
      </c>
      <c r="E33" s="146">
        <v>398598480</v>
      </c>
      <c r="F33" s="115">
        <f t="shared" ref="F33:F59" si="2">D33+E33</f>
        <v>442887200</v>
      </c>
      <c r="G33" s="120">
        <v>44288720</v>
      </c>
      <c r="H33" s="147">
        <v>398598480</v>
      </c>
      <c r="I33" s="118">
        <f t="shared" ref="I33:I54" si="3">G33+H33</f>
        <v>442887200</v>
      </c>
    </row>
    <row r="34" spans="1:9" s="79" customFormat="1" ht="15" customHeight="1">
      <c r="A34" s="143" t="s">
        <v>11</v>
      </c>
      <c r="B34" s="144" t="s">
        <v>125</v>
      </c>
      <c r="C34" s="149" t="s">
        <v>59</v>
      </c>
      <c r="D34" s="119"/>
      <c r="E34" s="114"/>
      <c r="F34" s="115">
        <f t="shared" si="2"/>
        <v>0</v>
      </c>
      <c r="G34" s="120"/>
      <c r="H34" s="117"/>
      <c r="I34" s="381">
        <f t="shared" si="3"/>
        <v>0</v>
      </c>
    </row>
    <row r="35" spans="1:9" s="79" customFormat="1" ht="15" customHeight="1">
      <c r="A35" s="143" t="s">
        <v>18</v>
      </c>
      <c r="B35" s="144" t="s">
        <v>127</v>
      </c>
      <c r="C35" s="145" t="s">
        <v>61</v>
      </c>
      <c r="D35" s="119">
        <v>-7555473</v>
      </c>
      <c r="E35" s="114">
        <v>500126152</v>
      </c>
      <c r="F35" s="115">
        <f t="shared" si="2"/>
        <v>492570679</v>
      </c>
      <c r="G35" s="120">
        <v>8753985</v>
      </c>
      <c r="H35" s="117">
        <v>550679239</v>
      </c>
      <c r="I35" s="118">
        <f t="shared" si="3"/>
        <v>559433224</v>
      </c>
    </row>
    <row r="36" spans="1:9" s="79" customFormat="1" ht="15" customHeight="1">
      <c r="A36" s="143" t="s">
        <v>66</v>
      </c>
      <c r="B36" s="144" t="s">
        <v>133</v>
      </c>
      <c r="C36" s="149" t="s">
        <v>63</v>
      </c>
      <c r="D36" s="119">
        <v>75500000</v>
      </c>
      <c r="E36" s="114">
        <v>348394652</v>
      </c>
      <c r="F36" s="115">
        <f t="shared" si="2"/>
        <v>423894652</v>
      </c>
      <c r="G36" s="120">
        <v>77013268</v>
      </c>
      <c r="H36" s="117">
        <v>366917393</v>
      </c>
      <c r="I36" s="118">
        <f t="shared" si="3"/>
        <v>443930661</v>
      </c>
    </row>
    <row r="37" spans="1:9" s="79" customFormat="1" ht="15" customHeight="1">
      <c r="A37" s="143" t="s">
        <v>83</v>
      </c>
      <c r="B37" s="144" t="s">
        <v>138</v>
      </c>
      <c r="C37" s="145" t="s">
        <v>65</v>
      </c>
      <c r="D37" s="119">
        <v>1236980</v>
      </c>
      <c r="E37" s="114">
        <v>273009121</v>
      </c>
      <c r="F37" s="115">
        <f t="shared" si="2"/>
        <v>274246101</v>
      </c>
      <c r="G37" s="120">
        <v>6875142</v>
      </c>
      <c r="H37" s="117">
        <v>395641158</v>
      </c>
      <c r="I37" s="118">
        <f t="shared" si="3"/>
        <v>402516300</v>
      </c>
    </row>
    <row r="38" spans="1:9" s="79" customFormat="1" ht="15" customHeight="1">
      <c r="A38" s="143" t="s">
        <v>85</v>
      </c>
      <c r="B38" s="144" t="s">
        <v>142</v>
      </c>
      <c r="C38" s="149" t="s">
        <v>68</v>
      </c>
      <c r="D38" s="119">
        <v>5855789</v>
      </c>
      <c r="E38" s="114">
        <v>146648213</v>
      </c>
      <c r="F38" s="115">
        <f t="shared" si="2"/>
        <v>152504002</v>
      </c>
      <c r="G38" s="120">
        <v>7008536</v>
      </c>
      <c r="H38" s="117">
        <v>76638216</v>
      </c>
      <c r="I38" s="118">
        <f t="shared" si="3"/>
        <v>83646752</v>
      </c>
    </row>
    <row r="39" spans="1:9" s="79" customFormat="1" ht="15" customHeight="1">
      <c r="A39" s="150" t="s">
        <v>13</v>
      </c>
      <c r="B39" s="151" t="s">
        <v>469</v>
      </c>
      <c r="C39" s="145" t="s">
        <v>32</v>
      </c>
      <c r="D39" s="152">
        <v>9121486</v>
      </c>
      <c r="E39" s="104">
        <v>53733621</v>
      </c>
      <c r="F39" s="105">
        <f t="shared" si="2"/>
        <v>62855107</v>
      </c>
      <c r="G39" s="153">
        <v>9610169</v>
      </c>
      <c r="H39" s="107">
        <v>56053494</v>
      </c>
      <c r="I39" s="108">
        <f t="shared" si="3"/>
        <v>65663663</v>
      </c>
    </row>
    <row r="40" spans="1:9" s="79" customFormat="1">
      <c r="A40" s="150" t="s">
        <v>20</v>
      </c>
      <c r="B40" s="151" t="s">
        <v>389</v>
      </c>
      <c r="C40" s="149" t="s">
        <v>30</v>
      </c>
      <c r="D40" s="152">
        <f>D41+D42+D43+D44+D45+D46</f>
        <v>1786943107</v>
      </c>
      <c r="E40" s="152">
        <f>E41+E42+E43+E44+E45+E46</f>
        <v>4393886899</v>
      </c>
      <c r="F40" s="105">
        <f t="shared" si="2"/>
        <v>6180830006</v>
      </c>
      <c r="G40" s="153">
        <f>G41+G42+G43+G44+G45+G46</f>
        <v>1924060577</v>
      </c>
      <c r="H40" s="107">
        <f>H41+H42+H43+H44+H45+H46</f>
        <v>4309035501</v>
      </c>
      <c r="I40" s="108">
        <f t="shared" si="3"/>
        <v>6233096078</v>
      </c>
    </row>
    <row r="41" spans="1:9" s="79" customFormat="1" ht="15" customHeight="1">
      <c r="A41" s="143" t="s">
        <v>9</v>
      </c>
      <c r="B41" s="144" t="s">
        <v>148</v>
      </c>
      <c r="C41" s="145" t="s">
        <v>28</v>
      </c>
      <c r="D41" s="119">
        <v>3990322</v>
      </c>
      <c r="E41" s="114">
        <v>1245006776</v>
      </c>
      <c r="F41" s="115">
        <f t="shared" si="2"/>
        <v>1248997098</v>
      </c>
      <c r="G41" s="120">
        <v>3986675</v>
      </c>
      <c r="H41" s="117">
        <v>1173196945</v>
      </c>
      <c r="I41" s="118">
        <f t="shared" si="3"/>
        <v>1177183620</v>
      </c>
    </row>
    <row r="42" spans="1:9" s="79" customFormat="1" ht="15" customHeight="1">
      <c r="A42" s="143" t="s">
        <v>11</v>
      </c>
      <c r="B42" s="144" t="s">
        <v>150</v>
      </c>
      <c r="C42" s="149" t="s">
        <v>72</v>
      </c>
      <c r="D42" s="119">
        <v>1739462551</v>
      </c>
      <c r="E42" s="114">
        <v>0</v>
      </c>
      <c r="F42" s="115">
        <f t="shared" si="2"/>
        <v>1739462551</v>
      </c>
      <c r="G42" s="120">
        <v>1877152130</v>
      </c>
      <c r="H42" s="117"/>
      <c r="I42" s="118">
        <f t="shared" si="3"/>
        <v>1877152130</v>
      </c>
    </row>
    <row r="43" spans="1:9" s="79" customFormat="1" ht="15" customHeight="1">
      <c r="A43" s="143" t="s">
        <v>18</v>
      </c>
      <c r="B43" s="144" t="s">
        <v>152</v>
      </c>
      <c r="C43" s="145" t="s">
        <v>75</v>
      </c>
      <c r="D43" s="119">
        <v>43490234</v>
      </c>
      <c r="E43" s="114">
        <v>3097211552</v>
      </c>
      <c r="F43" s="386">
        <f t="shared" si="2"/>
        <v>3140701786</v>
      </c>
      <c r="G43" s="382">
        <v>42921772</v>
      </c>
      <c r="H43" s="147">
        <v>3074104217</v>
      </c>
      <c r="I43" s="118">
        <f t="shared" si="3"/>
        <v>3117025989</v>
      </c>
    </row>
    <row r="44" spans="1:9" s="79" customFormat="1" ht="15" customHeight="1">
      <c r="A44" s="143" t="s">
        <v>66</v>
      </c>
      <c r="B44" s="144" t="s">
        <v>154</v>
      </c>
      <c r="C44" s="149" t="s">
        <v>78</v>
      </c>
      <c r="D44" s="119">
        <v>0</v>
      </c>
      <c r="E44" s="114">
        <v>9758796</v>
      </c>
      <c r="F44" s="386">
        <f t="shared" si="2"/>
        <v>9758796</v>
      </c>
      <c r="G44" s="383"/>
      <c r="H44" s="117">
        <v>5977339</v>
      </c>
      <c r="I44" s="118">
        <f t="shared" si="3"/>
        <v>5977339</v>
      </c>
    </row>
    <row r="45" spans="1:9" s="79" customFormat="1" ht="15" customHeight="1">
      <c r="A45" s="143" t="s">
        <v>83</v>
      </c>
      <c r="B45" s="144" t="s">
        <v>156</v>
      </c>
      <c r="C45" s="145" t="s">
        <v>79</v>
      </c>
      <c r="D45" s="119">
        <v>0</v>
      </c>
      <c r="E45" s="154">
        <v>0</v>
      </c>
      <c r="F45" s="386">
        <f t="shared" si="2"/>
        <v>0</v>
      </c>
      <c r="G45" s="383"/>
      <c r="H45" s="155"/>
      <c r="I45" s="381">
        <f t="shared" si="3"/>
        <v>0</v>
      </c>
    </row>
    <row r="46" spans="1:9" s="79" customFormat="1" ht="15" customHeight="1">
      <c r="A46" s="143" t="s">
        <v>85</v>
      </c>
      <c r="B46" s="144" t="s">
        <v>158</v>
      </c>
      <c r="C46" s="149" t="s">
        <v>80</v>
      </c>
      <c r="D46" s="119">
        <v>0</v>
      </c>
      <c r="E46" s="114">
        <v>41909775</v>
      </c>
      <c r="F46" s="386">
        <f t="shared" si="2"/>
        <v>41909775</v>
      </c>
      <c r="G46" s="383"/>
      <c r="H46" s="117">
        <v>55757000</v>
      </c>
      <c r="I46" s="118">
        <f t="shared" si="3"/>
        <v>55757000</v>
      </c>
    </row>
    <row r="47" spans="1:9" s="79" customFormat="1" ht="24">
      <c r="A47" s="150" t="s">
        <v>73</v>
      </c>
      <c r="B47" s="151" t="s">
        <v>160</v>
      </c>
      <c r="C47" s="145" t="s">
        <v>81</v>
      </c>
      <c r="D47" s="152">
        <v>22327665</v>
      </c>
      <c r="E47" s="104">
        <v>0</v>
      </c>
      <c r="F47" s="381">
        <f t="shared" si="2"/>
        <v>22327665</v>
      </c>
      <c r="G47" s="384">
        <v>22374967</v>
      </c>
      <c r="H47" s="107"/>
      <c r="I47" s="108">
        <f t="shared" si="3"/>
        <v>22374967</v>
      </c>
    </row>
    <row r="48" spans="1:9" s="79" customFormat="1" ht="15" customHeight="1">
      <c r="A48" s="150" t="s">
        <v>76</v>
      </c>
      <c r="B48" s="151" t="s">
        <v>162</v>
      </c>
      <c r="C48" s="149" t="s">
        <v>82</v>
      </c>
      <c r="D48" s="152">
        <v>3398958</v>
      </c>
      <c r="E48" s="104">
        <v>79450827</v>
      </c>
      <c r="F48" s="381">
        <f t="shared" si="2"/>
        <v>82849785</v>
      </c>
      <c r="G48" s="384">
        <v>2647002</v>
      </c>
      <c r="H48" s="107">
        <v>83615936</v>
      </c>
      <c r="I48" s="108">
        <f t="shared" si="3"/>
        <v>86262938</v>
      </c>
    </row>
    <row r="49" spans="1:10" s="79" customFormat="1" ht="15" customHeight="1">
      <c r="A49" s="150" t="s">
        <v>89</v>
      </c>
      <c r="B49" s="151" t="s">
        <v>166</v>
      </c>
      <c r="C49" s="145" t="s">
        <v>84</v>
      </c>
      <c r="D49" s="152"/>
      <c r="E49" s="104">
        <v>145209529</v>
      </c>
      <c r="F49" s="381">
        <f t="shared" si="2"/>
        <v>145209529</v>
      </c>
      <c r="G49" s="384"/>
      <c r="H49" s="107">
        <v>128671504</v>
      </c>
      <c r="I49" s="108">
        <f t="shared" si="3"/>
        <v>128671504</v>
      </c>
    </row>
    <row r="50" spans="1:10" s="79" customFormat="1" ht="15" customHeight="1">
      <c r="A50" s="150" t="s">
        <v>94</v>
      </c>
      <c r="B50" s="151" t="s">
        <v>170</v>
      </c>
      <c r="C50" s="149" t="s">
        <v>86</v>
      </c>
      <c r="D50" s="152"/>
      <c r="E50" s="104"/>
      <c r="F50" s="381">
        <f t="shared" si="2"/>
        <v>0</v>
      </c>
      <c r="G50" s="384"/>
      <c r="H50" s="107"/>
      <c r="I50" s="381">
        <f t="shared" si="3"/>
        <v>0</v>
      </c>
    </row>
    <row r="51" spans="1:10" s="79" customFormat="1" ht="15" customHeight="1">
      <c r="A51" s="150" t="s">
        <v>102</v>
      </c>
      <c r="B51" s="151" t="s">
        <v>172</v>
      </c>
      <c r="C51" s="145" t="s">
        <v>88</v>
      </c>
      <c r="D51" s="152">
        <v>245490</v>
      </c>
      <c r="E51" s="104">
        <v>232123932</v>
      </c>
      <c r="F51" s="381">
        <f t="shared" si="2"/>
        <v>232369422</v>
      </c>
      <c r="G51" s="384">
        <v>170609</v>
      </c>
      <c r="H51" s="107">
        <v>162804087</v>
      </c>
      <c r="I51" s="108">
        <f t="shared" si="3"/>
        <v>162974696</v>
      </c>
    </row>
    <row r="52" spans="1:10" s="79" customFormat="1" ht="15" customHeight="1">
      <c r="A52" s="150" t="s">
        <v>22</v>
      </c>
      <c r="B52" s="151" t="s">
        <v>177</v>
      </c>
      <c r="C52" s="149" t="s">
        <v>91</v>
      </c>
      <c r="D52" s="152">
        <v>37456464</v>
      </c>
      <c r="E52" s="104">
        <v>316155667</v>
      </c>
      <c r="F52" s="381">
        <f t="shared" si="2"/>
        <v>353612131</v>
      </c>
      <c r="G52" s="384">
        <v>44612934</v>
      </c>
      <c r="H52" s="107">
        <v>256298947</v>
      </c>
      <c r="I52" s="108">
        <f t="shared" si="3"/>
        <v>300911881</v>
      </c>
    </row>
    <row r="53" spans="1:10" s="79" customFormat="1" ht="15" customHeight="1">
      <c r="A53" s="150" t="s">
        <v>115</v>
      </c>
      <c r="B53" s="151" t="s">
        <v>183</v>
      </c>
      <c r="C53" s="145" t="s">
        <v>92</v>
      </c>
      <c r="D53" s="152">
        <v>45490215</v>
      </c>
      <c r="E53" s="104">
        <v>61792433</v>
      </c>
      <c r="F53" s="381">
        <f t="shared" si="2"/>
        <v>107282648</v>
      </c>
      <c r="G53" s="384">
        <v>42132518</v>
      </c>
      <c r="H53" s="107">
        <v>22189773</v>
      </c>
      <c r="I53" s="108">
        <f t="shared" si="3"/>
        <v>64322291</v>
      </c>
    </row>
    <row r="54" spans="1:10" s="79" customFormat="1" ht="15" customHeight="1">
      <c r="A54" s="150" t="s">
        <v>117</v>
      </c>
      <c r="B54" s="151" t="s">
        <v>390</v>
      </c>
      <c r="C54" s="149" t="s">
        <v>93</v>
      </c>
      <c r="D54" s="152">
        <f>D32+D39+D40+D47+D48+D49+D50+D51+D52+D53</f>
        <v>2024309401</v>
      </c>
      <c r="E54" s="152">
        <f>E32+E39+E40+E47+E48+E49+E50+E51+E52+E53</f>
        <v>6949129526</v>
      </c>
      <c r="F54" s="387">
        <f t="shared" si="2"/>
        <v>8973438927</v>
      </c>
      <c r="G54" s="153">
        <f>G32+G39+G40+G47+G48+G49+G50+G51+G52+G53</f>
        <v>2189548427</v>
      </c>
      <c r="H54" s="156">
        <f>H32+H39+H40+H47+H48+H49+H50+H51+H52+H53</f>
        <v>6807143728</v>
      </c>
      <c r="I54" s="389">
        <f t="shared" si="3"/>
        <v>8996692155</v>
      </c>
    </row>
    <row r="55" spans="1:10" s="79" customFormat="1" ht="15" customHeight="1">
      <c r="A55" s="150" t="s">
        <v>188</v>
      </c>
      <c r="B55" s="151" t="s">
        <v>118</v>
      </c>
      <c r="C55" s="145" t="s">
        <v>96</v>
      </c>
      <c r="D55" s="152">
        <v>0</v>
      </c>
      <c r="E55" s="104">
        <v>0</v>
      </c>
      <c r="F55" s="381">
        <f t="shared" si="2"/>
        <v>0</v>
      </c>
      <c r="G55" s="388">
        <v>0</v>
      </c>
      <c r="H55" s="104">
        <v>0</v>
      </c>
      <c r="I55" s="385">
        <f>G55+H55</f>
        <v>0</v>
      </c>
    </row>
    <row r="56" spans="1:10" s="79" customFormat="1" ht="15" customHeight="1">
      <c r="A56" s="157"/>
      <c r="B56" s="158" t="s">
        <v>412</v>
      </c>
      <c r="C56" s="159"/>
      <c r="D56" s="160"/>
      <c r="E56" s="161"/>
      <c r="F56" s="162">
        <f t="shared" si="2"/>
        <v>0</v>
      </c>
      <c r="G56" s="388"/>
      <c r="H56" s="104"/>
      <c r="I56" s="385">
        <f>G56+H56</f>
        <v>0</v>
      </c>
    </row>
    <row r="57" spans="1:10" s="79" customFormat="1" ht="15" customHeight="1">
      <c r="A57" s="165"/>
      <c r="B57" s="158" t="s">
        <v>422</v>
      </c>
      <c r="C57" s="165"/>
      <c r="D57" s="160"/>
      <c r="E57" s="161"/>
      <c r="F57" s="162">
        <f t="shared" si="2"/>
        <v>0</v>
      </c>
      <c r="G57" s="388"/>
      <c r="H57" s="104"/>
      <c r="I57" s="385">
        <f>G57+H57</f>
        <v>0</v>
      </c>
    </row>
    <row r="58" spans="1:10" s="79" customFormat="1" ht="15" customHeight="1">
      <c r="A58" s="165"/>
      <c r="B58" s="166" t="s">
        <v>414</v>
      </c>
      <c r="C58" s="167" t="s">
        <v>97</v>
      </c>
      <c r="D58" s="168">
        <f>D32</f>
        <v>119326016</v>
      </c>
      <c r="E58" s="163">
        <f>E32</f>
        <v>1666776618</v>
      </c>
      <c r="F58" s="162">
        <f t="shared" si="2"/>
        <v>1786102634</v>
      </c>
      <c r="G58" s="168">
        <f>G32</f>
        <v>143939651</v>
      </c>
      <c r="H58" s="398">
        <f>H32</f>
        <v>1788474486</v>
      </c>
      <c r="I58" s="164">
        <f>G58+H58</f>
        <v>1932414137</v>
      </c>
    </row>
    <row r="59" spans="1:10" s="79" customFormat="1">
      <c r="A59" s="169"/>
      <c r="B59" s="170" t="s">
        <v>413</v>
      </c>
      <c r="C59" s="171" t="s">
        <v>41</v>
      </c>
      <c r="D59" s="378">
        <f>D39</f>
        <v>9121486</v>
      </c>
      <c r="E59" s="379">
        <f>E39</f>
        <v>53733621</v>
      </c>
      <c r="F59" s="172">
        <f t="shared" si="2"/>
        <v>62855107</v>
      </c>
      <c r="G59" s="397">
        <f>G39</f>
        <v>9610169</v>
      </c>
      <c r="H59" s="399">
        <f>H39</f>
        <v>56053494</v>
      </c>
      <c r="I59" s="173">
        <f>G59+H59</f>
        <v>65663663</v>
      </c>
    </row>
    <row r="60" spans="1:10" s="79" customFormat="1">
      <c r="A60" s="174"/>
      <c r="B60" s="175"/>
      <c r="C60" s="175"/>
      <c r="D60" s="479"/>
      <c r="E60" s="479"/>
      <c r="F60" s="176"/>
      <c r="G60" s="479"/>
      <c r="H60" s="479"/>
      <c r="I60" s="176"/>
    </row>
    <row r="61" spans="1:10" s="79" customFormat="1">
      <c r="B61" s="177" t="s">
        <v>421</v>
      </c>
      <c r="C61" s="177"/>
      <c r="D61" s="177"/>
      <c r="E61" s="176"/>
      <c r="F61" s="176"/>
      <c r="G61" s="176"/>
      <c r="H61" s="176"/>
      <c r="I61" s="176"/>
    </row>
    <row r="62" spans="1:10" s="79" customFormat="1">
      <c r="D62" s="176"/>
      <c r="E62" s="176"/>
      <c r="F62" s="176"/>
      <c r="G62" s="176"/>
      <c r="H62" s="176"/>
      <c r="I62" s="176"/>
      <c r="J62" s="176"/>
    </row>
    <row r="63" spans="1:10" s="79" customFormat="1">
      <c r="D63" s="176"/>
      <c r="E63" s="176"/>
      <c r="F63" s="176"/>
      <c r="G63" s="176"/>
      <c r="H63" s="176"/>
      <c r="I63" s="176"/>
    </row>
  </sheetData>
  <mergeCells count="12">
    <mergeCell ref="A7:I7"/>
    <mergeCell ref="A31:I31"/>
    <mergeCell ref="D60:E60"/>
    <mergeCell ref="G60:H60"/>
    <mergeCell ref="C1:F1"/>
    <mergeCell ref="D3:I3"/>
    <mergeCell ref="A4:A5"/>
    <mergeCell ref="B4:B5"/>
    <mergeCell ref="C4:C5"/>
    <mergeCell ref="D4:F4"/>
    <mergeCell ref="G4:I4"/>
    <mergeCell ref="C2:D2"/>
  </mergeCells>
  <phoneticPr fontId="4" type="noConversion"/>
  <pageMargins left="0.53" right="0.48" top="1" bottom="1" header="0.5" footer="0.5"/>
  <pageSetup paperSize="9" scale="60" orientation="portrait" r:id="rId1"/>
  <headerFooter alignWithMargins="0"/>
  <ignoredErrors>
    <ignoredError sqref="A6:I10 A12:I13 A11:E11 G11:I11 A15:I23 A14:E14 G14:I14 A25:I28 A24:E24 G24:I24 A30:I31 A29:E29 G29:I29 A41:I53 A40:E40 G40:I40 A33:I39 A32:E32 G32:I32 A55:I57 A54:E54 G54:I54 A58:E58 G58:I58" numberStoredAsText="1"/>
    <ignoredError sqref="F11 F14 F24 F29 F40 F32 F54 F58" numberStoredAsText="1" formula="1"/>
    <ignoredError sqref="F5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Normal="100" workbookViewId="0">
      <selection activeCell="B25" sqref="B25"/>
    </sheetView>
  </sheetViews>
  <sheetFormatPr defaultRowHeight="12.75"/>
  <cols>
    <col min="1" max="1" width="7" customWidth="1"/>
    <col min="2" max="2" width="57.85546875" customWidth="1"/>
    <col min="3" max="3" width="12" customWidth="1"/>
    <col min="4" max="9" width="12.28515625" customWidth="1"/>
  </cols>
  <sheetData>
    <row r="1" spans="1:10" s="179" customFormat="1">
      <c r="A1" s="489" t="s">
        <v>425</v>
      </c>
      <c r="B1" s="489"/>
      <c r="C1" s="489"/>
      <c r="D1" s="489"/>
      <c r="E1" s="489"/>
      <c r="F1" s="489"/>
      <c r="G1" s="489"/>
      <c r="H1" s="489"/>
      <c r="I1" s="489"/>
      <c r="J1" s="178"/>
    </row>
    <row r="2" spans="1:10" s="179" customFormat="1">
      <c r="A2" s="77"/>
      <c r="B2" s="80" t="s">
        <v>426</v>
      </c>
      <c r="C2" s="180" t="s">
        <v>474</v>
      </c>
      <c r="D2" s="77" t="s">
        <v>358</v>
      </c>
      <c r="E2" s="180" t="s">
        <v>473</v>
      </c>
      <c r="F2" s="77"/>
      <c r="G2" s="77"/>
      <c r="H2" s="77"/>
      <c r="I2" s="77"/>
      <c r="J2" s="178"/>
    </row>
    <row r="3" spans="1:10" s="179" customFormat="1">
      <c r="A3" s="181"/>
      <c r="B3" s="181"/>
      <c r="C3" s="181"/>
      <c r="D3" s="481" t="s">
        <v>471</v>
      </c>
      <c r="E3" s="481"/>
      <c r="F3" s="481"/>
      <c r="G3" s="481"/>
      <c r="H3" s="481"/>
      <c r="I3" s="481"/>
      <c r="J3" s="109"/>
    </row>
    <row r="4" spans="1:10" s="179" customFormat="1">
      <c r="A4" s="490" t="s">
        <v>0</v>
      </c>
      <c r="B4" s="492" t="s">
        <v>1</v>
      </c>
      <c r="C4" s="490" t="s">
        <v>194</v>
      </c>
      <c r="D4" s="494" t="s">
        <v>199</v>
      </c>
      <c r="E4" s="494"/>
      <c r="F4" s="495"/>
      <c r="G4" s="496" t="s">
        <v>200</v>
      </c>
      <c r="H4" s="497"/>
      <c r="I4" s="498"/>
      <c r="J4" s="109"/>
    </row>
    <row r="5" spans="1:10" s="179" customFormat="1">
      <c r="A5" s="491"/>
      <c r="B5" s="493"/>
      <c r="C5" s="491"/>
      <c r="D5" s="185" t="s">
        <v>2</v>
      </c>
      <c r="E5" s="183" t="s">
        <v>201</v>
      </c>
      <c r="F5" s="184" t="s">
        <v>4</v>
      </c>
      <c r="G5" s="182" t="s">
        <v>2</v>
      </c>
      <c r="H5" s="183" t="s">
        <v>201</v>
      </c>
      <c r="I5" s="184" t="s">
        <v>4</v>
      </c>
      <c r="J5" s="109"/>
    </row>
    <row r="6" spans="1:10" s="179" customFormat="1">
      <c r="A6" s="186" t="s">
        <v>22</v>
      </c>
      <c r="B6" s="187" t="s">
        <v>202</v>
      </c>
      <c r="C6" s="188" t="s">
        <v>98</v>
      </c>
      <c r="D6" s="189">
        <v>112037020.64999998</v>
      </c>
      <c r="E6" s="190">
        <v>687057618.82999992</v>
      </c>
      <c r="F6" s="191">
        <v>799094639.4799999</v>
      </c>
      <c r="G6" s="189">
        <v>110910939.85000002</v>
      </c>
      <c r="H6" s="190">
        <v>623082933.30999994</v>
      </c>
      <c r="I6" s="191">
        <v>733993873.15999997</v>
      </c>
      <c r="J6" s="109"/>
    </row>
    <row r="7" spans="1:10" s="179" customFormat="1">
      <c r="A7" s="192" t="s">
        <v>25</v>
      </c>
      <c r="B7" s="193" t="s">
        <v>391</v>
      </c>
      <c r="C7" s="194" t="s">
        <v>99</v>
      </c>
      <c r="D7" s="195">
        <v>37041677.140000001</v>
      </c>
      <c r="E7" s="196">
        <v>63626094.960000038</v>
      </c>
      <c r="F7" s="191">
        <v>100667772.10000004</v>
      </c>
      <c r="G7" s="195">
        <v>41815990.229999989</v>
      </c>
      <c r="H7" s="196">
        <v>62702197.859999985</v>
      </c>
      <c r="I7" s="191">
        <v>104518188.08999997</v>
      </c>
      <c r="J7" s="109"/>
    </row>
    <row r="8" spans="1:10" s="179" customFormat="1" ht="24">
      <c r="A8" s="197" t="s">
        <v>9</v>
      </c>
      <c r="B8" s="198" t="s">
        <v>203</v>
      </c>
      <c r="C8" s="188" t="s">
        <v>100</v>
      </c>
      <c r="D8" s="199">
        <v>-3443420.3</v>
      </c>
      <c r="E8" s="200">
        <v>-5643933.3200000003</v>
      </c>
      <c r="F8" s="191">
        <v>-9087353.620000001</v>
      </c>
      <c r="G8" s="199">
        <v>1483480</v>
      </c>
      <c r="H8" s="200">
        <v>822509.37999999989</v>
      </c>
      <c r="I8" s="201">
        <v>2305989.38</v>
      </c>
      <c r="J8" s="109"/>
    </row>
    <row r="9" spans="1:10" s="179" customFormat="1">
      <c r="A9" s="197" t="s">
        <v>11</v>
      </c>
      <c r="B9" s="198" t="s">
        <v>204</v>
      </c>
      <c r="C9" s="194" t="s">
        <v>101</v>
      </c>
      <c r="D9" s="199">
        <v>0</v>
      </c>
      <c r="E9" s="200">
        <v>4006098.5099999905</v>
      </c>
      <c r="F9" s="191">
        <v>4006098.5099999905</v>
      </c>
      <c r="G9" s="199">
        <v>-10007.959999999999</v>
      </c>
      <c r="H9" s="200">
        <v>6462839.1900000004</v>
      </c>
      <c r="I9" s="201">
        <v>6452831.2300000004</v>
      </c>
      <c r="J9" s="202"/>
    </row>
    <row r="10" spans="1:10" s="179" customFormat="1">
      <c r="A10" s="197" t="s">
        <v>18</v>
      </c>
      <c r="B10" s="198" t="s">
        <v>205</v>
      </c>
      <c r="C10" s="188" t="s">
        <v>51</v>
      </c>
      <c r="D10" s="199">
        <v>28334139.920000002</v>
      </c>
      <c r="E10" s="200">
        <v>50010173.419999987</v>
      </c>
      <c r="F10" s="191">
        <v>78344313.339999989</v>
      </c>
      <c r="G10" s="199">
        <v>27005425.559999987</v>
      </c>
      <c r="H10" s="200">
        <v>35929988.479999989</v>
      </c>
      <c r="I10" s="201">
        <v>62935414.039999977</v>
      </c>
      <c r="J10" s="109"/>
    </row>
    <row r="11" spans="1:10" s="179" customFormat="1" ht="24">
      <c r="A11" s="197" t="s">
        <v>66</v>
      </c>
      <c r="B11" s="198" t="s">
        <v>206</v>
      </c>
      <c r="C11" s="194" t="s">
        <v>46</v>
      </c>
      <c r="D11" s="199">
        <v>875392</v>
      </c>
      <c r="E11" s="200">
        <v>-686880.14999999991</v>
      </c>
      <c r="F11" s="191">
        <v>188511.85000000009</v>
      </c>
      <c r="G11" s="199">
        <v>1044020.0099999998</v>
      </c>
      <c r="H11" s="200">
        <v>1313862.5</v>
      </c>
      <c r="I11" s="201">
        <v>2357882.5099999998</v>
      </c>
      <c r="J11" s="109"/>
    </row>
    <row r="12" spans="1:10" s="179" customFormat="1">
      <c r="A12" s="197" t="s">
        <v>83</v>
      </c>
      <c r="B12" s="198" t="s">
        <v>207</v>
      </c>
      <c r="C12" s="188" t="s">
        <v>103</v>
      </c>
      <c r="D12" s="199">
        <v>1636785</v>
      </c>
      <c r="E12" s="200">
        <v>774012.5700000003</v>
      </c>
      <c r="F12" s="191">
        <v>2410797.5700000003</v>
      </c>
      <c r="G12" s="199">
        <v>1231915.69</v>
      </c>
      <c r="H12" s="200">
        <v>2425640.59</v>
      </c>
      <c r="I12" s="201">
        <v>3657556.28</v>
      </c>
      <c r="J12" s="202"/>
    </row>
    <row r="13" spans="1:10" s="179" customFormat="1">
      <c r="A13" s="197" t="s">
        <v>85</v>
      </c>
      <c r="B13" s="198" t="s">
        <v>208</v>
      </c>
      <c r="C13" s="194" t="s">
        <v>105</v>
      </c>
      <c r="D13" s="199">
        <v>8633</v>
      </c>
      <c r="E13" s="200">
        <v>4260889</v>
      </c>
      <c r="F13" s="191">
        <v>4269522</v>
      </c>
      <c r="G13" s="199">
        <v>11057722</v>
      </c>
      <c r="H13" s="200">
        <v>12329780</v>
      </c>
      <c r="I13" s="201">
        <v>23387502</v>
      </c>
      <c r="J13" s="109"/>
    </row>
    <row r="14" spans="1:10" s="179" customFormat="1">
      <c r="A14" s="197" t="s">
        <v>87</v>
      </c>
      <c r="B14" s="198" t="s">
        <v>209</v>
      </c>
      <c r="C14" s="188" t="s">
        <v>106</v>
      </c>
      <c r="D14" s="199">
        <v>9630147.5199999996</v>
      </c>
      <c r="E14" s="200">
        <v>10905734.93</v>
      </c>
      <c r="F14" s="191">
        <v>20535882.449999999</v>
      </c>
      <c r="G14" s="199">
        <v>3434.929999999702</v>
      </c>
      <c r="H14" s="200">
        <v>3417577.7199999997</v>
      </c>
      <c r="I14" s="201">
        <v>3421012.6499999994</v>
      </c>
      <c r="J14" s="109"/>
    </row>
    <row r="15" spans="1:10" s="179" customFormat="1">
      <c r="A15" s="192" t="s">
        <v>34</v>
      </c>
      <c r="B15" s="193" t="s">
        <v>210</v>
      </c>
      <c r="C15" s="194" t="s">
        <v>107</v>
      </c>
      <c r="D15" s="195">
        <v>8935.16</v>
      </c>
      <c r="E15" s="196">
        <v>7936122.8599999994</v>
      </c>
      <c r="F15" s="191">
        <v>7945058.0199999996</v>
      </c>
      <c r="G15" s="195">
        <v>30064.47</v>
      </c>
      <c r="H15" s="196">
        <v>10800752.170000002</v>
      </c>
      <c r="I15" s="191">
        <v>10830816.640000002</v>
      </c>
      <c r="J15" s="109"/>
    </row>
    <row r="16" spans="1:10" s="179" customFormat="1">
      <c r="A16" s="192" t="s">
        <v>70</v>
      </c>
      <c r="B16" s="193" t="s">
        <v>211</v>
      </c>
      <c r="C16" s="188" t="s">
        <v>108</v>
      </c>
      <c r="D16" s="195">
        <v>99589.089999999967</v>
      </c>
      <c r="E16" s="196">
        <v>6310384.8500000015</v>
      </c>
      <c r="F16" s="191">
        <v>6409973.9400000013</v>
      </c>
      <c r="G16" s="195">
        <v>68291.37</v>
      </c>
      <c r="H16" s="196">
        <v>6578380.7100000009</v>
      </c>
      <c r="I16" s="191">
        <v>6646672.080000001</v>
      </c>
      <c r="J16" s="109"/>
    </row>
    <row r="17" spans="1:10" s="179" customFormat="1">
      <c r="A17" s="192" t="s">
        <v>212</v>
      </c>
      <c r="B17" s="193" t="s">
        <v>213</v>
      </c>
      <c r="C17" s="194" t="s">
        <v>110</v>
      </c>
      <c r="D17" s="195">
        <v>43207.079999999987</v>
      </c>
      <c r="E17" s="196">
        <v>95383165.939999998</v>
      </c>
      <c r="F17" s="191">
        <v>95426373.019999996</v>
      </c>
      <c r="G17" s="195">
        <v>1594908.92</v>
      </c>
      <c r="H17" s="196">
        <v>46376175.139999986</v>
      </c>
      <c r="I17" s="191">
        <v>47971084.059999987</v>
      </c>
      <c r="J17" s="109"/>
    </row>
    <row r="18" spans="1:10" s="179" customFormat="1">
      <c r="A18" s="192" t="s">
        <v>214</v>
      </c>
      <c r="B18" s="193" t="s">
        <v>215</v>
      </c>
      <c r="C18" s="188" t="s">
        <v>112</v>
      </c>
      <c r="D18" s="195">
        <v>-61780961.75</v>
      </c>
      <c r="E18" s="196">
        <v>-468624812.95000005</v>
      </c>
      <c r="F18" s="191">
        <v>-530405774.70000005</v>
      </c>
      <c r="G18" s="195">
        <v>-58350562.960000008</v>
      </c>
      <c r="H18" s="196">
        <v>-378528044.47000003</v>
      </c>
      <c r="I18" s="191">
        <v>-436878607.43000007</v>
      </c>
      <c r="J18" s="109"/>
    </row>
    <row r="19" spans="1:10" s="179" customFormat="1">
      <c r="A19" s="192" t="s">
        <v>216</v>
      </c>
      <c r="B19" s="193" t="s">
        <v>217</v>
      </c>
      <c r="C19" s="194" t="s">
        <v>114</v>
      </c>
      <c r="D19" s="195">
        <v>-47090905.25</v>
      </c>
      <c r="E19" s="196">
        <v>-4393704</v>
      </c>
      <c r="F19" s="191">
        <v>-51484609.25</v>
      </c>
      <c r="G19" s="195">
        <v>-47017649.609999999</v>
      </c>
      <c r="H19" s="196">
        <v>-13847225.34</v>
      </c>
      <c r="I19" s="191">
        <v>-60864874.950000003</v>
      </c>
      <c r="J19" s="109"/>
    </row>
    <row r="20" spans="1:10" s="179" customFormat="1" ht="24">
      <c r="A20" s="192" t="s">
        <v>218</v>
      </c>
      <c r="B20" s="193" t="s">
        <v>219</v>
      </c>
      <c r="C20" s="188" t="s">
        <v>62</v>
      </c>
      <c r="D20" s="195">
        <v>-869445</v>
      </c>
      <c r="E20" s="196">
        <v>0</v>
      </c>
      <c r="F20" s="191">
        <v>-869445</v>
      </c>
      <c r="G20" s="195">
        <v>1175577</v>
      </c>
      <c r="H20" s="196">
        <v>0</v>
      </c>
      <c r="I20" s="191">
        <v>1175577</v>
      </c>
      <c r="J20" s="109"/>
    </row>
    <row r="21" spans="1:10" s="179" customFormat="1">
      <c r="A21" s="192" t="s">
        <v>220</v>
      </c>
      <c r="B21" s="193" t="s">
        <v>221</v>
      </c>
      <c r="C21" s="194" t="s">
        <v>57</v>
      </c>
      <c r="D21" s="195">
        <v>0</v>
      </c>
      <c r="E21" s="196">
        <v>-1473129.69</v>
      </c>
      <c r="F21" s="191">
        <v>-1473129.69</v>
      </c>
      <c r="G21" s="195">
        <v>0</v>
      </c>
      <c r="H21" s="196">
        <v>454011.16000000015</v>
      </c>
      <c r="I21" s="191">
        <v>454011.16000000015</v>
      </c>
      <c r="J21" s="109"/>
    </row>
    <row r="22" spans="1:10" s="179" customFormat="1">
      <c r="A22" s="192" t="s">
        <v>222</v>
      </c>
      <c r="B22" s="193" t="s">
        <v>223</v>
      </c>
      <c r="C22" s="188" t="s">
        <v>60</v>
      </c>
      <c r="D22" s="195">
        <v>-32240749</v>
      </c>
      <c r="E22" s="196">
        <v>-215956242.19000006</v>
      </c>
      <c r="F22" s="191">
        <v>-248196991.19000006</v>
      </c>
      <c r="G22" s="195">
        <v>-29012021.379999995</v>
      </c>
      <c r="H22" s="196">
        <v>-214486528.89999998</v>
      </c>
      <c r="I22" s="191">
        <v>-243498550.27999997</v>
      </c>
      <c r="J22" s="109"/>
    </row>
    <row r="23" spans="1:10" s="179" customFormat="1">
      <c r="A23" s="192" t="s">
        <v>224</v>
      </c>
      <c r="B23" s="193" t="s">
        <v>392</v>
      </c>
      <c r="C23" s="194" t="s">
        <v>116</v>
      </c>
      <c r="D23" s="195">
        <v>-11317772.32</v>
      </c>
      <c r="E23" s="196">
        <v>22603499.650000006</v>
      </c>
      <c r="F23" s="191">
        <v>11285727.330000006</v>
      </c>
      <c r="G23" s="195">
        <v>-22190858.969999999</v>
      </c>
      <c r="H23" s="196">
        <v>-94251146.129999995</v>
      </c>
      <c r="I23" s="191">
        <v>-116442005.09999999</v>
      </c>
      <c r="J23" s="109"/>
    </row>
    <row r="24" spans="1:10" s="179" customFormat="1" ht="24">
      <c r="A24" s="197" t="s">
        <v>9</v>
      </c>
      <c r="B24" s="198" t="s">
        <v>225</v>
      </c>
      <c r="C24" s="188" t="s">
        <v>119</v>
      </c>
      <c r="D24" s="199">
        <v>0</v>
      </c>
      <c r="E24" s="200">
        <v>-766688.49</v>
      </c>
      <c r="F24" s="191">
        <v>-766688.49</v>
      </c>
      <c r="G24" s="199">
        <v>0</v>
      </c>
      <c r="H24" s="200">
        <v>-124839.22999999998</v>
      </c>
      <c r="I24" s="201">
        <v>-124839.22999999998</v>
      </c>
      <c r="J24" s="109"/>
    </row>
    <row r="25" spans="1:10" s="179" customFormat="1">
      <c r="A25" s="197" t="s">
        <v>11</v>
      </c>
      <c r="B25" s="198" t="s">
        <v>226</v>
      </c>
      <c r="C25" s="194" t="s">
        <v>64</v>
      </c>
      <c r="D25" s="199">
        <v>-6</v>
      </c>
      <c r="E25" s="200">
        <v>213942.33000000007</v>
      </c>
      <c r="F25" s="191">
        <v>213936.33000000007</v>
      </c>
      <c r="G25" s="199">
        <v>0</v>
      </c>
      <c r="H25" s="200">
        <v>-18839.580000000016</v>
      </c>
      <c r="I25" s="201">
        <v>-18839.580000000016</v>
      </c>
      <c r="J25" s="109"/>
    </row>
    <row r="26" spans="1:10" s="179" customFormat="1">
      <c r="A26" s="197" t="s">
        <v>18</v>
      </c>
      <c r="B26" s="198" t="s">
        <v>227</v>
      </c>
      <c r="C26" s="188" t="s">
        <v>69</v>
      </c>
      <c r="D26" s="199">
        <v>-206276</v>
      </c>
      <c r="E26" s="200">
        <v>66485091.689999998</v>
      </c>
      <c r="F26" s="191">
        <v>66278815.689999998</v>
      </c>
      <c r="G26" s="199">
        <v>-16798915.07</v>
      </c>
      <c r="H26" s="200">
        <v>-48004946.670000002</v>
      </c>
      <c r="I26" s="201">
        <v>-64803861.740000002</v>
      </c>
      <c r="J26" s="109"/>
    </row>
    <row r="27" spans="1:10" s="179" customFormat="1">
      <c r="A27" s="197" t="s">
        <v>66</v>
      </c>
      <c r="B27" s="198" t="s">
        <v>228</v>
      </c>
      <c r="C27" s="194" t="s">
        <v>122</v>
      </c>
      <c r="D27" s="199">
        <v>-12209610</v>
      </c>
      <c r="E27" s="200">
        <v>-4438055.2</v>
      </c>
      <c r="F27" s="191">
        <v>-16647665.199999999</v>
      </c>
      <c r="G27" s="199">
        <v>-3794874.1500000004</v>
      </c>
      <c r="H27" s="200">
        <v>-27988855.449999999</v>
      </c>
      <c r="I27" s="201">
        <v>-31783729.600000001</v>
      </c>
      <c r="J27" s="109"/>
    </row>
    <row r="28" spans="1:10" s="179" customFormat="1">
      <c r="A28" s="197" t="s">
        <v>83</v>
      </c>
      <c r="B28" s="198" t="s">
        <v>229</v>
      </c>
      <c r="C28" s="188" t="s">
        <v>124</v>
      </c>
      <c r="D28" s="199">
        <v>2025303.6799999997</v>
      </c>
      <c r="E28" s="200">
        <v>90205.510000000009</v>
      </c>
      <c r="F28" s="191">
        <v>2115509.1899999995</v>
      </c>
      <c r="G28" s="199">
        <v>430635.07</v>
      </c>
      <c r="H28" s="200">
        <v>279378.12</v>
      </c>
      <c r="I28" s="201">
        <v>710013.19</v>
      </c>
      <c r="J28" s="109"/>
    </row>
    <row r="29" spans="1:10" s="179" customFormat="1">
      <c r="A29" s="197" t="s">
        <v>85</v>
      </c>
      <c r="B29" s="198" t="s">
        <v>230</v>
      </c>
      <c r="C29" s="194" t="s">
        <v>126</v>
      </c>
      <c r="D29" s="199">
        <v>-927184</v>
      </c>
      <c r="E29" s="200">
        <v>-38980996.189999998</v>
      </c>
      <c r="F29" s="191">
        <v>-39908180.189999998</v>
      </c>
      <c r="G29" s="199">
        <v>-2027704.8199999998</v>
      </c>
      <c r="H29" s="200">
        <v>-18393043.32</v>
      </c>
      <c r="I29" s="201">
        <v>-20420748.140000001</v>
      </c>
      <c r="J29" s="109"/>
    </row>
    <row r="30" spans="1:10" s="179" customFormat="1">
      <c r="A30" s="192" t="s">
        <v>231</v>
      </c>
      <c r="B30" s="193" t="s">
        <v>232</v>
      </c>
      <c r="C30" s="188" t="s">
        <v>128</v>
      </c>
      <c r="D30" s="195">
        <v>-2490594</v>
      </c>
      <c r="E30" s="196">
        <v>-39240391.400000006</v>
      </c>
      <c r="F30" s="191">
        <v>-41730985.400000006</v>
      </c>
      <c r="G30" s="195">
        <v>3711211.58</v>
      </c>
      <c r="H30" s="196">
        <v>-23984536.25</v>
      </c>
      <c r="I30" s="191">
        <v>-20273324.670000002</v>
      </c>
      <c r="J30" s="109"/>
    </row>
    <row r="31" spans="1:10" s="179" customFormat="1">
      <c r="A31" s="192" t="s">
        <v>233</v>
      </c>
      <c r="B31" s="193" t="s">
        <v>234</v>
      </c>
      <c r="C31" s="194" t="s">
        <v>129</v>
      </c>
      <c r="D31" s="195">
        <v>-115193.57</v>
      </c>
      <c r="E31" s="196">
        <v>-80928374.669999987</v>
      </c>
      <c r="F31" s="191">
        <v>-81043568.23999998</v>
      </c>
      <c r="G31" s="195">
        <v>-303761.68</v>
      </c>
      <c r="H31" s="196">
        <v>-7768199.8600000143</v>
      </c>
      <c r="I31" s="191">
        <v>-8071961.540000014</v>
      </c>
      <c r="J31" s="109"/>
    </row>
    <row r="32" spans="1:10" s="179" customFormat="1">
      <c r="A32" s="192" t="s">
        <v>235</v>
      </c>
      <c r="B32" s="193" t="s">
        <v>236</v>
      </c>
      <c r="C32" s="188" t="s">
        <v>130</v>
      </c>
      <c r="D32" s="195">
        <v>-6675191.7700000554</v>
      </c>
      <c r="E32" s="196">
        <v>72300232.189999908</v>
      </c>
      <c r="F32" s="191">
        <v>65625040.419999853</v>
      </c>
      <c r="G32" s="195">
        <v>2432128.8200000897</v>
      </c>
      <c r="H32" s="196">
        <v>17128769.400000215</v>
      </c>
      <c r="I32" s="191">
        <v>19560898.220000304</v>
      </c>
      <c r="J32" s="109"/>
    </row>
    <row r="33" spans="1:10" s="179" customFormat="1">
      <c r="A33" s="203" t="s">
        <v>237</v>
      </c>
      <c r="B33" s="204" t="s">
        <v>238</v>
      </c>
      <c r="C33" s="205" t="s">
        <v>132</v>
      </c>
      <c r="D33" s="206">
        <v>2323710</v>
      </c>
      <c r="E33" s="207">
        <v>-10408758.219999999</v>
      </c>
      <c r="F33" s="208">
        <v>-8085048.2199999988</v>
      </c>
      <c r="G33" s="206">
        <v>60029</v>
      </c>
      <c r="H33" s="207">
        <v>-9873077.8299999982</v>
      </c>
      <c r="I33" s="208">
        <v>-9813048.8299999982</v>
      </c>
      <c r="J33" s="109"/>
    </row>
    <row r="34" spans="1:10" s="179" customFormat="1" ht="24">
      <c r="A34" s="209" t="s">
        <v>239</v>
      </c>
      <c r="B34" s="210" t="s">
        <v>241</v>
      </c>
      <c r="C34" s="211" t="s">
        <v>134</v>
      </c>
      <c r="D34" s="212">
        <v>-4351481.7700000554</v>
      </c>
      <c r="E34" s="213">
        <v>61891473.969999909</v>
      </c>
      <c r="F34" s="214">
        <v>57539992.199999854</v>
      </c>
      <c r="G34" s="212">
        <v>2492157.8200000897</v>
      </c>
      <c r="H34" s="213">
        <v>7255691.5700002164</v>
      </c>
      <c r="I34" s="214">
        <v>9747849.3900003061</v>
      </c>
      <c r="J34" s="109"/>
    </row>
    <row r="35" spans="1:10" s="179" customFormat="1">
      <c r="A35" s="215"/>
      <c r="B35" s="216" t="s">
        <v>420</v>
      </c>
      <c r="C35" s="215"/>
      <c r="D35" s="217"/>
      <c r="E35" s="218"/>
      <c r="F35" s="219"/>
      <c r="G35" s="217"/>
      <c r="H35" s="218"/>
      <c r="I35" s="219">
        <v>0</v>
      </c>
      <c r="J35" s="220"/>
    </row>
    <row r="36" spans="1:10" s="179" customFormat="1">
      <c r="A36" s="221"/>
      <c r="B36" s="222" t="s">
        <v>415</v>
      </c>
      <c r="C36" s="223" t="s">
        <v>135</v>
      </c>
      <c r="D36" s="224">
        <v>-4433196.7700000554</v>
      </c>
      <c r="E36" s="225">
        <v>61827404.839999914</v>
      </c>
      <c r="F36" s="226">
        <v>57394208.069999859</v>
      </c>
      <c r="G36" s="224">
        <v>2281131.88</v>
      </c>
      <c r="H36" s="225">
        <v>7151241.1099999994</v>
      </c>
      <c r="I36" s="226">
        <v>9432372.9899999984</v>
      </c>
      <c r="J36" s="220"/>
    </row>
    <row r="37" spans="1:10" s="179" customFormat="1">
      <c r="A37" s="227"/>
      <c r="B37" s="228" t="s">
        <v>416</v>
      </c>
      <c r="C37" s="229" t="s">
        <v>136</v>
      </c>
      <c r="D37" s="230">
        <v>81716</v>
      </c>
      <c r="E37" s="231">
        <v>64059.129999999888</v>
      </c>
      <c r="F37" s="232">
        <v>145775.12999999989</v>
      </c>
      <c r="G37" s="230">
        <v>211036</v>
      </c>
      <c r="H37" s="231">
        <v>104564.04000000004</v>
      </c>
      <c r="I37" s="232">
        <v>315600.04000000004</v>
      </c>
      <c r="J37" s="220"/>
    </row>
    <row r="38" spans="1:10" s="179" customFormat="1">
      <c r="A38" s="227"/>
      <c r="B38" s="228" t="s">
        <v>417</v>
      </c>
      <c r="C38" s="229" t="s">
        <v>137</v>
      </c>
      <c r="D38" s="228"/>
      <c r="E38" s="233"/>
      <c r="F38" s="400">
        <f>D38+E38</f>
        <v>0</v>
      </c>
      <c r="G38" s="228"/>
      <c r="H38" s="234"/>
      <c r="I38" s="235"/>
      <c r="J38" s="220"/>
    </row>
    <row r="39" spans="1:10" s="179" customFormat="1">
      <c r="A39" s="236"/>
      <c r="B39" s="237" t="s">
        <v>418</v>
      </c>
      <c r="C39" s="238" t="s">
        <v>139</v>
      </c>
      <c r="D39" s="237"/>
      <c r="E39" s="239"/>
      <c r="F39" s="401"/>
      <c r="G39" s="237"/>
      <c r="H39" s="240"/>
      <c r="I39" s="241"/>
      <c r="J39" s="220"/>
    </row>
    <row r="40" spans="1:10" s="179" customFormat="1">
      <c r="A40" s="220"/>
      <c r="B40" s="220"/>
      <c r="C40" s="220"/>
      <c r="D40" s="220"/>
      <c r="E40" s="220"/>
      <c r="F40" s="220"/>
      <c r="G40" s="220"/>
      <c r="H40" s="220"/>
      <c r="I40" s="220"/>
      <c r="J40" s="177"/>
    </row>
    <row r="41" spans="1:10" s="179" customFormat="1">
      <c r="A41" s="177"/>
      <c r="B41" s="177" t="s">
        <v>419</v>
      </c>
      <c r="C41" s="177"/>
      <c r="D41" s="177"/>
      <c r="E41" s="177"/>
      <c r="F41" s="177"/>
      <c r="G41" s="177"/>
      <c r="H41" s="177"/>
      <c r="I41" s="177"/>
      <c r="J41" s="177"/>
    </row>
    <row r="42" spans="1:10" s="179" customFormat="1"/>
    <row r="43" spans="1:10" s="179" customFormat="1"/>
    <row r="44" spans="1:10" s="179" customFormat="1">
      <c r="D44" s="242"/>
      <c r="E44" s="242"/>
      <c r="F44" s="242"/>
    </row>
  </sheetData>
  <mergeCells count="7">
    <mergeCell ref="A1:I1"/>
    <mergeCell ref="D3:I3"/>
    <mergeCell ref="A4:A5"/>
    <mergeCell ref="B4:B5"/>
    <mergeCell ref="C4:C5"/>
    <mergeCell ref="D4:F4"/>
    <mergeCell ref="G4:I4"/>
  </mergeCells>
  <phoneticPr fontId="4" type="noConversion"/>
  <pageMargins left="0.38" right="0.51" top="1" bottom="1" header="0.5" footer="0.5"/>
  <pageSetup paperSize="9" scale="63" orientation="portrait" r:id="rId1"/>
  <headerFooter alignWithMargins="0"/>
  <colBreaks count="1" manualBreakCount="1">
    <brk id="9" max="40" man="1"/>
  </colBreaks>
  <ignoredErrors>
    <ignoredError sqref="C6:C39 A8:A14 A24:A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topLeftCell="A13" zoomScaleNormal="100" workbookViewId="0">
      <selection activeCell="B12" sqref="B12"/>
    </sheetView>
  </sheetViews>
  <sheetFormatPr defaultRowHeight="12"/>
  <cols>
    <col min="1" max="1" width="7" style="57" customWidth="1"/>
    <col min="2" max="2" width="57.85546875" style="57" customWidth="1"/>
    <col min="3" max="3" width="12" style="57" customWidth="1"/>
    <col min="4" max="4" width="12.28515625" style="57" customWidth="1"/>
    <col min="5" max="5" width="13" style="57" customWidth="1"/>
    <col min="6" max="6" width="12.7109375" style="57" customWidth="1"/>
    <col min="7" max="7" width="12.28515625" style="57" customWidth="1"/>
    <col min="8" max="8" width="12.85546875" style="57" customWidth="1"/>
    <col min="9" max="9" width="13.28515625" style="57" customWidth="1"/>
    <col min="10" max="12" width="9.140625" style="56"/>
    <col min="13" max="16384" width="9.140625" style="57"/>
  </cols>
  <sheetData>
    <row r="1" spans="1:10" s="79" customFormat="1" ht="12" customHeight="1">
      <c r="A1" s="77"/>
      <c r="B1" s="489" t="s">
        <v>427</v>
      </c>
      <c r="C1" s="489"/>
      <c r="D1" s="489"/>
      <c r="E1" s="489"/>
      <c r="F1" s="489"/>
      <c r="G1" s="489"/>
      <c r="H1" s="77"/>
      <c r="I1" s="77"/>
      <c r="J1" s="178"/>
    </row>
    <row r="2" spans="1:10" s="177" customFormat="1" ht="15.75" customHeight="1">
      <c r="A2" s="181"/>
      <c r="B2" s="243" t="s">
        <v>426</v>
      </c>
      <c r="C2" s="244" t="s">
        <v>437</v>
      </c>
      <c r="D2" s="181" t="s">
        <v>358</v>
      </c>
      <c r="E2" s="244" t="s">
        <v>473</v>
      </c>
      <c r="F2" s="181"/>
      <c r="G2" s="181"/>
      <c r="H2" s="181"/>
      <c r="I2" s="181"/>
      <c r="J2" s="109"/>
    </row>
    <row r="3" spans="1:10" s="177" customFormat="1" ht="15.75" customHeight="1">
      <c r="A3" s="181"/>
      <c r="B3" s="181"/>
      <c r="C3" s="181"/>
      <c r="D3" s="481" t="s">
        <v>471</v>
      </c>
      <c r="E3" s="481"/>
      <c r="F3" s="481"/>
      <c r="G3" s="481"/>
      <c r="H3" s="481"/>
      <c r="I3" s="481"/>
      <c r="J3" s="109"/>
    </row>
    <row r="4" spans="1:10" s="177" customFormat="1" ht="23.25" customHeight="1">
      <c r="A4" s="490" t="s">
        <v>0</v>
      </c>
      <c r="B4" s="492" t="s">
        <v>1</v>
      </c>
      <c r="C4" s="490" t="s">
        <v>194</v>
      </c>
      <c r="D4" s="494" t="s">
        <v>199</v>
      </c>
      <c r="E4" s="494"/>
      <c r="F4" s="495"/>
      <c r="G4" s="496" t="s">
        <v>200</v>
      </c>
      <c r="H4" s="497"/>
      <c r="I4" s="498"/>
      <c r="J4" s="109"/>
    </row>
    <row r="5" spans="1:10" s="177" customFormat="1" ht="20.25" customHeight="1">
      <c r="A5" s="491"/>
      <c r="B5" s="493"/>
      <c r="C5" s="491"/>
      <c r="D5" s="185" t="s">
        <v>2</v>
      </c>
      <c r="E5" s="183" t="s">
        <v>201</v>
      </c>
      <c r="F5" s="184" t="s">
        <v>4</v>
      </c>
      <c r="G5" s="182" t="s">
        <v>2</v>
      </c>
      <c r="H5" s="183" t="s">
        <v>201</v>
      </c>
      <c r="I5" s="184" t="s">
        <v>4</v>
      </c>
      <c r="J5" s="109"/>
    </row>
    <row r="6" spans="1:10" s="177" customFormat="1" ht="15" customHeight="1">
      <c r="A6" s="186" t="s">
        <v>22</v>
      </c>
      <c r="B6" s="187" t="s">
        <v>202</v>
      </c>
      <c r="C6" s="188" t="s">
        <v>98</v>
      </c>
      <c r="D6" s="245">
        <v>393333366</v>
      </c>
      <c r="E6" s="246">
        <v>2743901056</v>
      </c>
      <c r="F6" s="247">
        <f t="shared" ref="F6:F34" si="0">D6+E6</f>
        <v>3137234422</v>
      </c>
      <c r="G6" s="245">
        <v>385810559</v>
      </c>
      <c r="H6" s="246">
        <v>2580804201</v>
      </c>
      <c r="I6" s="247">
        <f>G6+H6</f>
        <v>2966614760</v>
      </c>
      <c r="J6" s="109"/>
    </row>
    <row r="7" spans="1:10" s="177" customFormat="1" ht="15" customHeight="1">
      <c r="A7" s="192" t="s">
        <v>25</v>
      </c>
      <c r="B7" s="193" t="s">
        <v>391</v>
      </c>
      <c r="C7" s="194" t="s">
        <v>99</v>
      </c>
      <c r="D7" s="249">
        <f>SUM(D8:D14)</f>
        <v>121814662</v>
      </c>
      <c r="E7" s="249">
        <f>SUM(E8:E14)</f>
        <v>390276874</v>
      </c>
      <c r="F7" s="247">
        <f t="shared" si="0"/>
        <v>512091536</v>
      </c>
      <c r="G7" s="248">
        <f>SUM(G8:G14)</f>
        <v>132401558.97999999</v>
      </c>
      <c r="H7" s="249">
        <f>H8+H9+H10+H11+H12+H13+H14</f>
        <v>216587763.30000001</v>
      </c>
      <c r="I7" s="247">
        <f t="shared" ref="I7:I37" si="1">G7+H7</f>
        <v>348989322.27999997</v>
      </c>
      <c r="J7" s="109"/>
    </row>
    <row r="8" spans="1:10" s="177" customFormat="1" ht="24">
      <c r="A8" s="197" t="s">
        <v>9</v>
      </c>
      <c r="B8" s="198" t="s">
        <v>203</v>
      </c>
      <c r="C8" s="188" t="s">
        <v>100</v>
      </c>
      <c r="D8" s="250"/>
      <c r="E8" s="251"/>
      <c r="F8" s="394">
        <f t="shared" si="0"/>
        <v>0</v>
      </c>
      <c r="G8" s="250">
        <v>1483480</v>
      </c>
      <c r="H8" s="251">
        <v>3269500</v>
      </c>
      <c r="I8" s="394">
        <f t="shared" si="1"/>
        <v>4752980</v>
      </c>
      <c r="J8" s="109"/>
    </row>
    <row r="9" spans="1:10" s="177" customFormat="1" ht="15" customHeight="1">
      <c r="A9" s="197" t="s">
        <v>11</v>
      </c>
      <c r="B9" s="198" t="s">
        <v>204</v>
      </c>
      <c r="C9" s="194" t="s">
        <v>101</v>
      </c>
      <c r="D9" s="250"/>
      <c r="E9" s="251">
        <v>148562634</v>
      </c>
      <c r="F9" s="394">
        <f t="shared" si="0"/>
        <v>148562634</v>
      </c>
      <c r="G9" s="251">
        <v>4474</v>
      </c>
      <c r="H9" s="251">
        <v>12238929</v>
      </c>
      <c r="I9" s="394">
        <f t="shared" si="1"/>
        <v>12243403</v>
      </c>
      <c r="J9" s="202"/>
    </row>
    <row r="10" spans="1:10" s="177" customFormat="1" ht="15" customHeight="1">
      <c r="A10" s="197" t="s">
        <v>18</v>
      </c>
      <c r="B10" s="198" t="s">
        <v>205</v>
      </c>
      <c r="C10" s="188" t="s">
        <v>51</v>
      </c>
      <c r="D10" s="250">
        <v>106929376</v>
      </c>
      <c r="E10" s="251">
        <v>195352496</v>
      </c>
      <c r="F10" s="394">
        <f t="shared" si="0"/>
        <v>302281872</v>
      </c>
      <c r="G10" s="250">
        <v>120273024.06999999</v>
      </c>
      <c r="H10" s="251">
        <v>173695336</v>
      </c>
      <c r="I10" s="394">
        <f t="shared" si="1"/>
        <v>293968360.06999999</v>
      </c>
      <c r="J10" s="109"/>
    </row>
    <row r="11" spans="1:10" s="177" customFormat="1" ht="24">
      <c r="A11" s="197" t="s">
        <v>66</v>
      </c>
      <c r="B11" s="198" t="s">
        <v>206</v>
      </c>
      <c r="C11" s="194" t="s">
        <v>46</v>
      </c>
      <c r="D11" s="250">
        <v>1900349</v>
      </c>
      <c r="E11" s="251">
        <v>3214645</v>
      </c>
      <c r="F11" s="394">
        <f t="shared" si="0"/>
        <v>5114994</v>
      </c>
      <c r="G11" s="250">
        <v>3898786</v>
      </c>
      <c r="H11" s="251">
        <v>6693194</v>
      </c>
      <c r="I11" s="394">
        <f t="shared" si="1"/>
        <v>10591980</v>
      </c>
      <c r="J11" s="109"/>
    </row>
    <row r="12" spans="1:10" s="177" customFormat="1" ht="15" customHeight="1">
      <c r="A12" s="197" t="s">
        <v>83</v>
      </c>
      <c r="B12" s="198" t="s">
        <v>207</v>
      </c>
      <c r="C12" s="188" t="s">
        <v>103</v>
      </c>
      <c r="D12" s="250">
        <v>3318624</v>
      </c>
      <c r="E12" s="251">
        <v>5815828</v>
      </c>
      <c r="F12" s="394">
        <f t="shared" si="0"/>
        <v>9134452</v>
      </c>
      <c r="G12" s="250">
        <v>3455091</v>
      </c>
      <c r="H12" s="251">
        <v>7390415</v>
      </c>
      <c r="I12" s="394">
        <f t="shared" si="1"/>
        <v>10845506</v>
      </c>
      <c r="J12" s="202"/>
    </row>
    <row r="13" spans="1:10" s="177" customFormat="1" ht="15" customHeight="1">
      <c r="A13" s="197" t="s">
        <v>85</v>
      </c>
      <c r="B13" s="198" t="s">
        <v>208</v>
      </c>
      <c r="C13" s="194" t="s">
        <v>105</v>
      </c>
      <c r="D13" s="250">
        <v>8633</v>
      </c>
      <c r="E13" s="251">
        <v>4260889</v>
      </c>
      <c r="F13" s="201">
        <f t="shared" si="0"/>
        <v>4269522</v>
      </c>
      <c r="G13" s="250">
        <v>11057722</v>
      </c>
      <c r="H13" s="251">
        <v>12329780</v>
      </c>
      <c r="I13" s="201">
        <f t="shared" si="1"/>
        <v>23387502</v>
      </c>
      <c r="J13" s="109"/>
    </row>
    <row r="14" spans="1:10" s="177" customFormat="1" ht="15" customHeight="1">
      <c r="A14" s="197" t="s">
        <v>87</v>
      </c>
      <c r="B14" s="198" t="s">
        <v>209</v>
      </c>
      <c r="C14" s="188" t="s">
        <v>106</v>
      </c>
      <c r="D14" s="250">
        <v>9657680</v>
      </c>
      <c r="E14" s="251">
        <v>33070382</v>
      </c>
      <c r="F14" s="394">
        <f t="shared" si="0"/>
        <v>42728062</v>
      </c>
      <c r="G14" s="250">
        <v>-7771018.0899999999</v>
      </c>
      <c r="H14" s="251">
        <v>970609.3</v>
      </c>
      <c r="I14" s="394">
        <f t="shared" si="1"/>
        <v>-6800408.79</v>
      </c>
      <c r="J14" s="109"/>
    </row>
    <row r="15" spans="1:10" s="177" customFormat="1" ht="15" customHeight="1">
      <c r="A15" s="192" t="s">
        <v>34</v>
      </c>
      <c r="B15" s="193" t="s">
        <v>210</v>
      </c>
      <c r="C15" s="194" t="s">
        <v>107</v>
      </c>
      <c r="D15" s="248">
        <v>25482</v>
      </c>
      <c r="E15" s="249">
        <v>48969389</v>
      </c>
      <c r="F15" s="247">
        <f t="shared" si="0"/>
        <v>48994871</v>
      </c>
      <c r="G15" s="248">
        <v>90042</v>
      </c>
      <c r="H15" s="249">
        <v>46434041</v>
      </c>
      <c r="I15" s="247">
        <f t="shared" si="1"/>
        <v>46524083</v>
      </c>
      <c r="J15" s="109"/>
    </row>
    <row r="16" spans="1:10" s="177" customFormat="1" ht="15" customHeight="1">
      <c r="A16" s="192" t="s">
        <v>70</v>
      </c>
      <c r="B16" s="193" t="s">
        <v>211</v>
      </c>
      <c r="C16" s="188" t="s">
        <v>108</v>
      </c>
      <c r="D16" s="248">
        <v>1022974</v>
      </c>
      <c r="E16" s="249">
        <v>34944669</v>
      </c>
      <c r="F16" s="247">
        <f t="shared" si="0"/>
        <v>35967643</v>
      </c>
      <c r="G16" s="248">
        <v>758707</v>
      </c>
      <c r="H16" s="249">
        <v>39591516</v>
      </c>
      <c r="I16" s="247">
        <f t="shared" si="1"/>
        <v>40350223</v>
      </c>
      <c r="J16" s="109"/>
    </row>
    <row r="17" spans="1:10" s="177" customFormat="1" ht="15" customHeight="1">
      <c r="A17" s="192" t="s">
        <v>212</v>
      </c>
      <c r="B17" s="193" t="s">
        <v>213</v>
      </c>
      <c r="C17" s="194" t="s">
        <v>110</v>
      </c>
      <c r="D17" s="248">
        <v>176218</v>
      </c>
      <c r="E17" s="249">
        <v>307638855</v>
      </c>
      <c r="F17" s="247">
        <f t="shared" si="0"/>
        <v>307815073</v>
      </c>
      <c r="G17" s="248">
        <v>1832993</v>
      </c>
      <c r="H17" s="249">
        <v>244608317</v>
      </c>
      <c r="I17" s="247">
        <f t="shared" si="1"/>
        <v>246441310</v>
      </c>
      <c r="J17" s="109"/>
    </row>
    <row r="18" spans="1:10" s="177" customFormat="1" ht="15" customHeight="1">
      <c r="A18" s="192" t="s">
        <v>214</v>
      </c>
      <c r="B18" s="193" t="s">
        <v>215</v>
      </c>
      <c r="C18" s="188" t="s">
        <v>112</v>
      </c>
      <c r="D18" s="248">
        <v>-190012465</v>
      </c>
      <c r="E18" s="249">
        <v>-1797757017</v>
      </c>
      <c r="F18" s="247">
        <f t="shared" si="0"/>
        <v>-1987769482</v>
      </c>
      <c r="G18" s="248">
        <v>-229959604</v>
      </c>
      <c r="H18" s="249">
        <v>-1549705855</v>
      </c>
      <c r="I18" s="247">
        <f t="shared" si="1"/>
        <v>-1779665459</v>
      </c>
      <c r="J18" s="109"/>
    </row>
    <row r="19" spans="1:10" s="177" customFormat="1" ht="15" customHeight="1">
      <c r="A19" s="192" t="s">
        <v>216</v>
      </c>
      <c r="B19" s="193" t="s">
        <v>217</v>
      </c>
      <c r="C19" s="194" t="s">
        <v>114</v>
      </c>
      <c r="D19" s="248">
        <v>-158803675</v>
      </c>
      <c r="E19" s="249">
        <v>-4393704</v>
      </c>
      <c r="F19" s="247">
        <f t="shared" si="0"/>
        <v>-163197379</v>
      </c>
      <c r="G19" s="248">
        <v>-136507486</v>
      </c>
      <c r="H19" s="249">
        <v>-13847225.34</v>
      </c>
      <c r="I19" s="247">
        <f t="shared" si="1"/>
        <v>-150354711.34</v>
      </c>
      <c r="J19" s="109"/>
    </row>
    <row r="20" spans="1:10" s="177" customFormat="1" ht="24">
      <c r="A20" s="192" t="s">
        <v>218</v>
      </c>
      <c r="B20" s="193" t="s">
        <v>219</v>
      </c>
      <c r="C20" s="188" t="s">
        <v>62</v>
      </c>
      <c r="D20" s="248">
        <v>-6412230</v>
      </c>
      <c r="E20" s="249"/>
      <c r="F20" s="247">
        <f t="shared" si="0"/>
        <v>-6412230</v>
      </c>
      <c r="G20" s="248">
        <v>1918336</v>
      </c>
      <c r="H20" s="249"/>
      <c r="I20" s="247">
        <f t="shared" si="1"/>
        <v>1918336</v>
      </c>
      <c r="J20" s="109"/>
    </row>
    <row r="21" spans="1:10" s="177" customFormat="1" ht="15" customHeight="1">
      <c r="A21" s="192" t="s">
        <v>220</v>
      </c>
      <c r="B21" s="193" t="s">
        <v>221</v>
      </c>
      <c r="C21" s="194" t="s">
        <v>57</v>
      </c>
      <c r="D21" s="248"/>
      <c r="E21" s="249">
        <v>-139190</v>
      </c>
      <c r="F21" s="247">
        <f t="shared" si="0"/>
        <v>-139190</v>
      </c>
      <c r="G21" s="248"/>
      <c r="H21" s="249">
        <v>3614102</v>
      </c>
      <c r="I21" s="247">
        <f t="shared" si="1"/>
        <v>3614102</v>
      </c>
      <c r="J21" s="109"/>
    </row>
    <row r="22" spans="1:10" s="177" customFormat="1" ht="15" customHeight="1">
      <c r="A22" s="192" t="s">
        <v>222</v>
      </c>
      <c r="B22" s="193" t="s">
        <v>223</v>
      </c>
      <c r="C22" s="188" t="s">
        <v>60</v>
      </c>
      <c r="D22" s="248">
        <v>-133882004</v>
      </c>
      <c r="E22" s="249">
        <v>-1085444967</v>
      </c>
      <c r="F22" s="247">
        <f t="shared" si="0"/>
        <v>-1219326971</v>
      </c>
      <c r="G22" s="248">
        <v>-113880673</v>
      </c>
      <c r="H22" s="249">
        <v>-1022029453</v>
      </c>
      <c r="I22" s="247">
        <f t="shared" si="1"/>
        <v>-1135910126</v>
      </c>
      <c r="J22" s="109"/>
    </row>
    <row r="23" spans="1:10" s="177" customFormat="1" ht="15.75" customHeight="1">
      <c r="A23" s="192" t="s">
        <v>224</v>
      </c>
      <c r="B23" s="193" t="s">
        <v>392</v>
      </c>
      <c r="C23" s="194" t="s">
        <v>116</v>
      </c>
      <c r="D23" s="249">
        <f>D24+D25+D26+D27+D28+D29</f>
        <v>-18121025</v>
      </c>
      <c r="E23" s="249">
        <f>SUM(E24:E29)</f>
        <v>-75076675</v>
      </c>
      <c r="F23" s="247">
        <f t="shared" si="0"/>
        <v>-93197700</v>
      </c>
      <c r="G23" s="248">
        <f>G24+G25+G26+G27+G28+G29</f>
        <v>-33793230</v>
      </c>
      <c r="H23" s="249">
        <f>H24+H25+H26+H27+H28+H29</f>
        <v>-142667242</v>
      </c>
      <c r="I23" s="247">
        <f t="shared" si="1"/>
        <v>-176460472</v>
      </c>
      <c r="J23" s="109"/>
    </row>
    <row r="24" spans="1:10" s="177" customFormat="1" ht="24">
      <c r="A24" s="197" t="s">
        <v>9</v>
      </c>
      <c r="B24" s="198" t="s">
        <v>225</v>
      </c>
      <c r="C24" s="188" t="s">
        <v>119</v>
      </c>
      <c r="D24" s="250"/>
      <c r="E24" s="251">
        <v>-1764411</v>
      </c>
      <c r="F24" s="394">
        <f t="shared" si="0"/>
        <v>-1764411</v>
      </c>
      <c r="G24" s="250"/>
      <c r="H24" s="251">
        <v>-1271102</v>
      </c>
      <c r="I24" s="394">
        <f t="shared" si="1"/>
        <v>-1271102</v>
      </c>
      <c r="J24" s="109"/>
    </row>
    <row r="25" spans="1:10" s="177" customFormat="1" ht="15" customHeight="1">
      <c r="A25" s="197" t="s">
        <v>11</v>
      </c>
      <c r="B25" s="198" t="s">
        <v>226</v>
      </c>
      <c r="C25" s="194" t="s">
        <v>64</v>
      </c>
      <c r="D25" s="250">
        <v>-6</v>
      </c>
      <c r="E25" s="251">
        <v>-959813</v>
      </c>
      <c r="F25" s="394">
        <f t="shared" si="0"/>
        <v>-959819</v>
      </c>
      <c r="G25" s="250"/>
      <c r="H25" s="251">
        <v>-476807</v>
      </c>
      <c r="I25" s="394">
        <f t="shared" si="1"/>
        <v>-476807</v>
      </c>
      <c r="J25" s="109"/>
    </row>
    <row r="26" spans="1:10" s="177" customFormat="1" ht="15" customHeight="1">
      <c r="A26" s="197" t="s">
        <v>18</v>
      </c>
      <c r="B26" s="198" t="s">
        <v>227</v>
      </c>
      <c r="C26" s="188" t="s">
        <v>69</v>
      </c>
      <c r="D26" s="250">
        <v>-1221836</v>
      </c>
      <c r="E26" s="251">
        <v>-14838868</v>
      </c>
      <c r="F26" s="394">
        <f t="shared" si="0"/>
        <v>-16060704</v>
      </c>
      <c r="G26" s="250">
        <v>-17443743</v>
      </c>
      <c r="H26" s="251">
        <v>-53424606</v>
      </c>
      <c r="I26" s="394">
        <f t="shared" si="1"/>
        <v>-70868349</v>
      </c>
      <c r="J26" s="109"/>
    </row>
    <row r="27" spans="1:10" s="177" customFormat="1" ht="15" customHeight="1">
      <c r="A27" s="197" t="s">
        <v>66</v>
      </c>
      <c r="B27" s="198" t="s">
        <v>228</v>
      </c>
      <c r="C27" s="194" t="s">
        <v>122</v>
      </c>
      <c r="D27" s="250">
        <v>-12209610</v>
      </c>
      <c r="E27" s="251">
        <v>-6961642</v>
      </c>
      <c r="F27" s="394">
        <f t="shared" si="0"/>
        <v>-19171252</v>
      </c>
      <c r="G27" s="250">
        <v>-13739085</v>
      </c>
      <c r="H27" s="251">
        <v>-38910657</v>
      </c>
      <c r="I27" s="394">
        <f t="shared" si="1"/>
        <v>-52649742</v>
      </c>
      <c r="J27" s="109"/>
    </row>
    <row r="28" spans="1:10" s="177" customFormat="1" ht="15" customHeight="1">
      <c r="A28" s="197" t="s">
        <v>83</v>
      </c>
      <c r="B28" s="198" t="s">
        <v>229</v>
      </c>
      <c r="C28" s="188" t="s">
        <v>124</v>
      </c>
      <c r="D28" s="250">
        <v>-3327999</v>
      </c>
      <c r="E28" s="251">
        <v>-424063</v>
      </c>
      <c r="F28" s="394">
        <f t="shared" si="0"/>
        <v>-3752062</v>
      </c>
      <c r="G28" s="250"/>
      <c r="H28" s="251"/>
      <c r="I28" s="394">
        <f t="shared" si="1"/>
        <v>0</v>
      </c>
      <c r="J28" s="109"/>
    </row>
    <row r="29" spans="1:10" s="177" customFormat="1" ht="15" customHeight="1">
      <c r="A29" s="197" t="s">
        <v>85</v>
      </c>
      <c r="B29" s="198" t="s">
        <v>230</v>
      </c>
      <c r="C29" s="194" t="s">
        <v>126</v>
      </c>
      <c r="D29" s="250">
        <v>-1361574</v>
      </c>
      <c r="E29" s="251">
        <v>-50127878</v>
      </c>
      <c r="F29" s="394">
        <f t="shared" si="0"/>
        <v>-51489452</v>
      </c>
      <c r="G29" s="250">
        <v>-2610402</v>
      </c>
      <c r="H29" s="251">
        <v>-48584070</v>
      </c>
      <c r="I29" s="394">
        <f t="shared" si="1"/>
        <v>-51194472</v>
      </c>
      <c r="J29" s="109"/>
    </row>
    <row r="30" spans="1:10" s="177" customFormat="1" ht="15" customHeight="1">
      <c r="A30" s="192" t="s">
        <v>231</v>
      </c>
      <c r="B30" s="193" t="s">
        <v>232</v>
      </c>
      <c r="C30" s="188" t="s">
        <v>128</v>
      </c>
      <c r="D30" s="248">
        <v>-2813233</v>
      </c>
      <c r="E30" s="249">
        <v>-112916394</v>
      </c>
      <c r="F30" s="247">
        <f t="shared" si="0"/>
        <v>-115729627</v>
      </c>
      <c r="G30" s="248">
        <v>-16051</v>
      </c>
      <c r="H30" s="249">
        <v>-82178583</v>
      </c>
      <c r="I30" s="247">
        <f t="shared" si="1"/>
        <v>-82194634</v>
      </c>
      <c r="J30" s="109"/>
    </row>
    <row r="31" spans="1:10" s="177" customFormat="1" ht="15" customHeight="1">
      <c r="A31" s="192" t="s">
        <v>233</v>
      </c>
      <c r="B31" s="193" t="s">
        <v>234</v>
      </c>
      <c r="C31" s="194" t="s">
        <v>129</v>
      </c>
      <c r="D31" s="248">
        <v>-151935</v>
      </c>
      <c r="E31" s="249">
        <v>-257697926</v>
      </c>
      <c r="F31" s="247">
        <f t="shared" si="0"/>
        <v>-257849861</v>
      </c>
      <c r="G31" s="248">
        <v>-366594</v>
      </c>
      <c r="H31" s="249">
        <v>-210460219</v>
      </c>
      <c r="I31" s="247">
        <f t="shared" si="1"/>
        <v>-210826813</v>
      </c>
      <c r="J31" s="109"/>
    </row>
    <row r="32" spans="1:10" s="177" customFormat="1" ht="15" customHeight="1">
      <c r="A32" s="192" t="s">
        <v>235</v>
      </c>
      <c r="B32" s="193" t="s">
        <v>236</v>
      </c>
      <c r="C32" s="188" t="s">
        <v>130</v>
      </c>
      <c r="D32" s="248">
        <f>D6+D7+D15+D16+D17+D18+D19+D20+D21+D22+D23+D30+D31</f>
        <v>6176135</v>
      </c>
      <c r="E32" s="249">
        <f>E6+E7+E15+E16+E17+E18+E19+E20+E21+E22+E23+E30+E31</f>
        <v>192304970</v>
      </c>
      <c r="F32" s="247">
        <f t="shared" si="0"/>
        <v>198481105</v>
      </c>
      <c r="G32" s="249">
        <f t="shared" ref="G32:I32" si="2">G6+G7+G15+G16+G17+G18+G19+G20+G21+G22+G23+G30+G31</f>
        <v>8288557.9800000191</v>
      </c>
      <c r="H32" s="249">
        <f t="shared" si="2"/>
        <v>110751362.96000028</v>
      </c>
      <c r="I32" s="249">
        <f t="shared" si="2"/>
        <v>119039920.93999982</v>
      </c>
      <c r="J32" s="109"/>
    </row>
    <row r="33" spans="1:10" s="177" customFormat="1" ht="15" customHeight="1">
      <c r="A33" s="203" t="s">
        <v>237</v>
      </c>
      <c r="B33" s="204" t="s">
        <v>238</v>
      </c>
      <c r="C33" s="205" t="s">
        <v>132</v>
      </c>
      <c r="D33" s="252">
        <v>-69425</v>
      </c>
      <c r="E33" s="249">
        <v>-42797666</v>
      </c>
      <c r="F33" s="254">
        <f t="shared" si="0"/>
        <v>-42867091</v>
      </c>
      <c r="G33" s="252">
        <v>-650397</v>
      </c>
      <c r="H33" s="253">
        <v>-31635765</v>
      </c>
      <c r="I33" s="254">
        <f t="shared" si="1"/>
        <v>-32286162</v>
      </c>
      <c r="J33" s="109"/>
    </row>
    <row r="34" spans="1:10" s="177" customFormat="1" ht="15" customHeight="1">
      <c r="A34" s="209" t="s">
        <v>239</v>
      </c>
      <c r="B34" s="210" t="s">
        <v>241</v>
      </c>
      <c r="C34" s="211" t="s">
        <v>134</v>
      </c>
      <c r="D34" s="390">
        <f>D32+D33</f>
        <v>6106710</v>
      </c>
      <c r="E34" s="402">
        <f>E32+E33</f>
        <v>149507304</v>
      </c>
      <c r="F34" s="392">
        <f t="shared" si="0"/>
        <v>155614014</v>
      </c>
      <c r="G34" s="391">
        <f>G32+G33</f>
        <v>7638160.9800000191</v>
      </c>
      <c r="H34" s="393">
        <f>H32+H33</f>
        <v>79115597.960000277</v>
      </c>
      <c r="I34" s="380">
        <f t="shared" si="1"/>
        <v>86753758.940000296</v>
      </c>
      <c r="J34" s="109"/>
    </row>
    <row r="35" spans="1:10" s="177" customFormat="1">
      <c r="A35" s="215"/>
      <c r="B35" s="216" t="s">
        <v>420</v>
      </c>
      <c r="C35" s="215"/>
      <c r="D35" s="255"/>
      <c r="E35" s="256"/>
      <c r="F35" s="257"/>
      <c r="G35" s="255"/>
      <c r="H35" s="256"/>
      <c r="I35" s="257"/>
      <c r="J35" s="220"/>
    </row>
    <row r="36" spans="1:10" s="177" customFormat="1">
      <c r="A36" s="221"/>
      <c r="B36" s="222" t="s">
        <v>415</v>
      </c>
      <c r="C36" s="223" t="s">
        <v>135</v>
      </c>
      <c r="D36" s="405">
        <v>5855788</v>
      </c>
      <c r="E36" s="405">
        <v>146648213</v>
      </c>
      <c r="F36" s="406">
        <f>D36+E36</f>
        <v>152504001</v>
      </c>
      <c r="G36" s="407">
        <v>7008536</v>
      </c>
      <c r="H36" s="405">
        <v>76638215</v>
      </c>
      <c r="I36" s="406">
        <f t="shared" si="1"/>
        <v>83646751</v>
      </c>
      <c r="J36" s="220"/>
    </row>
    <row r="37" spans="1:10" s="177" customFormat="1">
      <c r="A37" s="227"/>
      <c r="B37" s="228" t="s">
        <v>416</v>
      </c>
      <c r="C37" s="229" t="s">
        <v>136</v>
      </c>
      <c r="D37" s="408">
        <v>250923</v>
      </c>
      <c r="E37" s="409">
        <v>2859081</v>
      </c>
      <c r="F37" s="410">
        <f>D37+E37</f>
        <v>3110004</v>
      </c>
      <c r="G37" s="408">
        <v>629625</v>
      </c>
      <c r="H37" s="409">
        <v>2477498</v>
      </c>
      <c r="I37" s="410">
        <f t="shared" si="1"/>
        <v>3107123</v>
      </c>
      <c r="J37" s="220"/>
    </row>
    <row r="38" spans="1:10" s="177" customFormat="1">
      <c r="A38" s="227"/>
      <c r="B38" s="228" t="s">
        <v>417</v>
      </c>
      <c r="C38" s="229" t="s">
        <v>137</v>
      </c>
      <c r="D38" s="230"/>
      <c r="E38" s="231"/>
      <c r="F38" s="258"/>
      <c r="G38" s="230"/>
      <c r="H38" s="231"/>
      <c r="I38" s="258"/>
      <c r="J38" s="220"/>
    </row>
    <row r="39" spans="1:10" s="177" customFormat="1">
      <c r="A39" s="236"/>
      <c r="B39" s="237" t="s">
        <v>418</v>
      </c>
      <c r="C39" s="238" t="s">
        <v>139</v>
      </c>
      <c r="D39" s="259"/>
      <c r="E39" s="260"/>
      <c r="F39" s="261"/>
      <c r="G39" s="259"/>
      <c r="H39" s="260"/>
      <c r="I39" s="261"/>
      <c r="J39" s="220"/>
    </row>
    <row r="40" spans="1:10" s="177" customFormat="1">
      <c r="A40" s="220"/>
      <c r="B40" s="220"/>
      <c r="C40" s="220"/>
      <c r="D40" s="220"/>
      <c r="E40" s="220"/>
      <c r="F40" s="220"/>
      <c r="G40" s="220"/>
      <c r="H40" s="220"/>
      <c r="I40" s="220"/>
    </row>
    <row r="41" spans="1:10" s="177" customFormat="1">
      <c r="B41" s="177" t="s">
        <v>419</v>
      </c>
    </row>
    <row r="42" spans="1:10" s="177" customFormat="1"/>
    <row r="43" spans="1:10">
      <c r="D43" s="395"/>
      <c r="E43" s="395"/>
      <c r="F43" s="395"/>
    </row>
    <row r="44" spans="1:10">
      <c r="D44" s="395"/>
      <c r="E44" s="395"/>
      <c r="F44" s="395"/>
    </row>
    <row r="45" spans="1:10">
      <c r="E45" s="395"/>
      <c r="F45" s="395"/>
      <c r="G45" s="395"/>
    </row>
  </sheetData>
  <mergeCells count="7">
    <mergeCell ref="A4:A5"/>
    <mergeCell ref="B4:B5"/>
    <mergeCell ref="D3:I3"/>
    <mergeCell ref="B1:G1"/>
    <mergeCell ref="C4:C5"/>
    <mergeCell ref="D4:F4"/>
    <mergeCell ref="G4:I4"/>
  </mergeCells>
  <phoneticPr fontId="4" type="noConversion"/>
  <pageMargins left="0.44" right="0.3" top="1" bottom="1" header="0.5" footer="0.5"/>
  <pageSetup paperSize="9" scale="60" orientation="portrait" r:id="rId1"/>
  <headerFooter alignWithMargins="0"/>
  <ignoredErrors>
    <ignoredError sqref="C6:I6 C8:I22 C7 H7:I7 C24:I31 C23:D23 F23:I23 C33:I33 C32:E32 G32:H32 C35:I39 C34:E34 G34:I34 A8:A14" numberStoredAsText="1"/>
    <ignoredError sqref="D7:E7 G7 E23" numberStoredAsText="1" formulaRange="1"/>
    <ignoredError sqref="F7" numberStoredAsText="1" formula="1" formulaRange="1"/>
    <ignoredError sqref="F32 F34 I32" numberStoredAsText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71"/>
  <sheetViews>
    <sheetView zoomScaleNormal="100" workbookViewId="0">
      <selection activeCell="C5" sqref="C5"/>
    </sheetView>
  </sheetViews>
  <sheetFormatPr defaultRowHeight="12"/>
  <cols>
    <col min="1" max="1" width="7.85546875" style="60" customWidth="1"/>
    <col min="2" max="2" width="83" style="61" customWidth="1"/>
    <col min="3" max="3" width="10.7109375" style="61" customWidth="1"/>
    <col min="4" max="5" width="17.7109375" style="54" customWidth="1"/>
    <col min="6" max="16384" width="9.140625" style="54"/>
  </cols>
  <sheetData>
    <row r="1" spans="1:6" s="148" customFormat="1" ht="16.5" customHeight="1">
      <c r="A1" s="262"/>
      <c r="B1" s="499" t="s">
        <v>428</v>
      </c>
      <c r="C1" s="499"/>
      <c r="D1" s="499"/>
      <c r="E1" s="262"/>
      <c r="F1" s="263"/>
    </row>
    <row r="2" spans="1:6" s="148" customFormat="1" ht="15.75" customHeight="1">
      <c r="A2" s="262"/>
      <c r="B2" s="264" t="s">
        <v>429</v>
      </c>
      <c r="C2" s="265" t="s">
        <v>437</v>
      </c>
      <c r="D2" s="262" t="s">
        <v>358</v>
      </c>
      <c r="E2" s="265" t="s">
        <v>473</v>
      </c>
      <c r="F2" s="263"/>
    </row>
    <row r="3" spans="1:6" s="79" customFormat="1" ht="15" customHeight="1">
      <c r="A3" s="503" t="s">
        <v>471</v>
      </c>
      <c r="B3" s="504"/>
      <c r="C3" s="504"/>
      <c r="D3" s="504"/>
      <c r="E3" s="504"/>
    </row>
    <row r="4" spans="1:6" s="79" customFormat="1" ht="50.25" customHeight="1">
      <c r="A4" s="266" t="s">
        <v>0</v>
      </c>
      <c r="B4" s="267" t="s">
        <v>1</v>
      </c>
      <c r="C4" s="267" t="s">
        <v>194</v>
      </c>
      <c r="D4" s="268" t="s">
        <v>314</v>
      </c>
      <c r="E4" s="268" t="s">
        <v>242</v>
      </c>
      <c r="F4" s="109"/>
    </row>
    <row r="5" spans="1:6" s="79" customFormat="1" ht="15" customHeight="1">
      <c r="A5" s="269" t="s">
        <v>22</v>
      </c>
      <c r="B5" s="270" t="s">
        <v>397</v>
      </c>
      <c r="C5" s="271" t="s">
        <v>140</v>
      </c>
      <c r="D5" s="272">
        <f>D6+D17+D35</f>
        <v>151908147</v>
      </c>
      <c r="E5" s="272">
        <f>E6+E17+E35</f>
        <v>302923468</v>
      </c>
      <c r="F5" s="109"/>
    </row>
    <row r="6" spans="1:6" s="79" customFormat="1" ht="15" customHeight="1">
      <c r="A6" s="273">
        <v>1</v>
      </c>
      <c r="B6" s="274" t="s">
        <v>399</v>
      </c>
      <c r="C6" s="275" t="s">
        <v>141</v>
      </c>
      <c r="D6" s="276">
        <f>D7+D8</f>
        <v>160900158</v>
      </c>
      <c r="E6" s="276">
        <f>E7+E8</f>
        <v>284055008</v>
      </c>
      <c r="F6" s="109"/>
    </row>
    <row r="7" spans="1:6" s="79" customFormat="1" ht="15" customHeight="1">
      <c r="A7" s="277" t="s">
        <v>38</v>
      </c>
      <c r="B7" s="278" t="s">
        <v>243</v>
      </c>
      <c r="C7" s="279" t="s">
        <v>143</v>
      </c>
      <c r="D7" s="280">
        <v>198481105</v>
      </c>
      <c r="E7" s="280">
        <v>119039921</v>
      </c>
      <c r="F7" s="109"/>
    </row>
    <row r="8" spans="1:6" s="79" customFormat="1" ht="15" customHeight="1">
      <c r="A8" s="281" t="s">
        <v>40</v>
      </c>
      <c r="B8" s="282" t="s">
        <v>396</v>
      </c>
      <c r="C8" s="283" t="s">
        <v>144</v>
      </c>
      <c r="D8" s="280">
        <f>SUM(D9:D16)</f>
        <v>-37580947</v>
      </c>
      <c r="E8" s="280">
        <f>SUM(E9:E16)</f>
        <v>165015087</v>
      </c>
      <c r="F8" s="109"/>
    </row>
    <row r="9" spans="1:6" s="79" customFormat="1" ht="15" customHeight="1">
      <c r="A9" s="284" t="s">
        <v>244</v>
      </c>
      <c r="B9" s="285" t="s">
        <v>245</v>
      </c>
      <c r="C9" s="279" t="s">
        <v>190</v>
      </c>
      <c r="D9" s="280">
        <v>107909045</v>
      </c>
      <c r="E9" s="280">
        <v>92593942</v>
      </c>
      <c r="F9" s="109"/>
    </row>
    <row r="10" spans="1:6" s="79" customFormat="1" ht="15" customHeight="1">
      <c r="A10" s="277" t="s">
        <v>246</v>
      </c>
      <c r="B10" s="285" t="s">
        <v>247</v>
      </c>
      <c r="C10" s="283" t="s">
        <v>145</v>
      </c>
      <c r="D10" s="280">
        <v>6800492</v>
      </c>
      <c r="E10" s="280">
        <v>5466381</v>
      </c>
      <c r="F10" s="109"/>
    </row>
    <row r="11" spans="1:6" s="79" customFormat="1" ht="15" customHeight="1">
      <c r="A11" s="281" t="s">
        <v>248</v>
      </c>
      <c r="B11" s="286" t="s">
        <v>249</v>
      </c>
      <c r="C11" s="279" t="s">
        <v>146</v>
      </c>
      <c r="D11" s="280">
        <v>-176805411</v>
      </c>
      <c r="E11" s="280">
        <v>83072152</v>
      </c>
      <c r="F11" s="109"/>
    </row>
    <row r="12" spans="1:6" s="79" customFormat="1" ht="15" customHeight="1">
      <c r="A12" s="277" t="s">
        <v>250</v>
      </c>
      <c r="B12" s="285" t="s">
        <v>251</v>
      </c>
      <c r="C12" s="283" t="s">
        <v>147</v>
      </c>
      <c r="D12" s="280">
        <v>-5295703</v>
      </c>
      <c r="E12" s="280"/>
      <c r="F12" s="109"/>
    </row>
    <row r="13" spans="1:6" s="79" customFormat="1" ht="15" customHeight="1">
      <c r="A13" s="281" t="s">
        <v>252</v>
      </c>
      <c r="B13" s="285" t="s">
        <v>205</v>
      </c>
      <c r="C13" s="279" t="s">
        <v>149</v>
      </c>
      <c r="D13" s="280">
        <v>14559872</v>
      </c>
      <c r="E13" s="280">
        <v>7100560</v>
      </c>
      <c r="F13" s="109"/>
    </row>
    <row r="14" spans="1:6" s="79" customFormat="1" ht="15" customHeight="1">
      <c r="A14" s="281" t="s">
        <v>253</v>
      </c>
      <c r="B14" s="287" t="s">
        <v>254</v>
      </c>
      <c r="C14" s="283" t="s">
        <v>151</v>
      </c>
      <c r="D14" s="280"/>
      <c r="E14" s="280"/>
      <c r="F14" s="109"/>
    </row>
    <row r="15" spans="1:6" s="79" customFormat="1" ht="15" customHeight="1">
      <c r="A15" s="281" t="s">
        <v>255</v>
      </c>
      <c r="B15" s="288" t="s">
        <v>256</v>
      </c>
      <c r="C15" s="279" t="s">
        <v>153</v>
      </c>
      <c r="D15" s="280">
        <v>-823</v>
      </c>
      <c r="E15" s="280">
        <v>-16754</v>
      </c>
      <c r="F15" s="109"/>
    </row>
    <row r="16" spans="1:6" s="79" customFormat="1" ht="15" customHeight="1">
      <c r="A16" s="281" t="s">
        <v>257</v>
      </c>
      <c r="B16" s="289" t="s">
        <v>258</v>
      </c>
      <c r="C16" s="283" t="s">
        <v>155</v>
      </c>
      <c r="D16" s="280">
        <v>15251581</v>
      </c>
      <c r="E16" s="280">
        <v>-23201194</v>
      </c>
      <c r="F16" s="109"/>
    </row>
    <row r="17" spans="1:6" s="79" customFormat="1" ht="15" customHeight="1">
      <c r="A17" s="290">
        <v>2</v>
      </c>
      <c r="B17" s="291" t="s">
        <v>398</v>
      </c>
      <c r="C17" s="279" t="s">
        <v>157</v>
      </c>
      <c r="D17" s="292">
        <f>SUM(D18:D34)</f>
        <v>16664692</v>
      </c>
      <c r="E17" s="292">
        <f>SUM(E18:E34)</f>
        <v>73296674</v>
      </c>
      <c r="F17" s="109"/>
    </row>
    <row r="18" spans="1:6" s="79" customFormat="1" ht="15" customHeight="1">
      <c r="A18" s="293" t="s">
        <v>45</v>
      </c>
      <c r="B18" s="294" t="s">
        <v>259</v>
      </c>
      <c r="C18" s="283" t="s">
        <v>159</v>
      </c>
      <c r="D18" s="280">
        <v>-105604044</v>
      </c>
      <c r="E18" s="280">
        <v>3246636</v>
      </c>
      <c r="F18" s="109"/>
    </row>
    <row r="19" spans="1:6" s="79" customFormat="1" ht="15" customHeight="1">
      <c r="A19" s="293" t="s">
        <v>48</v>
      </c>
      <c r="B19" s="294" t="s">
        <v>260</v>
      </c>
      <c r="C19" s="279" t="s">
        <v>161</v>
      </c>
      <c r="D19" s="280">
        <v>-245428167</v>
      </c>
      <c r="E19" s="280">
        <v>-117423598</v>
      </c>
      <c r="F19" s="109"/>
    </row>
    <row r="20" spans="1:6" s="79" customFormat="1" ht="15" customHeight="1">
      <c r="A20" s="293" t="s">
        <v>50</v>
      </c>
      <c r="B20" s="294" t="s">
        <v>261</v>
      </c>
      <c r="C20" s="283" t="s">
        <v>163</v>
      </c>
      <c r="D20" s="280">
        <v>219218953</v>
      </c>
      <c r="E20" s="280">
        <v>76380539</v>
      </c>
      <c r="F20" s="109"/>
    </row>
    <row r="21" spans="1:6" s="79" customFormat="1" ht="15" customHeight="1">
      <c r="A21" s="293" t="s">
        <v>53</v>
      </c>
      <c r="B21" s="294" t="s">
        <v>262</v>
      </c>
      <c r="C21" s="279" t="s">
        <v>164</v>
      </c>
      <c r="D21" s="280"/>
      <c r="E21" s="280"/>
      <c r="F21" s="109"/>
    </row>
    <row r="22" spans="1:6" s="79" customFormat="1" ht="15" customHeight="1">
      <c r="A22" s="293" t="s">
        <v>263</v>
      </c>
      <c r="B22" s="294" t="s">
        <v>264</v>
      </c>
      <c r="C22" s="283" t="s">
        <v>165</v>
      </c>
      <c r="D22" s="280">
        <v>-8640738</v>
      </c>
      <c r="E22" s="280">
        <v>-47302</v>
      </c>
      <c r="F22" s="109"/>
    </row>
    <row r="23" spans="1:6" s="79" customFormat="1" ht="15" customHeight="1">
      <c r="A23" s="293" t="s">
        <v>265</v>
      </c>
      <c r="B23" s="294" t="s">
        <v>266</v>
      </c>
      <c r="C23" s="279" t="s">
        <v>167</v>
      </c>
      <c r="D23" s="280">
        <v>45481373</v>
      </c>
      <c r="E23" s="280">
        <v>-19556515</v>
      </c>
      <c r="F23" s="109"/>
    </row>
    <row r="24" spans="1:6" s="79" customFormat="1" ht="15" customHeight="1">
      <c r="A24" s="293" t="s">
        <v>267</v>
      </c>
      <c r="B24" s="294" t="s">
        <v>268</v>
      </c>
      <c r="C24" s="283" t="s">
        <v>168</v>
      </c>
      <c r="D24" s="280">
        <v>-16920619</v>
      </c>
      <c r="E24" s="280">
        <v>-3694738</v>
      </c>
      <c r="F24" s="109"/>
    </row>
    <row r="25" spans="1:6" s="79" customFormat="1" ht="15" customHeight="1">
      <c r="A25" s="293" t="s">
        <v>269</v>
      </c>
      <c r="B25" s="294" t="s">
        <v>270</v>
      </c>
      <c r="C25" s="279" t="s">
        <v>169</v>
      </c>
      <c r="D25" s="280">
        <v>7664099</v>
      </c>
      <c r="E25" s="280">
        <v>280026655</v>
      </c>
      <c r="F25" s="109"/>
    </row>
    <row r="26" spans="1:6" s="79" customFormat="1" ht="15" customHeight="1">
      <c r="A26" s="293" t="s">
        <v>271</v>
      </c>
      <c r="B26" s="294" t="s">
        <v>272</v>
      </c>
      <c r="C26" s="283" t="s">
        <v>171</v>
      </c>
      <c r="D26" s="280">
        <v>64440131</v>
      </c>
      <c r="E26" s="280">
        <v>3333733</v>
      </c>
      <c r="F26" s="109"/>
    </row>
    <row r="27" spans="1:6" s="79" customFormat="1" ht="15" customHeight="1">
      <c r="A27" s="293" t="s">
        <v>273</v>
      </c>
      <c r="B27" s="294" t="s">
        <v>274</v>
      </c>
      <c r="C27" s="279" t="s">
        <v>173</v>
      </c>
      <c r="D27" s="280">
        <v>-5163536</v>
      </c>
      <c r="E27" s="280">
        <v>-19688751</v>
      </c>
      <c r="F27" s="109"/>
    </row>
    <row r="28" spans="1:6" s="79" customFormat="1" ht="15" customHeight="1">
      <c r="A28" s="293" t="s">
        <v>275</v>
      </c>
      <c r="B28" s="295" t="s">
        <v>276</v>
      </c>
      <c r="C28" s="283" t="s">
        <v>174</v>
      </c>
      <c r="D28" s="280">
        <v>-34555925</v>
      </c>
      <c r="E28" s="280">
        <v>52266070</v>
      </c>
      <c r="F28" s="109"/>
    </row>
    <row r="29" spans="1:6" s="79" customFormat="1" ht="15" customHeight="1">
      <c r="A29" s="293" t="s">
        <v>277</v>
      </c>
      <c r="B29" s="295" t="s">
        <v>278</v>
      </c>
      <c r="C29" s="279" t="s">
        <v>175</v>
      </c>
      <c r="D29" s="296">
        <v>8640738</v>
      </c>
      <c r="E29" s="296">
        <v>47302</v>
      </c>
      <c r="F29" s="109"/>
    </row>
    <row r="30" spans="1:6" s="79" customFormat="1" ht="15" customHeight="1">
      <c r="A30" s="293" t="s">
        <v>279</v>
      </c>
      <c r="B30" s="297" t="s">
        <v>280</v>
      </c>
      <c r="C30" s="283" t="s">
        <v>176</v>
      </c>
      <c r="D30" s="296">
        <v>141575007</v>
      </c>
      <c r="E30" s="296">
        <v>-16538025</v>
      </c>
      <c r="F30" s="109"/>
    </row>
    <row r="31" spans="1:6" s="79" customFormat="1" ht="15" customHeight="1">
      <c r="A31" s="293" t="s">
        <v>281</v>
      </c>
      <c r="B31" s="295" t="s">
        <v>282</v>
      </c>
      <c r="C31" s="279" t="s">
        <v>178</v>
      </c>
      <c r="D31" s="296"/>
      <c r="E31" s="296"/>
      <c r="F31" s="109"/>
    </row>
    <row r="32" spans="1:6" s="79" customFormat="1" ht="15" customHeight="1">
      <c r="A32" s="293" t="s">
        <v>283</v>
      </c>
      <c r="B32" s="295" t="s">
        <v>284</v>
      </c>
      <c r="C32" s="283" t="s">
        <v>179</v>
      </c>
      <c r="D32" s="296">
        <v>-84767424</v>
      </c>
      <c r="E32" s="296">
        <v>-69394725</v>
      </c>
      <c r="F32" s="109"/>
    </row>
    <row r="33" spans="1:6" s="148" customFormat="1" ht="15" customHeight="1">
      <c r="A33" s="293" t="s">
        <v>285</v>
      </c>
      <c r="B33" s="295" t="s">
        <v>286</v>
      </c>
      <c r="C33" s="279" t="s">
        <v>180</v>
      </c>
      <c r="D33" s="280">
        <v>51760270</v>
      </c>
      <c r="E33" s="280">
        <v>-52700249</v>
      </c>
      <c r="F33" s="109"/>
    </row>
    <row r="34" spans="1:6" s="79" customFormat="1" ht="15" customHeight="1">
      <c r="A34" s="293" t="s">
        <v>287</v>
      </c>
      <c r="B34" s="295" t="s">
        <v>288</v>
      </c>
      <c r="C34" s="283" t="s">
        <v>181</v>
      </c>
      <c r="D34" s="280">
        <v>-21035426</v>
      </c>
      <c r="E34" s="280">
        <v>-42960358</v>
      </c>
      <c r="F34" s="109"/>
    </row>
    <row r="35" spans="1:6" s="79" customFormat="1" ht="15" customHeight="1">
      <c r="A35" s="298">
        <v>3</v>
      </c>
      <c r="B35" s="299" t="s">
        <v>289</v>
      </c>
      <c r="C35" s="300" t="s">
        <v>182</v>
      </c>
      <c r="D35" s="301">
        <v>-25656703</v>
      </c>
      <c r="E35" s="301">
        <v>-54428214</v>
      </c>
      <c r="F35" s="109"/>
    </row>
    <row r="36" spans="1:6" s="79" customFormat="1" ht="15" customHeight="1">
      <c r="A36" s="302" t="s">
        <v>25</v>
      </c>
      <c r="B36" s="303" t="s">
        <v>400</v>
      </c>
      <c r="C36" s="304" t="s">
        <v>184</v>
      </c>
      <c r="D36" s="272">
        <f>SUM(D37:D52)</f>
        <v>-109675915</v>
      </c>
      <c r="E36" s="272">
        <f>SUM(E37:E52)</f>
        <v>-207530568</v>
      </c>
      <c r="F36" s="109"/>
    </row>
    <row r="37" spans="1:6" s="79" customFormat="1" ht="15" customHeight="1">
      <c r="A37" s="305">
        <v>1</v>
      </c>
      <c r="B37" s="306" t="s">
        <v>290</v>
      </c>
      <c r="C37" s="307" t="s">
        <v>185</v>
      </c>
      <c r="D37" s="276">
        <v>27674679</v>
      </c>
      <c r="E37" s="276">
        <v>9222035</v>
      </c>
      <c r="F37" s="263"/>
    </row>
    <row r="38" spans="1:6" s="79" customFormat="1" ht="15" customHeight="1">
      <c r="A38" s="308">
        <v>2</v>
      </c>
      <c r="B38" s="297" t="s">
        <v>291</v>
      </c>
      <c r="C38" s="283" t="s">
        <v>186</v>
      </c>
      <c r="D38" s="292">
        <v>-75436361</v>
      </c>
      <c r="E38" s="292">
        <v>-69267621</v>
      </c>
      <c r="F38" s="109"/>
    </row>
    <row r="39" spans="1:6" s="79" customFormat="1" ht="15" customHeight="1">
      <c r="A39" s="308">
        <v>3</v>
      </c>
      <c r="B39" s="297" t="s">
        <v>292</v>
      </c>
      <c r="C39" s="279" t="s">
        <v>187</v>
      </c>
      <c r="D39" s="280"/>
      <c r="E39" s="280">
        <v>237804</v>
      </c>
      <c r="F39" s="109"/>
    </row>
    <row r="40" spans="1:6" s="79" customFormat="1" ht="15" customHeight="1">
      <c r="A40" s="308">
        <v>4</v>
      </c>
      <c r="B40" s="297" t="s">
        <v>293</v>
      </c>
      <c r="C40" s="283" t="s">
        <v>191</v>
      </c>
      <c r="D40" s="280">
        <v>-6009568</v>
      </c>
      <c r="E40" s="280">
        <v>-8903911</v>
      </c>
      <c r="F40" s="109"/>
    </row>
    <row r="41" spans="1:6" s="79" customFormat="1" ht="15" customHeight="1">
      <c r="A41" s="308">
        <v>5</v>
      </c>
      <c r="B41" s="286" t="s">
        <v>294</v>
      </c>
      <c r="C41" s="279" t="s">
        <v>192</v>
      </c>
      <c r="D41" s="280">
        <v>143779</v>
      </c>
      <c r="E41" s="280">
        <v>431918</v>
      </c>
      <c r="F41" s="109"/>
    </row>
    <row r="42" spans="1:6" s="79" customFormat="1" ht="15" customHeight="1">
      <c r="A42" s="308">
        <v>6</v>
      </c>
      <c r="B42" s="286" t="s">
        <v>295</v>
      </c>
      <c r="C42" s="283" t="s">
        <v>193</v>
      </c>
      <c r="D42" s="280">
        <v>-40116321</v>
      </c>
      <c r="E42" s="280">
        <v>-11820494</v>
      </c>
      <c r="F42" s="109"/>
    </row>
    <row r="43" spans="1:6" s="79" customFormat="1" ht="15" customHeight="1">
      <c r="A43" s="308">
        <v>7</v>
      </c>
      <c r="B43" s="286" t="s">
        <v>296</v>
      </c>
      <c r="C43" s="279" t="s">
        <v>315</v>
      </c>
      <c r="D43" s="280">
        <v>-9045344</v>
      </c>
      <c r="E43" s="280">
        <v>13688777</v>
      </c>
      <c r="F43" s="109"/>
    </row>
    <row r="44" spans="1:6" s="79" customFormat="1" ht="15" customHeight="1">
      <c r="A44" s="308">
        <v>8</v>
      </c>
      <c r="B44" s="286" t="s">
        <v>297</v>
      </c>
      <c r="C44" s="283" t="s">
        <v>316</v>
      </c>
      <c r="D44" s="280"/>
      <c r="E44" s="280"/>
      <c r="F44" s="109"/>
    </row>
    <row r="45" spans="1:6" s="79" customFormat="1" ht="24">
      <c r="A45" s="308">
        <v>9</v>
      </c>
      <c r="B45" s="309" t="s">
        <v>298</v>
      </c>
      <c r="C45" s="279" t="s">
        <v>317</v>
      </c>
      <c r="D45" s="280"/>
      <c r="E45" s="280"/>
      <c r="F45" s="109"/>
    </row>
    <row r="46" spans="1:6" s="79" customFormat="1" ht="15" customHeight="1">
      <c r="A46" s="308">
        <v>10</v>
      </c>
      <c r="B46" s="286" t="s">
        <v>299</v>
      </c>
      <c r="C46" s="283" t="s">
        <v>318</v>
      </c>
      <c r="D46" s="280">
        <v>12992209</v>
      </c>
      <c r="E46" s="280">
        <v>80271090</v>
      </c>
      <c r="F46" s="109"/>
    </row>
    <row r="47" spans="1:6" s="79" customFormat="1" ht="15" customHeight="1">
      <c r="A47" s="308">
        <v>11</v>
      </c>
      <c r="B47" s="286" t="s">
        <v>300</v>
      </c>
      <c r="C47" s="279" t="s">
        <v>319</v>
      </c>
      <c r="D47" s="280">
        <v>-22879435</v>
      </c>
      <c r="E47" s="280">
        <v>-217618832</v>
      </c>
      <c r="F47" s="109"/>
    </row>
    <row r="48" spans="1:6" s="148" customFormat="1" ht="15" customHeight="1">
      <c r="A48" s="308">
        <v>12</v>
      </c>
      <c r="B48" s="310" t="s">
        <v>301</v>
      </c>
      <c r="C48" s="283" t="s">
        <v>320</v>
      </c>
      <c r="D48" s="280">
        <v>2669446</v>
      </c>
      <c r="E48" s="280"/>
      <c r="F48" s="109"/>
    </row>
    <row r="49" spans="1:6" s="79" customFormat="1" ht="15" customHeight="1">
      <c r="A49" s="308">
        <v>13</v>
      </c>
      <c r="B49" s="311" t="s">
        <v>302</v>
      </c>
      <c r="C49" s="279" t="s">
        <v>321</v>
      </c>
      <c r="D49" s="280">
        <v>-15298447</v>
      </c>
      <c r="E49" s="280">
        <v>-8086626</v>
      </c>
      <c r="F49" s="109"/>
    </row>
    <row r="50" spans="1:6" s="79" customFormat="1" ht="15" customHeight="1">
      <c r="A50" s="308">
        <v>14</v>
      </c>
      <c r="B50" s="310" t="s">
        <v>303</v>
      </c>
      <c r="C50" s="283" t="s">
        <v>322</v>
      </c>
      <c r="D50" s="280">
        <v>21363405</v>
      </c>
      <c r="E50" s="280">
        <v>1982736</v>
      </c>
      <c r="F50" s="109"/>
    </row>
    <row r="51" spans="1:6" s="79" customFormat="1" ht="15" customHeight="1">
      <c r="A51" s="308">
        <v>15</v>
      </c>
      <c r="B51" s="312" t="s">
        <v>304</v>
      </c>
      <c r="C51" s="279" t="s">
        <v>323</v>
      </c>
      <c r="D51" s="280">
        <v>5634016</v>
      </c>
      <c r="E51" s="280">
        <v>6271979</v>
      </c>
      <c r="F51" s="109"/>
    </row>
    <row r="52" spans="1:6" s="79" customFormat="1" ht="15" customHeight="1">
      <c r="A52" s="313">
        <v>16</v>
      </c>
      <c r="B52" s="311" t="s">
        <v>305</v>
      </c>
      <c r="C52" s="314" t="s">
        <v>324</v>
      </c>
      <c r="D52" s="301">
        <v>-11367973</v>
      </c>
      <c r="E52" s="301">
        <v>-3939423</v>
      </c>
      <c r="F52" s="263"/>
    </row>
    <row r="53" spans="1:6" s="79" customFormat="1" ht="15" customHeight="1">
      <c r="A53" s="269" t="s">
        <v>34</v>
      </c>
      <c r="B53" s="303" t="s">
        <v>393</v>
      </c>
      <c r="C53" s="271" t="s">
        <v>325</v>
      </c>
      <c r="D53" s="272">
        <f>SUM(D54:D58)</f>
        <v>-107614110</v>
      </c>
      <c r="E53" s="272">
        <f>SUM(E54:E58)</f>
        <v>-99539133</v>
      </c>
      <c r="F53" s="109"/>
    </row>
    <row r="54" spans="1:6" s="79" customFormat="1" ht="15" customHeight="1">
      <c r="A54" s="305">
        <v>1</v>
      </c>
      <c r="B54" s="315" t="s">
        <v>306</v>
      </c>
      <c r="C54" s="316" t="s">
        <v>326</v>
      </c>
      <c r="D54" s="317"/>
      <c r="E54" s="317"/>
      <c r="F54" s="109"/>
    </row>
    <row r="55" spans="1:6" s="148" customFormat="1" ht="15" customHeight="1">
      <c r="A55" s="308">
        <v>2</v>
      </c>
      <c r="B55" s="312" t="s">
        <v>307</v>
      </c>
      <c r="C55" s="279" t="s">
        <v>327</v>
      </c>
      <c r="D55" s="280">
        <v>29062636</v>
      </c>
      <c r="E55" s="280">
        <v>203347</v>
      </c>
      <c r="F55" s="109"/>
    </row>
    <row r="56" spans="1:6" s="148" customFormat="1" ht="15" customHeight="1">
      <c r="A56" s="305">
        <v>3</v>
      </c>
      <c r="B56" s="318" t="s">
        <v>308</v>
      </c>
      <c r="C56" s="283" t="s">
        <v>328</v>
      </c>
      <c r="D56" s="280">
        <v>-134836220</v>
      </c>
      <c r="E56" s="280">
        <v>-96843597</v>
      </c>
      <c r="F56" s="109"/>
    </row>
    <row r="57" spans="1:6" s="79" customFormat="1" ht="15" customHeight="1">
      <c r="A57" s="308">
        <v>4</v>
      </c>
      <c r="B57" s="319" t="s">
        <v>309</v>
      </c>
      <c r="C57" s="279" t="s">
        <v>329</v>
      </c>
      <c r="D57" s="280"/>
      <c r="E57" s="280"/>
      <c r="F57" s="109"/>
    </row>
    <row r="58" spans="1:6" s="79" customFormat="1" ht="15" customHeight="1">
      <c r="A58" s="305">
        <v>5</v>
      </c>
      <c r="B58" s="312" t="s">
        <v>310</v>
      </c>
      <c r="C58" s="283" t="s">
        <v>431</v>
      </c>
      <c r="D58" s="280">
        <v>-1840526</v>
      </c>
      <c r="E58" s="301">
        <v>-2898883</v>
      </c>
      <c r="F58" s="109"/>
    </row>
    <row r="59" spans="1:6" s="79" customFormat="1" ht="15" customHeight="1">
      <c r="A59" s="320"/>
      <c r="B59" s="321" t="s">
        <v>394</v>
      </c>
      <c r="C59" s="300" t="s">
        <v>432</v>
      </c>
      <c r="D59" s="411">
        <f>D5+D36+D53</f>
        <v>-65381878</v>
      </c>
      <c r="E59" s="411">
        <f>E5+E36+E53</f>
        <v>-4146233</v>
      </c>
      <c r="F59" s="109"/>
    </row>
    <row r="60" spans="1:6" s="79" customFormat="1" ht="15" customHeight="1">
      <c r="A60" s="322" t="s">
        <v>70</v>
      </c>
      <c r="B60" s="323" t="s">
        <v>311</v>
      </c>
      <c r="C60" s="324" t="s">
        <v>433</v>
      </c>
      <c r="D60" s="325">
        <v>941747</v>
      </c>
      <c r="E60" s="325">
        <v>812500</v>
      </c>
      <c r="F60" s="263"/>
    </row>
    <row r="61" spans="1:6" s="79" customFormat="1" ht="15" customHeight="1">
      <c r="A61" s="322" t="s">
        <v>212</v>
      </c>
      <c r="B61" s="326" t="s">
        <v>395</v>
      </c>
      <c r="C61" s="327" t="s">
        <v>434</v>
      </c>
      <c r="D61" s="325">
        <f>SUM(D59:D60)</f>
        <v>-64440131</v>
      </c>
      <c r="E61" s="325">
        <f>E5+E36+E53+E60</f>
        <v>-3333733</v>
      </c>
      <c r="F61" s="263"/>
    </row>
    <row r="62" spans="1:6" s="79" customFormat="1" ht="15" customHeight="1">
      <c r="A62" s="305">
        <v>1</v>
      </c>
      <c r="B62" s="315" t="s">
        <v>312</v>
      </c>
      <c r="C62" s="316" t="s">
        <v>435</v>
      </c>
      <c r="D62" s="317">
        <v>152928085</v>
      </c>
      <c r="E62" s="317">
        <v>88487954</v>
      </c>
      <c r="F62" s="109"/>
    </row>
    <row r="63" spans="1:6" s="79" customFormat="1" ht="15" customHeight="1">
      <c r="A63" s="328">
        <v>2</v>
      </c>
      <c r="B63" s="329" t="s">
        <v>313</v>
      </c>
      <c r="C63" s="330" t="s">
        <v>436</v>
      </c>
      <c r="D63" s="331">
        <f>SUM(D61:D62)</f>
        <v>88487954</v>
      </c>
      <c r="E63" s="331">
        <f>E61+E62</f>
        <v>85154221</v>
      </c>
      <c r="F63" s="109"/>
    </row>
    <row r="64" spans="1:6" s="79" customFormat="1">
      <c r="A64" s="501"/>
      <c r="B64" s="501"/>
      <c r="C64" s="501"/>
      <c r="D64" s="501"/>
      <c r="E64" s="501"/>
      <c r="F64" s="109"/>
    </row>
    <row r="65" spans="1:6" s="79" customFormat="1">
      <c r="F65" s="109"/>
    </row>
    <row r="66" spans="1:6" s="79" customFormat="1">
      <c r="A66" s="174"/>
      <c r="B66" s="332"/>
      <c r="C66" s="332"/>
    </row>
    <row r="67" spans="1:6">
      <c r="A67" s="59"/>
      <c r="B67" s="54"/>
      <c r="C67" s="54"/>
    </row>
    <row r="69" spans="1:6">
      <c r="A69" s="59"/>
      <c r="B69" s="62"/>
      <c r="C69" s="62"/>
      <c r="D69" s="502"/>
      <c r="E69" s="502"/>
      <c r="F69" s="58"/>
    </row>
    <row r="71" spans="1:6">
      <c r="B71" s="62"/>
      <c r="C71" s="62"/>
      <c r="D71" s="500"/>
      <c r="E71" s="500"/>
    </row>
  </sheetData>
  <mergeCells count="5">
    <mergeCell ref="B1:D1"/>
    <mergeCell ref="D71:E71"/>
    <mergeCell ref="A64:E64"/>
    <mergeCell ref="D69:E69"/>
    <mergeCell ref="A3:E3"/>
  </mergeCells>
  <phoneticPr fontId="4" type="noConversion"/>
  <pageMargins left="0.75" right="0.5" top="1" bottom="1" header="0.5" footer="0.5"/>
  <pageSetup paperSize="9" scale="65" orientation="portrait" r:id="rId1"/>
  <headerFooter alignWithMargins="0"/>
  <ignoredErrors>
    <ignoredError sqref="A9:A16 A30:A34" twoDigitTextYear="1"/>
    <ignoredError sqref="C5:C36 C37:C63" numberStoredAsText="1"/>
    <ignoredError sqref="D17:E1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topLeftCell="C1" zoomScaleNormal="100" workbookViewId="0">
      <selection activeCell="E4" sqref="E4:O34"/>
    </sheetView>
  </sheetViews>
  <sheetFormatPr defaultRowHeight="12"/>
  <cols>
    <col min="1" max="1" width="7.28515625" style="68" hidden="1" customWidth="1"/>
    <col min="2" max="2" width="7.28515625" style="69" hidden="1" customWidth="1"/>
    <col min="3" max="3" width="29.7109375" style="66" customWidth="1"/>
    <col min="4" max="4" width="10.140625" style="66" customWidth="1"/>
    <col min="5" max="5" width="11.85546875" style="66" customWidth="1"/>
    <col min="6" max="7" width="10.7109375" style="66" customWidth="1"/>
    <col min="8" max="8" width="14" style="66" customWidth="1"/>
    <col min="9" max="9" width="12.85546875" style="66" customWidth="1"/>
    <col min="10" max="10" width="13.140625" style="66" customWidth="1"/>
    <col min="11" max="12" width="10.7109375" style="66" customWidth="1"/>
    <col min="13" max="13" width="12.140625" style="66" customWidth="1"/>
    <col min="14" max="14" width="10.7109375" style="66" customWidth="1"/>
    <col min="15" max="15" width="13.85546875" style="67" customWidth="1"/>
    <col min="16" max="16384" width="9.140625" style="66"/>
  </cols>
  <sheetData>
    <row r="1" spans="1:16" s="333" customFormat="1" ht="17.25" customHeight="1">
      <c r="A1" s="262"/>
      <c r="B1" s="262"/>
      <c r="C1" s="262"/>
      <c r="D1" s="262"/>
      <c r="E1" s="262"/>
      <c r="F1" s="499" t="s">
        <v>430</v>
      </c>
      <c r="G1" s="499"/>
      <c r="H1" s="499"/>
      <c r="I1" s="499"/>
      <c r="J1" s="499"/>
      <c r="K1" s="262"/>
      <c r="L1" s="262"/>
      <c r="M1" s="262"/>
      <c r="N1" s="262"/>
      <c r="O1" s="262"/>
    </row>
    <row r="2" spans="1:16" s="333" customFormat="1" ht="15" customHeight="1">
      <c r="A2" s="262"/>
      <c r="B2" s="262"/>
      <c r="C2" s="262"/>
      <c r="D2" s="262"/>
      <c r="E2" s="505" t="s">
        <v>426</v>
      </c>
      <c r="F2" s="505"/>
      <c r="G2" s="506"/>
      <c r="H2" s="265" t="s">
        <v>437</v>
      </c>
      <c r="I2" s="262" t="s">
        <v>358</v>
      </c>
      <c r="J2" s="265" t="s">
        <v>473</v>
      </c>
      <c r="K2" s="262"/>
      <c r="L2" s="262"/>
      <c r="M2" s="505" t="s">
        <v>471</v>
      </c>
      <c r="N2" s="505"/>
      <c r="O2" s="505"/>
    </row>
    <row r="3" spans="1:16" s="341" customFormat="1" ht="60">
      <c r="A3" s="334"/>
      <c r="B3" s="335"/>
      <c r="C3" s="336"/>
      <c r="D3" s="337" t="s">
        <v>194</v>
      </c>
      <c r="E3" s="338" t="s">
        <v>121</v>
      </c>
      <c r="F3" s="338" t="s">
        <v>123</v>
      </c>
      <c r="G3" s="338" t="s">
        <v>330</v>
      </c>
      <c r="H3" s="338" t="s">
        <v>331</v>
      </c>
      <c r="I3" s="338" t="s">
        <v>332</v>
      </c>
      <c r="J3" s="338" t="s">
        <v>131</v>
      </c>
      <c r="K3" s="338" t="s">
        <v>240</v>
      </c>
      <c r="L3" s="338" t="s">
        <v>333</v>
      </c>
      <c r="M3" s="338" t="s">
        <v>334</v>
      </c>
      <c r="N3" s="338" t="s">
        <v>335</v>
      </c>
      <c r="O3" s="339" t="s">
        <v>336</v>
      </c>
      <c r="P3" s="340"/>
    </row>
    <row r="4" spans="1:16" s="333" customFormat="1" ht="20.100000000000001" customHeight="1">
      <c r="A4" s="342"/>
      <c r="B4" s="343"/>
      <c r="C4" s="344" t="s">
        <v>337</v>
      </c>
      <c r="D4" s="345">
        <v>142</v>
      </c>
      <c r="E4" s="346">
        <f>E34</f>
        <v>430637200</v>
      </c>
      <c r="F4" s="346">
        <f t="shared" ref="F4:M4" si="0">F34</f>
        <v>12250000</v>
      </c>
      <c r="G4" s="346">
        <f t="shared" si="0"/>
        <v>0</v>
      </c>
      <c r="H4" s="346">
        <f t="shared" si="0"/>
        <v>524881616</v>
      </c>
      <c r="I4" s="346">
        <f t="shared" si="0"/>
        <v>-43213943</v>
      </c>
      <c r="J4" s="346">
        <f t="shared" si="0"/>
        <v>10903006</v>
      </c>
      <c r="K4" s="346">
        <f t="shared" si="0"/>
        <v>13977453</v>
      </c>
      <c r="L4" s="346">
        <f t="shared" si="0"/>
        <v>67706372</v>
      </c>
      <c r="M4" s="346">
        <f t="shared" si="0"/>
        <v>342210827</v>
      </c>
      <c r="N4" s="346">
        <v>426750103</v>
      </c>
      <c r="O4" s="347">
        <f t="shared" ref="O4:O34" si="1">SUM(E4:N4)</f>
        <v>1786102634</v>
      </c>
      <c r="P4" s="348"/>
    </row>
    <row r="5" spans="1:16" s="333" customFormat="1" ht="24">
      <c r="A5" s="349"/>
      <c r="B5" s="350"/>
      <c r="C5" s="351" t="s">
        <v>338</v>
      </c>
      <c r="D5" s="352">
        <v>143</v>
      </c>
      <c r="E5" s="353"/>
      <c r="F5" s="353"/>
      <c r="G5" s="353"/>
      <c r="H5" s="353">
        <v>-2969843</v>
      </c>
      <c r="I5" s="353">
        <v>62143</v>
      </c>
      <c r="J5" s="353">
        <v>-4618361</v>
      </c>
      <c r="K5" s="353"/>
      <c r="L5" s="353"/>
      <c r="M5" s="353"/>
      <c r="N5" s="353">
        <v>-6134143</v>
      </c>
      <c r="O5" s="354">
        <f t="shared" si="1"/>
        <v>-13660204</v>
      </c>
      <c r="P5" s="348"/>
    </row>
    <row r="6" spans="1:16" s="333" customFormat="1" ht="20.100000000000001" customHeight="1">
      <c r="A6" s="349"/>
      <c r="B6" s="350"/>
      <c r="C6" s="351" t="s">
        <v>339</v>
      </c>
      <c r="D6" s="345">
        <v>144</v>
      </c>
      <c r="E6" s="353"/>
      <c r="F6" s="353"/>
      <c r="G6" s="353"/>
      <c r="H6" s="353"/>
      <c r="I6" s="353"/>
      <c r="J6" s="353"/>
      <c r="K6" s="353"/>
      <c r="L6" s="353"/>
      <c r="M6" s="353"/>
      <c r="N6" s="353">
        <v>-2275636</v>
      </c>
      <c r="O6" s="354">
        <f t="shared" si="1"/>
        <v>-2275636</v>
      </c>
      <c r="P6" s="348"/>
    </row>
    <row r="7" spans="1:16" s="333" customFormat="1" ht="24">
      <c r="A7" s="349"/>
      <c r="B7" s="350"/>
      <c r="C7" s="355" t="s">
        <v>340</v>
      </c>
      <c r="D7" s="352">
        <v>145</v>
      </c>
      <c r="E7" s="353">
        <f>E4+E5+E6</f>
        <v>430637200</v>
      </c>
      <c r="F7" s="353">
        <f t="shared" ref="F7:N7" si="2">F4+F5+F6</f>
        <v>12250000</v>
      </c>
      <c r="G7" s="353">
        <f t="shared" si="2"/>
        <v>0</v>
      </c>
      <c r="H7" s="353">
        <f t="shared" si="2"/>
        <v>521911773</v>
      </c>
      <c r="I7" s="353">
        <f t="shared" si="2"/>
        <v>-43151800</v>
      </c>
      <c r="J7" s="353">
        <f t="shared" si="2"/>
        <v>6284645</v>
      </c>
      <c r="K7" s="353">
        <f t="shared" si="2"/>
        <v>13977453</v>
      </c>
      <c r="L7" s="353">
        <f t="shared" si="2"/>
        <v>67706372</v>
      </c>
      <c r="M7" s="353">
        <f t="shared" si="2"/>
        <v>342210827</v>
      </c>
      <c r="N7" s="353">
        <f t="shared" si="2"/>
        <v>418340324</v>
      </c>
      <c r="O7" s="354">
        <f t="shared" si="1"/>
        <v>1770166794</v>
      </c>
      <c r="P7" s="348"/>
    </row>
    <row r="8" spans="1:16" s="333" customFormat="1" ht="24">
      <c r="A8" s="349"/>
      <c r="B8" s="350"/>
      <c r="C8" s="356" t="s">
        <v>341</v>
      </c>
      <c r="D8" s="345">
        <v>146</v>
      </c>
      <c r="E8" s="353"/>
      <c r="F8" s="353"/>
      <c r="G8" s="353"/>
      <c r="H8" s="353"/>
      <c r="I8" s="353">
        <v>-7746491</v>
      </c>
      <c r="J8" s="353"/>
      <c r="K8" s="353"/>
      <c r="L8" s="353"/>
      <c r="M8" s="353"/>
      <c r="N8" s="353"/>
      <c r="O8" s="354">
        <f t="shared" si="1"/>
        <v>-7746491</v>
      </c>
      <c r="P8" s="348"/>
    </row>
    <row r="9" spans="1:16" s="333" customFormat="1" ht="36">
      <c r="A9" s="349"/>
      <c r="B9" s="350"/>
      <c r="C9" s="356" t="s">
        <v>342</v>
      </c>
      <c r="D9" s="352">
        <v>147</v>
      </c>
      <c r="E9" s="353"/>
      <c r="F9" s="353"/>
      <c r="G9" s="353"/>
      <c r="H9" s="353"/>
      <c r="I9" s="353">
        <v>86456955</v>
      </c>
      <c r="J9" s="353"/>
      <c r="K9" s="353"/>
      <c r="L9" s="353"/>
      <c r="M9" s="353"/>
      <c r="N9" s="353"/>
      <c r="O9" s="354">
        <f t="shared" si="1"/>
        <v>86456955</v>
      </c>
      <c r="P9" s="348"/>
    </row>
    <row r="10" spans="1:16" s="333" customFormat="1" ht="36">
      <c r="A10" s="349"/>
      <c r="B10" s="350"/>
      <c r="C10" s="356" t="s">
        <v>343</v>
      </c>
      <c r="D10" s="345">
        <v>148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>
        <v>1339170</v>
      </c>
      <c r="O10" s="354">
        <f t="shared" si="1"/>
        <v>1339170</v>
      </c>
      <c r="P10" s="348"/>
    </row>
    <row r="11" spans="1:16" s="333" customFormat="1" ht="24">
      <c r="A11" s="349"/>
      <c r="B11" s="350"/>
      <c r="C11" s="356" t="s">
        <v>344</v>
      </c>
      <c r="D11" s="352">
        <v>149</v>
      </c>
      <c r="E11" s="353"/>
      <c r="F11" s="353"/>
      <c r="G11" s="353"/>
      <c r="H11" s="353">
        <v>-6099216</v>
      </c>
      <c r="I11" s="353">
        <v>-273836</v>
      </c>
      <c r="J11" s="353">
        <v>2051193</v>
      </c>
      <c r="K11" s="353"/>
      <c r="L11" s="353"/>
      <c r="M11" s="353"/>
      <c r="N11" s="353">
        <v>5771700</v>
      </c>
      <c r="O11" s="354">
        <f t="shared" si="1"/>
        <v>1449841</v>
      </c>
      <c r="P11" s="348"/>
    </row>
    <row r="12" spans="1:16" s="333" customFormat="1" ht="24">
      <c r="A12" s="349"/>
      <c r="B12" s="350"/>
      <c r="C12" s="355" t="s">
        <v>345</v>
      </c>
      <c r="D12" s="345">
        <v>150</v>
      </c>
      <c r="E12" s="353">
        <f>SUM(E8:E11)</f>
        <v>0</v>
      </c>
      <c r="F12" s="353">
        <f t="shared" ref="F12:N12" si="3">SUM(F8:F11)</f>
        <v>0</v>
      </c>
      <c r="G12" s="353">
        <f t="shared" si="3"/>
        <v>0</v>
      </c>
      <c r="H12" s="353">
        <f t="shared" si="3"/>
        <v>-6099216</v>
      </c>
      <c r="I12" s="353">
        <f t="shared" si="3"/>
        <v>78436628</v>
      </c>
      <c r="J12" s="353">
        <f t="shared" si="3"/>
        <v>2051193</v>
      </c>
      <c r="K12" s="353">
        <f t="shared" si="3"/>
        <v>0</v>
      </c>
      <c r="L12" s="353">
        <f t="shared" si="3"/>
        <v>0</v>
      </c>
      <c r="M12" s="353">
        <f t="shared" si="3"/>
        <v>0</v>
      </c>
      <c r="N12" s="353">
        <f t="shared" si="3"/>
        <v>7110870</v>
      </c>
      <c r="O12" s="354">
        <f t="shared" si="1"/>
        <v>81499475</v>
      </c>
      <c r="P12" s="348"/>
    </row>
    <row r="13" spans="1:16" s="333" customFormat="1" ht="20.100000000000001" customHeight="1">
      <c r="A13" s="349"/>
      <c r="B13" s="350"/>
      <c r="C13" s="356" t="s">
        <v>346</v>
      </c>
      <c r="D13" s="352">
        <v>151</v>
      </c>
      <c r="E13" s="353"/>
      <c r="F13" s="353"/>
      <c r="G13" s="353"/>
      <c r="H13" s="353"/>
      <c r="I13" s="353"/>
      <c r="J13" s="353"/>
      <c r="K13" s="353"/>
      <c r="L13" s="353"/>
      <c r="M13" s="353"/>
      <c r="N13" s="353">
        <v>83646751</v>
      </c>
      <c r="O13" s="354">
        <f t="shared" si="1"/>
        <v>83646751</v>
      </c>
      <c r="P13" s="348"/>
    </row>
    <row r="14" spans="1:16" s="333" customFormat="1" ht="24">
      <c r="A14" s="349"/>
      <c r="B14" s="350"/>
      <c r="C14" s="355" t="s">
        <v>347</v>
      </c>
      <c r="D14" s="345">
        <v>152</v>
      </c>
      <c r="E14" s="353">
        <f>SUM(E12:E13)</f>
        <v>0</v>
      </c>
      <c r="F14" s="353">
        <f t="shared" ref="F14:N14" si="4">SUM(F12:F13)</f>
        <v>0</v>
      </c>
      <c r="G14" s="353">
        <f t="shared" si="4"/>
        <v>0</v>
      </c>
      <c r="H14" s="353">
        <f t="shared" si="4"/>
        <v>-6099216</v>
      </c>
      <c r="I14" s="353">
        <f t="shared" si="4"/>
        <v>78436628</v>
      </c>
      <c r="J14" s="353">
        <f t="shared" si="4"/>
        <v>2051193</v>
      </c>
      <c r="K14" s="353">
        <f t="shared" si="4"/>
        <v>0</v>
      </c>
      <c r="L14" s="353">
        <f t="shared" si="4"/>
        <v>0</v>
      </c>
      <c r="M14" s="353">
        <f t="shared" si="4"/>
        <v>0</v>
      </c>
      <c r="N14" s="353">
        <f t="shared" si="4"/>
        <v>90757621</v>
      </c>
      <c r="O14" s="354">
        <f t="shared" si="1"/>
        <v>165146226</v>
      </c>
      <c r="P14" s="348"/>
    </row>
    <row r="15" spans="1:16" s="333" customFormat="1" ht="24">
      <c r="A15" s="349"/>
      <c r="B15" s="350"/>
      <c r="C15" s="356" t="s">
        <v>348</v>
      </c>
      <c r="D15" s="352">
        <v>153</v>
      </c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4">
        <f t="shared" si="1"/>
        <v>0</v>
      </c>
      <c r="P15" s="348"/>
    </row>
    <row r="16" spans="1:16" s="333" customFormat="1" ht="20.100000000000001" customHeight="1">
      <c r="A16" s="349"/>
      <c r="B16" s="350"/>
      <c r="C16" s="356" t="s">
        <v>349</v>
      </c>
      <c r="D16" s="345">
        <v>154</v>
      </c>
      <c r="E16" s="353"/>
      <c r="F16" s="353"/>
      <c r="G16" s="353"/>
      <c r="H16" s="353"/>
      <c r="I16" s="353"/>
      <c r="J16" s="353"/>
      <c r="K16" s="353"/>
      <c r="L16" s="353"/>
      <c r="M16" s="353"/>
      <c r="N16" s="353">
        <v>-2898883</v>
      </c>
      <c r="O16" s="354">
        <f t="shared" si="1"/>
        <v>-2898883</v>
      </c>
      <c r="P16" s="348"/>
    </row>
    <row r="17" spans="1:16" s="333" customFormat="1" ht="20.100000000000001" customHeight="1">
      <c r="A17" s="349"/>
      <c r="B17" s="350"/>
      <c r="C17" s="356" t="s">
        <v>350</v>
      </c>
      <c r="D17" s="352">
        <v>155</v>
      </c>
      <c r="E17" s="353"/>
      <c r="F17" s="353"/>
      <c r="G17" s="353"/>
      <c r="H17" s="353"/>
      <c r="I17" s="353"/>
      <c r="J17" s="353"/>
      <c r="K17" s="353">
        <v>3484523</v>
      </c>
      <c r="L17" s="353">
        <v>16551485</v>
      </c>
      <c r="M17" s="353"/>
      <c r="N17" s="353">
        <v>-20036008</v>
      </c>
      <c r="O17" s="354">
        <f t="shared" si="1"/>
        <v>0</v>
      </c>
      <c r="P17" s="348"/>
    </row>
    <row r="18" spans="1:16" s="148" customFormat="1" ht="20.100000000000001" customHeight="1">
      <c r="A18" s="357"/>
      <c r="B18" s="358"/>
      <c r="C18" s="359" t="s">
        <v>355</v>
      </c>
      <c r="D18" s="345">
        <v>156</v>
      </c>
      <c r="E18" s="360">
        <f>E7+E14+E15+E16+E17</f>
        <v>430637200</v>
      </c>
      <c r="F18" s="360">
        <f t="shared" ref="F18:N18" si="5">F7+F14+F15+F16+F17</f>
        <v>12250000</v>
      </c>
      <c r="G18" s="360">
        <f t="shared" si="5"/>
        <v>0</v>
      </c>
      <c r="H18" s="360">
        <f t="shared" si="5"/>
        <v>515812557</v>
      </c>
      <c r="I18" s="360">
        <f t="shared" si="5"/>
        <v>35284828</v>
      </c>
      <c r="J18" s="360">
        <f t="shared" si="5"/>
        <v>8335838</v>
      </c>
      <c r="K18" s="360">
        <f t="shared" si="5"/>
        <v>17461976</v>
      </c>
      <c r="L18" s="360">
        <f t="shared" si="5"/>
        <v>84257857</v>
      </c>
      <c r="M18" s="360">
        <f t="shared" si="5"/>
        <v>342210827</v>
      </c>
      <c r="N18" s="360">
        <f t="shared" si="5"/>
        <v>486163054</v>
      </c>
      <c r="O18" s="354">
        <f t="shared" si="1"/>
        <v>1932414137</v>
      </c>
      <c r="P18" s="263"/>
    </row>
    <row r="19" spans="1:16" s="368" customFormat="1" ht="20.100000000000001" customHeight="1">
      <c r="A19" s="361"/>
      <c r="B19" s="362"/>
      <c r="C19" s="363"/>
      <c r="D19" s="364"/>
      <c r="E19" s="365"/>
      <c r="F19" s="365"/>
      <c r="G19" s="365"/>
      <c r="H19" s="365"/>
      <c r="I19" s="365"/>
      <c r="J19" s="365"/>
      <c r="K19" s="365"/>
      <c r="L19" s="365"/>
      <c r="M19" s="365"/>
      <c r="N19" s="365"/>
      <c r="O19" s="366"/>
      <c r="P19" s="367"/>
    </row>
    <row r="20" spans="1:16" s="333" customFormat="1" ht="27" customHeight="1">
      <c r="A20" s="349"/>
      <c r="B20" s="350"/>
      <c r="C20" s="355" t="s">
        <v>351</v>
      </c>
      <c r="D20" s="345">
        <v>157</v>
      </c>
      <c r="E20" s="369">
        <v>430637200</v>
      </c>
      <c r="F20" s="369">
        <v>12250000</v>
      </c>
      <c r="G20" s="369"/>
      <c r="H20" s="369">
        <v>237007046</v>
      </c>
      <c r="I20" s="369">
        <v>-113924374</v>
      </c>
      <c r="J20" s="369">
        <v>7776702</v>
      </c>
      <c r="K20" s="369">
        <v>10731894</v>
      </c>
      <c r="L20" s="369">
        <v>52289963</v>
      </c>
      <c r="M20" s="369">
        <v>342210827</v>
      </c>
      <c r="N20" s="369">
        <v>350724325</v>
      </c>
      <c r="O20" s="354">
        <f t="shared" si="1"/>
        <v>1329703583</v>
      </c>
      <c r="P20" s="348"/>
    </row>
    <row r="21" spans="1:16" s="333" customFormat="1" ht="24">
      <c r="A21" s="349"/>
      <c r="B21" s="350"/>
      <c r="C21" s="351" t="s">
        <v>338</v>
      </c>
      <c r="D21" s="352">
        <v>158</v>
      </c>
      <c r="E21" s="353"/>
      <c r="F21" s="353"/>
      <c r="G21" s="353"/>
      <c r="H21" s="353">
        <v>838794</v>
      </c>
      <c r="I21" s="353">
        <v>-1101625</v>
      </c>
      <c r="J21" s="353"/>
      <c r="K21" s="353"/>
      <c r="L21" s="353"/>
      <c r="M21" s="353"/>
      <c r="N21" s="353">
        <v>262831</v>
      </c>
      <c r="O21" s="354">
        <f t="shared" si="1"/>
        <v>0</v>
      </c>
      <c r="P21" s="348"/>
    </row>
    <row r="22" spans="1:16" s="333" customFormat="1" ht="20.100000000000001" customHeight="1">
      <c r="A22" s="349"/>
      <c r="B22" s="350"/>
      <c r="C22" s="351" t="s">
        <v>339</v>
      </c>
      <c r="D22" s="345">
        <v>159</v>
      </c>
      <c r="E22" s="353"/>
      <c r="F22" s="353"/>
      <c r="G22" s="353"/>
      <c r="H22" s="353"/>
      <c r="I22" s="353"/>
      <c r="J22" s="353"/>
      <c r="K22" s="353"/>
      <c r="L22" s="353"/>
      <c r="M22" s="353"/>
      <c r="N22" s="353">
        <v>-56122580</v>
      </c>
      <c r="O22" s="354">
        <f t="shared" si="1"/>
        <v>-56122580</v>
      </c>
      <c r="P22" s="348"/>
    </row>
    <row r="23" spans="1:16" s="333" customFormat="1" ht="24">
      <c r="A23" s="349"/>
      <c r="B23" s="350"/>
      <c r="C23" s="355" t="s">
        <v>352</v>
      </c>
      <c r="D23" s="352">
        <v>160</v>
      </c>
      <c r="E23" s="369">
        <f>E20+E21+E22</f>
        <v>430637200</v>
      </c>
      <c r="F23" s="369">
        <f t="shared" ref="F23:N23" si="6">F20+F21+F22</f>
        <v>12250000</v>
      </c>
      <c r="G23" s="369">
        <f t="shared" si="6"/>
        <v>0</v>
      </c>
      <c r="H23" s="369">
        <f t="shared" si="6"/>
        <v>237845840</v>
      </c>
      <c r="I23" s="369">
        <f t="shared" si="6"/>
        <v>-115025999</v>
      </c>
      <c r="J23" s="369">
        <f t="shared" si="6"/>
        <v>7776702</v>
      </c>
      <c r="K23" s="369">
        <f t="shared" si="6"/>
        <v>10731894</v>
      </c>
      <c r="L23" s="369">
        <f t="shared" si="6"/>
        <v>52289963</v>
      </c>
      <c r="M23" s="369">
        <f t="shared" si="6"/>
        <v>342210827</v>
      </c>
      <c r="N23" s="369">
        <f t="shared" si="6"/>
        <v>294864576</v>
      </c>
      <c r="O23" s="354">
        <f>O20+O21+O22</f>
        <v>1273581003</v>
      </c>
      <c r="P23" s="348"/>
    </row>
    <row r="24" spans="1:16" s="333" customFormat="1" ht="24">
      <c r="A24" s="349"/>
      <c r="B24" s="350"/>
      <c r="C24" s="356" t="s">
        <v>341</v>
      </c>
      <c r="D24" s="345">
        <v>161</v>
      </c>
      <c r="E24" s="353"/>
      <c r="F24" s="353"/>
      <c r="G24" s="353"/>
      <c r="H24" s="353"/>
      <c r="I24" s="353">
        <v>52776862</v>
      </c>
      <c r="J24" s="353"/>
      <c r="K24" s="353"/>
      <c r="L24" s="353"/>
      <c r="M24" s="353"/>
      <c r="N24" s="353"/>
      <c r="O24" s="354">
        <f t="shared" si="1"/>
        <v>52776862</v>
      </c>
      <c r="P24" s="348"/>
    </row>
    <row r="25" spans="1:16" s="333" customFormat="1" ht="36">
      <c r="A25" s="349"/>
      <c r="B25" s="350"/>
      <c r="C25" s="356" t="s">
        <v>342</v>
      </c>
      <c r="D25" s="352">
        <v>162</v>
      </c>
      <c r="E25" s="353"/>
      <c r="F25" s="353"/>
      <c r="G25" s="353"/>
      <c r="H25" s="353"/>
      <c r="I25" s="353">
        <v>19035194</v>
      </c>
      <c r="J25" s="353"/>
      <c r="K25" s="353"/>
      <c r="L25" s="353"/>
      <c r="M25" s="353"/>
      <c r="N25" s="353"/>
      <c r="O25" s="354">
        <f t="shared" si="1"/>
        <v>19035194</v>
      </c>
      <c r="P25" s="348"/>
    </row>
    <row r="26" spans="1:16" s="333" customFormat="1" ht="36">
      <c r="A26" s="349"/>
      <c r="B26" s="350"/>
      <c r="C26" s="356" t="s">
        <v>343</v>
      </c>
      <c r="D26" s="345">
        <v>163</v>
      </c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4">
        <f t="shared" si="1"/>
        <v>0</v>
      </c>
      <c r="P26" s="348"/>
    </row>
    <row r="27" spans="1:16" s="333" customFormat="1" ht="24">
      <c r="A27" s="349"/>
      <c r="B27" s="350"/>
      <c r="C27" s="356" t="s">
        <v>344</v>
      </c>
      <c r="D27" s="352">
        <v>164</v>
      </c>
      <c r="E27" s="353"/>
      <c r="F27" s="353"/>
      <c r="G27" s="353"/>
      <c r="H27" s="353">
        <v>287035776</v>
      </c>
      <c r="I27" s="353"/>
      <c r="J27" s="353">
        <v>3126304</v>
      </c>
      <c r="K27" s="353"/>
      <c r="L27" s="353"/>
      <c r="M27" s="353"/>
      <c r="N27" s="353"/>
      <c r="O27" s="354">
        <f t="shared" si="1"/>
        <v>290162080</v>
      </c>
      <c r="P27" s="348"/>
    </row>
    <row r="28" spans="1:16" s="333" customFormat="1" ht="24">
      <c r="A28" s="349"/>
      <c r="B28" s="350"/>
      <c r="C28" s="355" t="s">
        <v>345</v>
      </c>
      <c r="D28" s="345">
        <v>165</v>
      </c>
      <c r="E28" s="353">
        <f>SUM(E24:E27)</f>
        <v>0</v>
      </c>
      <c r="F28" s="353">
        <f t="shared" ref="F28:N28" si="7">SUM(F24:F27)</f>
        <v>0</v>
      </c>
      <c r="G28" s="353">
        <f t="shared" si="7"/>
        <v>0</v>
      </c>
      <c r="H28" s="353">
        <f t="shared" si="7"/>
        <v>287035776</v>
      </c>
      <c r="I28" s="353">
        <f t="shared" si="7"/>
        <v>71812056</v>
      </c>
      <c r="J28" s="353">
        <f t="shared" si="7"/>
        <v>3126304</v>
      </c>
      <c r="K28" s="353">
        <f t="shared" si="7"/>
        <v>0</v>
      </c>
      <c r="L28" s="353">
        <f t="shared" si="7"/>
        <v>0</v>
      </c>
      <c r="M28" s="353">
        <f t="shared" si="7"/>
        <v>0</v>
      </c>
      <c r="N28" s="353">
        <f t="shared" si="7"/>
        <v>0</v>
      </c>
      <c r="O28" s="354">
        <f t="shared" si="1"/>
        <v>361974136</v>
      </c>
      <c r="P28" s="348"/>
    </row>
    <row r="29" spans="1:16" s="333" customFormat="1" ht="24">
      <c r="A29" s="349"/>
      <c r="B29" s="350"/>
      <c r="C29" s="356" t="s">
        <v>353</v>
      </c>
      <c r="D29" s="352">
        <v>166</v>
      </c>
      <c r="E29" s="353"/>
      <c r="F29" s="353"/>
      <c r="G29" s="353"/>
      <c r="H29" s="353"/>
      <c r="I29" s="353"/>
      <c r="J29" s="353"/>
      <c r="K29" s="353"/>
      <c r="L29" s="353"/>
      <c r="M29" s="353"/>
      <c r="N29" s="353">
        <v>152504003</v>
      </c>
      <c r="O29" s="354">
        <f t="shared" si="1"/>
        <v>152504003</v>
      </c>
      <c r="P29" s="348"/>
    </row>
    <row r="30" spans="1:16" s="333" customFormat="1" ht="24">
      <c r="A30" s="349"/>
      <c r="B30" s="350"/>
      <c r="C30" s="355" t="s">
        <v>354</v>
      </c>
      <c r="D30" s="345">
        <v>167</v>
      </c>
      <c r="E30" s="353">
        <f>SUM(E28:E29)</f>
        <v>0</v>
      </c>
      <c r="F30" s="353">
        <f t="shared" ref="F30:N30" si="8">SUM(F28:F29)</f>
        <v>0</v>
      </c>
      <c r="G30" s="353">
        <f t="shared" si="8"/>
        <v>0</v>
      </c>
      <c r="H30" s="353">
        <f t="shared" si="8"/>
        <v>287035776</v>
      </c>
      <c r="I30" s="353">
        <f t="shared" si="8"/>
        <v>71812056</v>
      </c>
      <c r="J30" s="353">
        <f t="shared" si="8"/>
        <v>3126304</v>
      </c>
      <c r="K30" s="353">
        <f t="shared" si="8"/>
        <v>0</v>
      </c>
      <c r="L30" s="353">
        <f t="shared" si="8"/>
        <v>0</v>
      </c>
      <c r="M30" s="353">
        <f t="shared" si="8"/>
        <v>0</v>
      </c>
      <c r="N30" s="353">
        <f t="shared" si="8"/>
        <v>152504003</v>
      </c>
      <c r="O30" s="354">
        <f t="shared" si="1"/>
        <v>514478139</v>
      </c>
      <c r="P30" s="348"/>
    </row>
    <row r="31" spans="1:16" s="333" customFormat="1" ht="25.5" customHeight="1">
      <c r="A31" s="349"/>
      <c r="B31" s="350"/>
      <c r="C31" s="356" t="s">
        <v>348</v>
      </c>
      <c r="D31" s="352">
        <v>168</v>
      </c>
      <c r="E31" s="353"/>
      <c r="F31" s="353"/>
      <c r="G31" s="353"/>
      <c r="H31" s="353"/>
      <c r="I31" s="353"/>
      <c r="J31" s="353"/>
      <c r="K31" s="353"/>
      <c r="L31" s="353"/>
      <c r="M31" s="353"/>
      <c r="N31" s="353"/>
      <c r="O31" s="354">
        <f t="shared" si="1"/>
        <v>0</v>
      </c>
      <c r="P31" s="348"/>
    </row>
    <row r="32" spans="1:16" s="333" customFormat="1" ht="20.100000000000001" customHeight="1">
      <c r="A32" s="349"/>
      <c r="B32" s="350"/>
      <c r="C32" s="356" t="s">
        <v>349</v>
      </c>
      <c r="D32" s="345">
        <v>169</v>
      </c>
      <c r="E32" s="353"/>
      <c r="F32" s="353"/>
      <c r="G32" s="353"/>
      <c r="H32" s="353"/>
      <c r="I32" s="353"/>
      <c r="J32" s="353"/>
      <c r="K32" s="353"/>
      <c r="L32" s="353"/>
      <c r="M32" s="353"/>
      <c r="N32" s="353">
        <v>-1956508</v>
      </c>
      <c r="O32" s="354">
        <f t="shared" si="1"/>
        <v>-1956508</v>
      </c>
      <c r="P32" s="348"/>
    </row>
    <row r="33" spans="1:16" s="333" customFormat="1" ht="20.100000000000001" customHeight="1">
      <c r="A33" s="349"/>
      <c r="B33" s="350"/>
      <c r="C33" s="356" t="s">
        <v>350</v>
      </c>
      <c r="D33" s="352">
        <v>170</v>
      </c>
      <c r="E33" s="353"/>
      <c r="F33" s="353"/>
      <c r="G33" s="353"/>
      <c r="H33" s="353"/>
      <c r="I33" s="353"/>
      <c r="J33" s="353"/>
      <c r="K33" s="353">
        <v>3245559</v>
      </c>
      <c r="L33" s="353">
        <v>15416409</v>
      </c>
      <c r="M33" s="353"/>
      <c r="N33" s="353">
        <v>-18661968</v>
      </c>
      <c r="O33" s="354">
        <f t="shared" si="1"/>
        <v>0</v>
      </c>
      <c r="P33" s="348"/>
    </row>
    <row r="34" spans="1:16" s="148" customFormat="1" ht="20.100000000000001" customHeight="1">
      <c r="A34" s="370"/>
      <c r="B34" s="371"/>
      <c r="C34" s="372" t="s">
        <v>356</v>
      </c>
      <c r="D34" s="373">
        <v>171</v>
      </c>
      <c r="E34" s="374">
        <f>E23+E30+E31+E32+E33</f>
        <v>430637200</v>
      </c>
      <c r="F34" s="374">
        <f t="shared" ref="F34:N34" si="9">F23+F30+F31+F32+F33</f>
        <v>12250000</v>
      </c>
      <c r="G34" s="374">
        <f t="shared" si="9"/>
        <v>0</v>
      </c>
      <c r="H34" s="374">
        <f t="shared" si="9"/>
        <v>524881616</v>
      </c>
      <c r="I34" s="374">
        <f t="shared" si="9"/>
        <v>-43213943</v>
      </c>
      <c r="J34" s="374">
        <f t="shared" si="9"/>
        <v>10903006</v>
      </c>
      <c r="K34" s="374">
        <f t="shared" si="9"/>
        <v>13977453</v>
      </c>
      <c r="L34" s="374">
        <f t="shared" si="9"/>
        <v>67706372</v>
      </c>
      <c r="M34" s="374">
        <f t="shared" si="9"/>
        <v>342210827</v>
      </c>
      <c r="N34" s="374">
        <f t="shared" si="9"/>
        <v>426750103</v>
      </c>
      <c r="O34" s="375">
        <f t="shared" si="1"/>
        <v>1786102634</v>
      </c>
      <c r="P34" s="263"/>
    </row>
    <row r="35" spans="1:16" s="333" customFormat="1" ht="12" customHeight="1">
      <c r="A35" s="348"/>
      <c r="B35" s="376"/>
      <c r="C35" s="348"/>
      <c r="D35" s="348"/>
      <c r="O35" s="377"/>
    </row>
    <row r="36" spans="1:16" ht="12" customHeight="1"/>
    <row r="37" spans="1:16" ht="12" customHeight="1">
      <c r="C37" s="62"/>
      <c r="D37" s="62"/>
      <c r="E37" s="58"/>
      <c r="F37" s="58"/>
      <c r="G37" s="54"/>
      <c r="H37" s="75"/>
      <c r="I37" s="54"/>
    </row>
    <row r="38" spans="1:16" ht="12" customHeight="1">
      <c r="C38" s="54"/>
      <c r="D38" s="54"/>
      <c r="E38" s="74"/>
      <c r="F38" s="61"/>
      <c r="H38" s="76"/>
      <c r="J38" s="54"/>
      <c r="K38" s="54"/>
      <c r="L38" s="54"/>
    </row>
    <row r="39" spans="1:16" ht="12" customHeight="1"/>
    <row r="40" spans="1:16" ht="12" customHeight="1"/>
    <row r="41" spans="1:16" ht="12" customHeight="1"/>
    <row r="42" spans="1:16" ht="12" customHeight="1"/>
    <row r="43" spans="1:16" ht="12" customHeight="1"/>
    <row r="44" spans="1:16" ht="12" customHeight="1"/>
    <row r="45" spans="1:16" ht="12" customHeight="1"/>
    <row r="46" spans="1:16" ht="12" customHeight="1"/>
    <row r="47" spans="1:16" ht="12" customHeight="1"/>
    <row r="48" spans="1:16" ht="12" customHeight="1"/>
  </sheetData>
  <mergeCells count="3">
    <mergeCell ref="M2:O2"/>
    <mergeCell ref="F1:J1"/>
    <mergeCell ref="E2:G2"/>
  </mergeCells>
  <phoneticPr fontId="4" type="noConversion"/>
  <pageMargins left="0.75" right="0.75" top="0.18" bottom="0.19" header="0.17" footer="0.19"/>
  <pageSetup paperSize="9" scale="70" orientation="landscape" r:id="rId1"/>
  <headerFooter alignWithMargins="0"/>
  <ignoredErrors>
    <ignoredError sqref="O5:O3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Normal="100" zoomScaleSheetLayoutView="100" workbookViewId="0">
      <selection activeCell="O15" sqref="O15"/>
    </sheetView>
  </sheetViews>
  <sheetFormatPr defaultRowHeight="12"/>
  <cols>
    <col min="1" max="16384" width="9.140625" style="64"/>
  </cols>
  <sheetData>
    <row r="1" spans="1:10">
      <c r="A1" s="63"/>
      <c r="B1" s="63"/>
      <c r="C1" s="63"/>
      <c r="D1" s="63"/>
      <c r="E1" s="63"/>
      <c r="F1" s="63"/>
      <c r="G1" s="63"/>
      <c r="H1" s="63"/>
      <c r="I1" s="63"/>
      <c r="J1" s="63"/>
    </row>
    <row r="2" spans="1:10" ht="15.75">
      <c r="A2" s="507" t="s">
        <v>383</v>
      </c>
      <c r="B2" s="507"/>
      <c r="C2" s="507"/>
      <c r="D2" s="507"/>
      <c r="E2" s="507"/>
      <c r="F2" s="507"/>
      <c r="G2" s="507"/>
      <c r="H2" s="507"/>
      <c r="I2" s="507"/>
      <c r="J2" s="507"/>
    </row>
    <row r="3" spans="1:10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2.75" customHeight="1">
      <c r="A4" s="508" t="s">
        <v>401</v>
      </c>
      <c r="B4" s="508"/>
      <c r="C4" s="508"/>
      <c r="D4" s="508"/>
      <c r="E4" s="508"/>
      <c r="F4" s="508"/>
      <c r="G4" s="508"/>
      <c r="H4" s="508"/>
      <c r="I4" s="508"/>
      <c r="J4" s="508"/>
    </row>
    <row r="5" spans="1:10" ht="12.75" customHeight="1">
      <c r="A5" s="508"/>
      <c r="B5" s="508"/>
      <c r="C5" s="508"/>
      <c r="D5" s="508"/>
      <c r="E5" s="508"/>
      <c r="F5" s="508"/>
      <c r="G5" s="508"/>
      <c r="H5" s="508"/>
      <c r="I5" s="508"/>
      <c r="J5" s="508"/>
    </row>
    <row r="6" spans="1:10" ht="12.75" customHeight="1">
      <c r="A6" s="508"/>
      <c r="B6" s="508"/>
      <c r="C6" s="508"/>
      <c r="D6" s="508"/>
      <c r="E6" s="508"/>
      <c r="F6" s="508"/>
      <c r="G6" s="508"/>
      <c r="H6" s="508"/>
      <c r="I6" s="508"/>
      <c r="J6" s="508"/>
    </row>
    <row r="7" spans="1:10" ht="12.75" customHeight="1">
      <c r="A7" s="508"/>
      <c r="B7" s="508"/>
      <c r="C7" s="508"/>
      <c r="D7" s="508"/>
      <c r="E7" s="508"/>
      <c r="F7" s="508"/>
      <c r="G7" s="508"/>
      <c r="H7" s="508"/>
      <c r="I7" s="508"/>
      <c r="J7" s="508"/>
    </row>
    <row r="8" spans="1:10" ht="12.75" customHeight="1">
      <c r="A8" s="508"/>
      <c r="B8" s="508"/>
      <c r="C8" s="508"/>
      <c r="D8" s="508"/>
      <c r="E8" s="508"/>
      <c r="F8" s="508"/>
      <c r="G8" s="508"/>
      <c r="H8" s="508"/>
      <c r="I8" s="508"/>
      <c r="J8" s="508"/>
    </row>
    <row r="9" spans="1:10" ht="12.75" customHeight="1">
      <c r="A9" s="508"/>
      <c r="B9" s="508"/>
      <c r="C9" s="508"/>
      <c r="D9" s="508"/>
      <c r="E9" s="508"/>
      <c r="F9" s="508"/>
      <c r="G9" s="508"/>
      <c r="H9" s="508"/>
      <c r="I9" s="508"/>
      <c r="J9" s="508"/>
    </row>
    <row r="10" spans="1:10" ht="12.75" customHeight="1">
      <c r="A10" s="508"/>
      <c r="B10" s="508"/>
      <c r="C10" s="508"/>
      <c r="D10" s="508"/>
      <c r="E10" s="508"/>
      <c r="F10" s="508"/>
      <c r="G10" s="508"/>
      <c r="H10" s="508"/>
      <c r="I10" s="508"/>
      <c r="J10" s="508"/>
    </row>
    <row r="11" spans="1:10" ht="12.75" customHeight="1">
      <c r="A11" s="508"/>
      <c r="B11" s="508"/>
      <c r="C11" s="508"/>
      <c r="D11" s="508"/>
      <c r="E11" s="508"/>
      <c r="F11" s="508"/>
      <c r="G11" s="508"/>
      <c r="H11" s="508"/>
      <c r="I11" s="508"/>
      <c r="J11" s="508"/>
    </row>
    <row r="12" spans="1:10" ht="12.75" customHeight="1">
      <c r="A12" s="508"/>
      <c r="B12" s="508"/>
      <c r="C12" s="508"/>
      <c r="D12" s="508"/>
      <c r="E12" s="508"/>
      <c r="F12" s="508"/>
      <c r="G12" s="508"/>
      <c r="H12" s="508"/>
      <c r="I12" s="508"/>
      <c r="J12" s="508"/>
    </row>
    <row r="13" spans="1:10" ht="12.75" customHeight="1">
      <c r="A13" s="508"/>
      <c r="B13" s="508"/>
      <c r="C13" s="508"/>
      <c r="D13" s="508"/>
      <c r="E13" s="508"/>
      <c r="F13" s="508"/>
      <c r="G13" s="508"/>
      <c r="H13" s="508"/>
      <c r="I13" s="508"/>
      <c r="J13" s="508"/>
    </row>
    <row r="14" spans="1:10" ht="12.75" customHeight="1">
      <c r="A14" s="508"/>
      <c r="B14" s="508"/>
      <c r="C14" s="508"/>
      <c r="D14" s="508"/>
      <c r="E14" s="508"/>
      <c r="F14" s="508"/>
      <c r="G14" s="508"/>
      <c r="H14" s="508"/>
      <c r="I14" s="508"/>
      <c r="J14" s="508"/>
    </row>
    <row r="15" spans="1:10" ht="12.75" customHeight="1">
      <c r="A15" s="508"/>
      <c r="B15" s="508"/>
      <c r="C15" s="508"/>
      <c r="D15" s="508"/>
      <c r="E15" s="508"/>
      <c r="F15" s="508"/>
      <c r="G15" s="508"/>
      <c r="H15" s="508"/>
      <c r="I15" s="508"/>
      <c r="J15" s="508"/>
    </row>
    <row r="16" spans="1:10" ht="12.75" customHeight="1">
      <c r="A16" s="508"/>
      <c r="B16" s="508"/>
      <c r="C16" s="508"/>
      <c r="D16" s="508"/>
      <c r="E16" s="508"/>
      <c r="F16" s="508"/>
      <c r="G16" s="508"/>
      <c r="H16" s="508"/>
      <c r="I16" s="508"/>
      <c r="J16" s="508"/>
    </row>
    <row r="17" spans="1:10" ht="12.75" customHeight="1">
      <c r="A17" s="508"/>
      <c r="B17" s="508"/>
      <c r="C17" s="508"/>
      <c r="D17" s="508"/>
      <c r="E17" s="508"/>
      <c r="F17" s="508"/>
      <c r="G17" s="508"/>
      <c r="H17" s="508"/>
      <c r="I17" s="508"/>
      <c r="J17" s="508"/>
    </row>
    <row r="18" spans="1:10" ht="12.75" customHeight="1">
      <c r="A18" s="508"/>
      <c r="B18" s="508"/>
      <c r="C18" s="508"/>
      <c r="D18" s="508"/>
      <c r="E18" s="508"/>
      <c r="F18" s="508"/>
      <c r="G18" s="508"/>
      <c r="H18" s="508"/>
      <c r="I18" s="508"/>
      <c r="J18" s="508"/>
    </row>
    <row r="19" spans="1:10" ht="12.75" customHeight="1">
      <c r="A19" s="508"/>
      <c r="B19" s="508"/>
      <c r="C19" s="508"/>
      <c r="D19" s="508"/>
      <c r="E19" s="508"/>
      <c r="F19" s="508"/>
      <c r="G19" s="508"/>
      <c r="H19" s="508"/>
      <c r="I19" s="508"/>
      <c r="J19" s="508"/>
    </row>
    <row r="20" spans="1:10" ht="12.75" customHeight="1">
      <c r="A20" s="508"/>
      <c r="B20" s="508"/>
      <c r="C20" s="508"/>
      <c r="D20" s="508"/>
      <c r="E20" s="508"/>
      <c r="F20" s="508"/>
      <c r="G20" s="508"/>
      <c r="H20" s="508"/>
      <c r="I20" s="508"/>
      <c r="J20" s="508"/>
    </row>
    <row r="21" spans="1:10">
      <c r="A21" s="509"/>
      <c r="B21" s="509"/>
      <c r="C21" s="509"/>
      <c r="D21" s="509"/>
      <c r="E21" s="509"/>
      <c r="F21" s="509"/>
      <c r="G21" s="509"/>
      <c r="H21" s="509"/>
      <c r="I21" s="509"/>
      <c r="J21" s="509"/>
    </row>
    <row r="22" spans="1:10">
      <c r="A22" s="65"/>
      <c r="B22" s="65"/>
      <c r="C22" s="65"/>
      <c r="D22" s="65"/>
      <c r="E22" s="65"/>
      <c r="F22" s="65"/>
      <c r="G22" s="65"/>
      <c r="H22" s="65"/>
      <c r="I22" s="65"/>
      <c r="J22" s="65"/>
    </row>
    <row r="23" spans="1:10">
      <c r="A23" s="65"/>
      <c r="B23" s="65"/>
      <c r="C23" s="65"/>
      <c r="D23" s="65"/>
      <c r="E23" s="65"/>
      <c r="F23" s="65"/>
      <c r="G23" s="65"/>
      <c r="H23" s="65"/>
      <c r="I23" s="65"/>
      <c r="J23" s="65"/>
    </row>
    <row r="24" spans="1:10">
      <c r="A24" s="65"/>
      <c r="B24" s="65"/>
      <c r="C24" s="65"/>
      <c r="D24" s="65"/>
      <c r="E24" s="65"/>
      <c r="F24" s="65"/>
      <c r="G24" s="65"/>
      <c r="H24" s="65"/>
      <c r="I24" s="65"/>
      <c r="J24" s="65"/>
    </row>
    <row r="25" spans="1:10">
      <c r="A25" s="65"/>
      <c r="B25" s="65"/>
      <c r="C25" s="65"/>
      <c r="D25" s="65"/>
      <c r="E25" s="65"/>
      <c r="F25" s="65"/>
      <c r="G25" s="65"/>
      <c r="H25" s="65"/>
      <c r="I25" s="65"/>
      <c r="J25" s="65"/>
    </row>
    <row r="26" spans="1:10">
      <c r="A26" s="65"/>
      <c r="B26" s="65"/>
      <c r="C26" s="65"/>
      <c r="D26" s="65"/>
      <c r="E26" s="65"/>
      <c r="F26" s="65"/>
      <c r="G26" s="65"/>
      <c r="H26" s="65"/>
      <c r="I26" s="65"/>
      <c r="J26" s="65"/>
    </row>
    <row r="27" spans="1:10">
      <c r="A27" s="65"/>
      <c r="B27" s="65"/>
      <c r="C27" s="65"/>
      <c r="D27" s="65"/>
      <c r="E27" s="65"/>
      <c r="F27" s="65"/>
      <c r="G27" s="65"/>
      <c r="H27" s="65"/>
      <c r="I27" s="65"/>
      <c r="J27" s="65"/>
    </row>
    <row r="28" spans="1:10">
      <c r="A28" s="65"/>
      <c r="B28" s="65"/>
      <c r="C28" s="65"/>
      <c r="D28" s="65"/>
      <c r="E28" s="65"/>
      <c r="F28" s="65"/>
      <c r="G28" s="65"/>
      <c r="H28" s="65"/>
      <c r="I28" s="65"/>
      <c r="J28" s="65"/>
    </row>
    <row r="29" spans="1:10">
      <c r="A29" s="65"/>
      <c r="B29" s="65"/>
      <c r="C29" s="65"/>
      <c r="D29" s="65"/>
      <c r="E29" s="65"/>
      <c r="F29" s="65"/>
      <c r="G29" s="65"/>
      <c r="H29" s="65"/>
      <c r="I29" s="65"/>
      <c r="J29" s="65"/>
    </row>
    <row r="30" spans="1:10">
      <c r="A30" s="65"/>
      <c r="B30" s="65"/>
      <c r="C30" s="65"/>
      <c r="D30" s="65"/>
      <c r="E30" s="65"/>
      <c r="F30" s="65"/>
      <c r="G30" s="65"/>
      <c r="H30" s="65"/>
      <c r="I30" s="65"/>
      <c r="J30" s="65"/>
    </row>
    <row r="31" spans="1:10">
      <c r="A31" s="65"/>
      <c r="B31" s="65"/>
      <c r="C31" s="65"/>
      <c r="D31" s="65"/>
      <c r="E31" s="65"/>
      <c r="F31" s="65"/>
      <c r="G31" s="65"/>
      <c r="H31" s="65"/>
      <c r="I31" s="65"/>
      <c r="J31" s="65"/>
    </row>
    <row r="32" spans="1:10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>
      <c r="A33" s="65"/>
      <c r="B33" s="65"/>
      <c r="C33" s="65"/>
      <c r="D33" s="65"/>
      <c r="E33" s="65"/>
      <c r="F33" s="65"/>
      <c r="G33" s="65"/>
      <c r="H33" s="65"/>
      <c r="I33" s="65"/>
      <c r="J33" s="65"/>
    </row>
    <row r="34" spans="1:10">
      <c r="A34" s="65"/>
      <c r="B34" s="65"/>
      <c r="C34" s="65"/>
      <c r="D34" s="65"/>
      <c r="E34" s="65"/>
      <c r="F34" s="65"/>
      <c r="G34" s="65"/>
      <c r="H34" s="65"/>
      <c r="I34" s="65"/>
      <c r="J34" s="65"/>
    </row>
    <row r="35" spans="1:10">
      <c r="A35" s="65"/>
      <c r="B35" s="65"/>
      <c r="C35" s="65"/>
      <c r="D35" s="65"/>
      <c r="E35" s="65"/>
      <c r="F35" s="65"/>
      <c r="G35" s="65"/>
      <c r="H35" s="65"/>
      <c r="I35" s="65"/>
      <c r="J35" s="65"/>
    </row>
    <row r="36" spans="1:10">
      <c r="A36" s="65"/>
      <c r="B36" s="65"/>
      <c r="C36" s="65"/>
      <c r="D36" s="65"/>
      <c r="E36" s="65"/>
      <c r="F36" s="65"/>
      <c r="G36" s="65"/>
      <c r="H36" s="65"/>
      <c r="J36" s="65"/>
    </row>
    <row r="37" spans="1:10">
      <c r="A37" s="65"/>
      <c r="B37" s="65"/>
      <c r="C37" s="65"/>
      <c r="D37" s="65"/>
      <c r="E37" s="65"/>
      <c r="F37" s="65"/>
      <c r="G37" s="65"/>
      <c r="H37" s="65"/>
      <c r="I37" s="65"/>
      <c r="J37" s="65"/>
    </row>
    <row r="38" spans="1:10">
      <c r="A38" s="65"/>
      <c r="B38" s="65"/>
      <c r="C38" s="65"/>
      <c r="D38" s="65"/>
      <c r="E38" s="65"/>
      <c r="F38" s="65"/>
      <c r="G38" s="65"/>
      <c r="H38" s="65"/>
      <c r="I38" s="65"/>
      <c r="J38" s="65"/>
    </row>
  </sheetData>
  <mergeCells count="3">
    <mergeCell ref="A2:J2"/>
    <mergeCell ref="A4:J20"/>
    <mergeCell ref="A21:J21"/>
  </mergeCells>
  <phoneticPr fontId="4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RDiG-tekuće razdoblje</vt:lpstr>
      <vt:lpstr>RDiG-kumulativno</vt:lpstr>
      <vt:lpstr>NOVČANI TIJEK</vt:lpstr>
      <vt:lpstr>PROMJENE KAPITALA</vt:lpstr>
      <vt:lpstr>BILJEŠKE</vt:lpstr>
      <vt:lpstr>BILANCA!Print_Area</vt:lpstr>
      <vt:lpstr>BILJEŠKE!Print_Area</vt:lpstr>
      <vt:lpstr>'NOVČANI TIJEK'!Print_Area</vt:lpstr>
      <vt:lpstr>'PROMJENE KAPITALA'!Print_Area</vt:lpstr>
      <vt:lpstr>'RDiG-tekuće razdoblje'!Print_Area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Bernarda Bešlić</dc:creator>
  <cp:lastModifiedBy>nbabic1</cp:lastModifiedBy>
  <cp:lastPrinted>2010-10-29T11:46:58Z</cp:lastPrinted>
  <dcterms:created xsi:type="dcterms:W3CDTF">2008-02-13T08:43:34Z</dcterms:created>
  <dcterms:modified xsi:type="dcterms:W3CDTF">2011-02-15T12:56:21Z</dcterms:modified>
</cp:coreProperties>
</file>