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52" i="20"/>
  <c r="J44"/>
  <c r="J46" s="1"/>
  <c r="J38"/>
  <c r="J45" s="1"/>
  <c r="J47" s="1"/>
  <c r="J33"/>
  <c r="J32"/>
  <c r="J31"/>
  <c r="J27"/>
  <c r="J18"/>
  <c r="J20" s="1"/>
  <c r="J13"/>
  <c r="J19" s="1"/>
  <c r="M57" i="18"/>
  <c r="M66" s="1"/>
  <c r="K57"/>
  <c r="K66" s="1"/>
  <c r="K56"/>
  <c r="M33"/>
  <c r="M27"/>
  <c r="M22"/>
  <c r="M16"/>
  <c r="M12"/>
  <c r="M7"/>
  <c r="M42" s="1"/>
  <c r="K33"/>
  <c r="K27"/>
  <c r="K22"/>
  <c r="K16"/>
  <c r="K12"/>
  <c r="K10" s="1"/>
  <c r="K43" s="1"/>
  <c r="K46" s="1"/>
  <c r="K7"/>
  <c r="K42" s="1"/>
  <c r="J66"/>
  <c r="J67" s="1"/>
  <c r="J57"/>
  <c r="J56"/>
  <c r="J42"/>
  <c r="J33"/>
  <c r="J27"/>
  <c r="J22"/>
  <c r="J16"/>
  <c r="J12"/>
  <c r="J10"/>
  <c r="J43" s="1"/>
  <c r="J46" s="1"/>
  <c r="J7"/>
  <c r="K69" i="19"/>
  <c r="L57" i="18"/>
  <c r="L66" s="1"/>
  <c r="L7"/>
  <c r="L27"/>
  <c r="L42" s="1"/>
  <c r="L12"/>
  <c r="L16"/>
  <c r="L22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K18"/>
  <c r="K13"/>
  <c r="K31"/>
  <c r="K27"/>
  <c r="K44"/>
  <c r="K38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4" i="17"/>
  <c r="K14"/>
  <c r="J21"/>
  <c r="K21"/>
  <c r="J48" i="21"/>
  <c r="J49"/>
  <c r="K49"/>
  <c r="K48"/>
  <c r="K45" i="20" l="1"/>
  <c r="K46"/>
  <c r="K32"/>
  <c r="K33"/>
  <c r="K19"/>
  <c r="M10" i="18"/>
  <c r="M43" s="1"/>
  <c r="M46" s="1"/>
  <c r="K20" i="20"/>
  <c r="J48"/>
  <c r="K67" i="18"/>
  <c r="M45"/>
  <c r="K44"/>
  <c r="K48" s="1"/>
  <c r="K45"/>
  <c r="J44"/>
  <c r="J48" s="1"/>
  <c r="J45"/>
  <c r="L10"/>
  <c r="L43" s="1"/>
  <c r="L46" s="1"/>
  <c r="J69" i="19"/>
  <c r="J114" s="1"/>
  <c r="J40"/>
  <c r="J8"/>
  <c r="J66" s="1"/>
  <c r="K114"/>
  <c r="K40"/>
  <c r="K8"/>
  <c r="K48" i="20" l="1"/>
  <c r="M44" i="18"/>
  <c r="M48" s="1"/>
  <c r="M56" s="1"/>
  <c r="M67" s="1"/>
  <c r="K47" i="20"/>
  <c r="M49" i="18"/>
  <c r="K49"/>
  <c r="K50"/>
  <c r="J49"/>
  <c r="J50"/>
  <c r="L44"/>
  <c r="L48" s="1"/>
  <c r="L56" s="1"/>
  <c r="L67" s="1"/>
  <c r="L45"/>
  <c r="K66" i="19"/>
  <c r="M50" i="18" l="1"/>
  <c r="L49"/>
  <c r="L50"/>
</calcChain>
</file>

<file path=xl/sharedStrings.xml><?xml version="1.0" encoding="utf-8"?>
<sst xmlns="http://schemas.openxmlformats.org/spreadsheetml/2006/main" count="399" uniqueCount="347">
  <si>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</si>
  <si>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</si>
  <si>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</si>
  <si>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</si>
  <si>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</si>
  <si>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</si>
  <si>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</si>
  <si>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</si>
  <si>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</si>
  <si>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</si>
  <si>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</si>
  <si>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</si>
  <si>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</si>
  <si>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</si>
  <si>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</si>
  <si>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</si>
  <si>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</si>
  <si>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</si>
  <si>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</si>
  <si>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</si>
  <si>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</si>
  <si>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</si>
  <si>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</si>
  <si>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</si>
  <si>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</si>
  <si>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</si>
  <si>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</si>
  <si>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</si>
  <si>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</si>
  <si>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</si>
  <si>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</si>
  <si>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</si>
  <si>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</si>
  <si>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</si>
  <si>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</si>
  <si>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</si>
  <si>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</si>
  <si>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</si>
  <si>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</si>
  <si>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</si>
  <si>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</si>
  <si>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</si>
  <si>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</si>
  <si>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</si>
  <si>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</si>
  <si>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</si>
  <si>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</si>
  <si>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</si>
  <si>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</si>
  <si>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</si>
  <si>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</si>
  <si>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</si>
  <si>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</si>
  <si>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</si>
  <si>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</si>
  <si>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</si>
  <si>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</si>
  <si>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</si>
  <si>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</si>
  <si>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</si>
  <si>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</si>
  <si>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</si>
  <si>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</si>
  <si>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</si>
  <si>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</si>
  <si>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</si>
  <si>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</si>
  <si>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</si>
  <si>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</si>
  <si>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</si>
  <si>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</si>
  <si>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</si>
  <si>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</si>
  <si>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</si>
  <si>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</si>
  <si>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</si>
  <si>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</si>
  <si>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</si>
  <si>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</si>
  <si>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</si>
  <si>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</si>
  <si>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</si>
  <si>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</si>
  <si>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</si>
  <si>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</si>
  <si>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</si>
  <si>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</si>
  <si>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</si>
  <si>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</si>
  <si>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</si>
  <si>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</si>
  <si>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</si>
  <si>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</si>
  <si>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</si>
  <si>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</si>
  <si>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</si>
  <si>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</si>
  <si>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</si>
  <si>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</si>
  <si>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</si>
  <si>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</si>
  <si>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</si>
  <si>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</si>
  <si>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</si>
  <si>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</si>
  <si>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</si>
  <si>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</si>
  <si>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</si>
  <si>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</si>
  <si>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</si>
  <si>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</si>
  <si>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</si>
  <si>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</si>
  <si>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</si>
  <si>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</si>
  <si>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</si>
  <si>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</si>
  <si>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</si>
  <si>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</si>
  <si>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</si>
  <si>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</si>
  <si>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</si>
  <si>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</si>
  <si>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</si>
  <si>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</si>
  <si>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</si>
  <si>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</si>
  <si>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</si>
  <si>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</si>
  <si>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</si>
  <si>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</si>
  <si>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</si>
  <si>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</si>
  <si>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</si>
  <si>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</si>
  <si>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</si>
  <si>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</si>
  <si>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</si>
  <si>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</si>
  <si>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</si>
  <si>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</si>
  <si>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</si>
  <si>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</si>
  <si>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</si>
  <si>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</si>
  <si>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</si>
  <si>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</si>
  <si>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</si>
  <si>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</si>
  <si>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</si>
  <si>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</si>
  <si>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</si>
  <si>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</si>
  <si>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</si>
  <si>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</si>
  <si>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</si>
  <si>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</si>
  <si>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</si>
  <si>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</si>
  <si>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</si>
  <si>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</si>
  <si>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</si>
  <si>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</si>
  <si>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</si>
  <si>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</si>
  <si>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</si>
  <si>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</si>
  <si>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</si>
  <si>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</si>
  <si>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</si>
  <si>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</si>
  <si>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</si>
  <si>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</si>
  <si>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</si>
  <si>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</si>
  <si>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</si>
  <si>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</si>
  <si>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</si>
  <si>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</si>
  <si>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</si>
  <si>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</si>
  <si>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</si>
  <si>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</si>
  <si>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</si>
  <si>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</si>
  <si>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</si>
  <si>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</si>
  <si>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</si>
  <si>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</si>
  <si>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</si>
  <si>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</si>
  <si>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</si>
  <si>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</si>
  <si>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</si>
  <si>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</si>
  <si>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</si>
  <si>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</si>
  <si>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</si>
  <si>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</si>
  <si>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</si>
  <si>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</si>
  <si>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</si>
  <si>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</si>
  <si>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</si>
  <si>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</si>
  <si>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</si>
  <si>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</si>
  <si>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</si>
  <si>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</si>
  <si>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</si>
  <si>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</si>
  <si>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</si>
  <si>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</si>
  <si>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</si>
  <si>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</si>
  <si>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</si>
  <si>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</si>
  <si>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</si>
  <si>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</si>
  <si>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</si>
  <si>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</si>
  <si>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</si>
  <si>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</si>
  <si>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</si>
  <si>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</si>
  <si>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</si>
  <si>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</si>
  <si>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</si>
  <si>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</si>
  <si>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</si>
  <si>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</si>
  <si>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</si>
  <si>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</si>
  <si>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</si>
  <si>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</si>
  <si>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</si>
  <si>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</si>
  <si>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</si>
  <si>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</si>
  <si>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</si>
  <si>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</si>
  <si>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</si>
  <si>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</si>
  <si>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</si>
  <si>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</si>
  <si>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</si>
  <si>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</si>
  <si>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</si>
  <si>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</si>
  <si>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</si>
  <si>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</si>
  <si>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</si>
  <si>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</si>
  <si>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</si>
  <si>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</si>
  <si>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</si>
  <si>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</si>
  <si>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</si>
  <si>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</si>
  <si>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</si>
  <si>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</si>
  <si>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</si>
  <si>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</si>
  <si>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</si>
  <si>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</si>
  <si>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</si>
  <si>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</si>
  <si>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</si>
  <si>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</si>
  <si>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</si>
  <si>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</si>
  <si>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</si>
  <si>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</si>
  <si>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</si>
  <si>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</si>
  <si>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</si>
  <si>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</si>
  <si>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</si>
  <si>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</si>
  <si>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</si>
  <si>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</si>
  <si>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</si>
  <si>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</si>
  <si>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</si>
  <si>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</si>
  <si>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</si>
  <si>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</si>
  <si>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</si>
  <si>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</si>
  <si>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</si>
  <si>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</si>
  <si>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</si>
  <si>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</si>
  <si>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</si>
  <si>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</si>
  <si>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</si>
  <si>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</si>
  <si>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</si>
  <si>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</si>
  <si>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</si>
  <si>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</si>
  <si>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</si>
  <si>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</si>
  <si>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</si>
  <si>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</si>
  <si>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</si>
  <si>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</si>
  <si>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</si>
  <si>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</si>
  <si>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</si>
  <si>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</si>
  <si>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</si>
  <si>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</si>
  <si>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</si>
  <si>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</si>
  <si>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</si>
  <si>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</si>
  <si>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</si>
  <si>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</si>
  <si>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</si>
  <si>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</si>
  <si>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CROATIA AIRLINES d.d.________________________________________</t>
  </si>
  <si>
    <t>stanje na dan 31.03.2012.</t>
  </si>
  <si>
    <t>u razdoblju 01.01.2012. do 31.03.2012.</t>
  </si>
  <si>
    <t>Obveznik: CROATIA AIRLINES d.d._____________________________________________________________</t>
  </si>
  <si>
    <t>IZVJEŠTAJ O PROMJENAMA KAPITALA CROATIA AIRLINES d.d.</t>
  </si>
  <si>
    <t xml:space="preserve">za razdoblje od </t>
  </si>
  <si>
    <t>01.01.2012.</t>
  </si>
  <si>
    <t>31.03.2012.</t>
  </si>
  <si>
    <t>1.1.2012.</t>
  </si>
  <si>
    <t>31.3.2012.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</si>
  <si>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</si>
  <si>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</si>
  <si>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</si>
  <si>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</si>
  <si>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</si>
  <si>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</si>
  <si>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</si>
  <si>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</si>
  <si>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</si>
  <si>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>NE</t>
  </si>
  <si>
    <t>5110</t>
  </si>
  <si>
    <t>VESNA MIKULEC</t>
  </si>
  <si>
    <t>01 616 00 49</t>
  </si>
  <si>
    <t>01 617 66 90</t>
  </si>
  <si>
    <t>vesna.mikulec@croatiaairlines.hr</t>
  </si>
  <si>
    <t>SREĆKO ŠIMUNOVIĆ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</si>
</sst>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  <xf numFmtId="0" fontId="27" fillId="0" borderId="19" xfId="2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/>
    </xf>
    <xf numFmtId="0" fontId="6" fillId="0" borderId="18" xfId="1" applyFill="1" applyBorder="1" applyAlignment="1" applyProtection="1">
      <protection locked="0" hidden="1"/>
    </xf>
    <xf numFmtId="0" fontId="27" fillId="0" borderId="19" xfId="2" applyFont="1" applyFill="1" applyBorder="1" applyAlignment="1">
      <alignment horizontal="left"/>
    </xf>
    <xf numFmtId="0" fontId="27" fillId="0" borderId="20" xfId="2" applyFont="1" applyFill="1" applyBorder="1" applyAlignment="1">
      <alignment horizontal="left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L63"/>
  <sheetViews>
    <sheetView tabSelected="1" view="pageBreakPreview" topLeftCell="A49" zoomScale="110" zoomScaleNormal="100" zoomScaleSheetLayoutView="100" workbookViewId="0">
      <selection activeCell="K15" sqref="K1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47" t="s">
        <v>248</v>
      </c>
      <c r="B1" s="148"/>
      <c r="C1" s="148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76" t="s">
        <v>249</v>
      </c>
      <c r="B2" s="177"/>
      <c r="C2" s="177"/>
      <c r="D2" s="178"/>
      <c r="E2" s="119" t="s">
        <v>329</v>
      </c>
      <c r="F2" s="12"/>
      <c r="G2" s="13" t="s">
        <v>250</v>
      </c>
      <c r="H2" s="119" t="s">
        <v>330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79" t="s">
        <v>315</v>
      </c>
      <c r="B4" s="180"/>
      <c r="C4" s="180"/>
      <c r="D4" s="180"/>
      <c r="E4" s="180"/>
      <c r="F4" s="180"/>
      <c r="G4" s="180"/>
      <c r="H4" s="180"/>
      <c r="I4" s="181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6" t="s">
        <v>251</v>
      </c>
      <c r="B6" s="137"/>
      <c r="C6" s="150" t="s">
        <v>331</v>
      </c>
      <c r="D6" s="151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82" t="s">
        <v>252</v>
      </c>
      <c r="B8" s="183"/>
      <c r="C8" s="150" t="s">
        <v>332</v>
      </c>
      <c r="D8" s="151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2" t="s">
        <v>253</v>
      </c>
      <c r="B10" s="174"/>
      <c r="C10" s="150" t="s">
        <v>333</v>
      </c>
      <c r="D10" s="151"/>
      <c r="E10" s="16"/>
      <c r="F10" s="16"/>
      <c r="G10" s="16"/>
      <c r="H10" s="16"/>
      <c r="I10" s="94"/>
      <c r="J10" s="10"/>
      <c r="K10" s="10"/>
      <c r="L10" s="10"/>
    </row>
    <row r="11" spans="1:12">
      <c r="A11" s="175"/>
      <c r="B11" s="17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6" t="s">
        <v>254</v>
      </c>
      <c r="B12" s="137"/>
      <c r="C12" s="152" t="s">
        <v>334</v>
      </c>
      <c r="D12" s="288"/>
      <c r="E12" s="288"/>
      <c r="F12" s="288"/>
      <c r="G12" s="288"/>
      <c r="H12" s="288"/>
      <c r="I12" s="289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6" t="s">
        <v>255</v>
      </c>
      <c r="B14" s="137"/>
      <c r="C14" s="184">
        <v>10010</v>
      </c>
      <c r="D14" s="185"/>
      <c r="E14" s="16"/>
      <c r="F14" s="152" t="s">
        <v>335</v>
      </c>
      <c r="G14" s="288"/>
      <c r="H14" s="288"/>
      <c r="I14" s="289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6" t="s">
        <v>256</v>
      </c>
      <c r="B16" s="137"/>
      <c r="C16" s="152" t="s">
        <v>336</v>
      </c>
      <c r="D16" s="288"/>
      <c r="E16" s="288"/>
      <c r="F16" s="288"/>
      <c r="G16" s="288"/>
      <c r="H16" s="288"/>
      <c r="I16" s="289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6" t="s">
        <v>257</v>
      </c>
      <c r="B18" s="137"/>
      <c r="C18" s="290" t="s">
        <v>337</v>
      </c>
      <c r="D18" s="171"/>
      <c r="E18" s="171"/>
      <c r="F18" s="171"/>
      <c r="G18" s="171"/>
      <c r="H18" s="171"/>
      <c r="I18" s="172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6" t="s">
        <v>258</v>
      </c>
      <c r="B20" s="137"/>
      <c r="C20" s="290" t="s">
        <v>338</v>
      </c>
      <c r="D20" s="171"/>
      <c r="E20" s="171"/>
      <c r="F20" s="171"/>
      <c r="G20" s="171"/>
      <c r="H20" s="171"/>
      <c r="I20" s="172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6" t="s">
        <v>259</v>
      </c>
      <c r="B22" s="137"/>
      <c r="C22" s="120">
        <v>133</v>
      </c>
      <c r="D22" s="152" t="s">
        <v>335</v>
      </c>
      <c r="E22" s="291"/>
      <c r="F22" s="292"/>
      <c r="G22" s="136"/>
      <c r="H22" s="173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6" t="s">
        <v>260</v>
      </c>
      <c r="B24" s="137"/>
      <c r="C24" s="120">
        <v>21</v>
      </c>
      <c r="D24" s="152" t="s">
        <v>339</v>
      </c>
      <c r="E24" s="291"/>
      <c r="F24" s="291"/>
      <c r="G24" s="292"/>
      <c r="H24" s="51" t="s">
        <v>261</v>
      </c>
      <c r="I24" s="121">
        <v>1093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316</v>
      </c>
      <c r="I25" s="97"/>
      <c r="J25" s="10"/>
      <c r="K25" s="10"/>
      <c r="L25" s="10"/>
    </row>
    <row r="26" spans="1:12">
      <c r="A26" s="136" t="s">
        <v>262</v>
      </c>
      <c r="B26" s="137"/>
      <c r="C26" s="122" t="s">
        <v>340</v>
      </c>
      <c r="D26" s="25"/>
      <c r="E26" s="33"/>
      <c r="F26" s="24"/>
      <c r="G26" s="163" t="s">
        <v>263</v>
      </c>
      <c r="H26" s="137"/>
      <c r="I26" s="123" t="s">
        <v>341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4" t="s">
        <v>264</v>
      </c>
      <c r="B28" s="165"/>
      <c r="C28" s="166"/>
      <c r="D28" s="166"/>
      <c r="E28" s="167" t="s">
        <v>265</v>
      </c>
      <c r="F28" s="168"/>
      <c r="G28" s="168"/>
      <c r="H28" s="169" t="s">
        <v>266</v>
      </c>
      <c r="I28" s="170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0"/>
      <c r="B30" s="153"/>
      <c r="C30" s="153"/>
      <c r="D30" s="154"/>
      <c r="E30" s="160"/>
      <c r="F30" s="153"/>
      <c r="G30" s="153"/>
      <c r="H30" s="150"/>
      <c r="I30" s="151"/>
      <c r="J30" s="10"/>
      <c r="K30" s="10"/>
      <c r="L30" s="10"/>
    </row>
    <row r="31" spans="1:12">
      <c r="A31" s="93"/>
      <c r="B31" s="22"/>
      <c r="C31" s="21"/>
      <c r="D31" s="161"/>
      <c r="E31" s="161"/>
      <c r="F31" s="161"/>
      <c r="G31" s="162"/>
      <c r="H31" s="16"/>
      <c r="I31" s="100"/>
      <c r="J31" s="10"/>
      <c r="K31" s="10"/>
      <c r="L31" s="10"/>
    </row>
    <row r="32" spans="1:12">
      <c r="A32" s="160"/>
      <c r="B32" s="153"/>
      <c r="C32" s="153"/>
      <c r="D32" s="154"/>
      <c r="E32" s="160"/>
      <c r="F32" s="153"/>
      <c r="G32" s="153"/>
      <c r="H32" s="150"/>
      <c r="I32" s="151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0"/>
      <c r="B34" s="153"/>
      <c r="C34" s="153"/>
      <c r="D34" s="154"/>
      <c r="E34" s="160"/>
      <c r="F34" s="153"/>
      <c r="G34" s="153"/>
      <c r="H34" s="150"/>
      <c r="I34" s="151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0"/>
      <c r="B36" s="153"/>
      <c r="C36" s="153"/>
      <c r="D36" s="154"/>
      <c r="E36" s="160"/>
      <c r="F36" s="153"/>
      <c r="G36" s="153"/>
      <c r="H36" s="150"/>
      <c r="I36" s="151"/>
      <c r="J36" s="10"/>
      <c r="K36" s="10"/>
      <c r="L36" s="10"/>
    </row>
    <row r="37" spans="1:12">
      <c r="A37" s="102"/>
      <c r="B37" s="30"/>
      <c r="C37" s="155"/>
      <c r="D37" s="156"/>
      <c r="E37" s="16"/>
      <c r="F37" s="155"/>
      <c r="G37" s="156"/>
      <c r="H37" s="16"/>
      <c r="I37" s="94"/>
      <c r="J37" s="10"/>
      <c r="K37" s="10"/>
      <c r="L37" s="10"/>
    </row>
    <row r="38" spans="1:12">
      <c r="A38" s="160"/>
      <c r="B38" s="153"/>
      <c r="C38" s="153"/>
      <c r="D38" s="154"/>
      <c r="E38" s="160"/>
      <c r="F38" s="153"/>
      <c r="G38" s="153"/>
      <c r="H38" s="150"/>
      <c r="I38" s="151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0"/>
      <c r="B40" s="153"/>
      <c r="C40" s="153"/>
      <c r="D40" s="154"/>
      <c r="E40" s="160"/>
      <c r="F40" s="153"/>
      <c r="G40" s="153"/>
      <c r="H40" s="150"/>
      <c r="I40" s="151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2" t="s">
        <v>267</v>
      </c>
      <c r="B44" s="133"/>
      <c r="C44" s="150"/>
      <c r="D44" s="151"/>
      <c r="E44" s="26"/>
      <c r="F44" s="152"/>
      <c r="G44" s="153"/>
      <c r="H44" s="153"/>
      <c r="I44" s="154"/>
      <c r="J44" s="10"/>
      <c r="K44" s="10"/>
      <c r="L44" s="10"/>
    </row>
    <row r="45" spans="1:12">
      <c r="A45" s="102"/>
      <c r="B45" s="30"/>
      <c r="C45" s="155"/>
      <c r="D45" s="156"/>
      <c r="E45" s="16"/>
      <c r="F45" s="155"/>
      <c r="G45" s="157"/>
      <c r="H45" s="35"/>
      <c r="I45" s="106"/>
      <c r="J45" s="10"/>
      <c r="K45" s="10"/>
      <c r="L45" s="10"/>
    </row>
    <row r="46" spans="1:12">
      <c r="A46" s="132" t="s">
        <v>268</v>
      </c>
      <c r="B46" s="133"/>
      <c r="C46" s="152" t="s">
        <v>342</v>
      </c>
      <c r="D46" s="158"/>
      <c r="E46" s="158"/>
      <c r="F46" s="158"/>
      <c r="G46" s="158"/>
      <c r="H46" s="158"/>
      <c r="I46" s="159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2" t="s">
        <v>270</v>
      </c>
      <c r="B48" s="133"/>
      <c r="C48" s="138" t="s">
        <v>343</v>
      </c>
      <c r="D48" s="134"/>
      <c r="E48" s="135"/>
      <c r="F48" s="16"/>
      <c r="G48" s="51" t="s">
        <v>271</v>
      </c>
      <c r="H48" s="138" t="s">
        <v>344</v>
      </c>
      <c r="I48" s="135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2" t="s">
        <v>257</v>
      </c>
      <c r="B50" s="133"/>
      <c r="C50" s="293" t="s">
        <v>345</v>
      </c>
      <c r="D50" s="134"/>
      <c r="E50" s="134"/>
      <c r="F50" s="134"/>
      <c r="G50" s="134"/>
      <c r="H50" s="134"/>
      <c r="I50" s="135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6" t="s">
        <v>272</v>
      </c>
      <c r="B52" s="137"/>
      <c r="C52" s="138" t="s">
        <v>346</v>
      </c>
      <c r="D52" s="134"/>
      <c r="E52" s="134"/>
      <c r="F52" s="134"/>
      <c r="G52" s="134"/>
      <c r="H52" s="134"/>
      <c r="I52" s="289"/>
      <c r="J52" s="10"/>
      <c r="K52" s="10"/>
      <c r="L52" s="10"/>
    </row>
    <row r="53" spans="1:12">
      <c r="A53" s="107"/>
      <c r="B53" s="20"/>
      <c r="C53" s="149" t="s">
        <v>273</v>
      </c>
      <c r="D53" s="149"/>
      <c r="E53" s="149"/>
      <c r="F53" s="149"/>
      <c r="G53" s="149"/>
      <c r="H53" s="149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39" t="s">
        <v>274</v>
      </c>
      <c r="C55" s="140"/>
      <c r="D55" s="140"/>
      <c r="E55" s="140"/>
      <c r="F55" s="49"/>
      <c r="G55" s="49"/>
      <c r="H55" s="49"/>
      <c r="I55" s="109"/>
      <c r="J55" s="10"/>
      <c r="K55" s="10"/>
      <c r="L55" s="10"/>
    </row>
    <row r="56" spans="1:12">
      <c r="A56" s="107"/>
      <c r="B56" s="141" t="s">
        <v>304</v>
      </c>
      <c r="C56" s="142"/>
      <c r="D56" s="142"/>
      <c r="E56" s="142"/>
      <c r="F56" s="142"/>
      <c r="G56" s="142"/>
      <c r="H56" s="142"/>
      <c r="I56" s="143"/>
      <c r="J56" s="10"/>
      <c r="K56" s="10"/>
      <c r="L56" s="10"/>
    </row>
    <row r="57" spans="1:12">
      <c r="A57" s="107"/>
      <c r="B57" s="141" t="s">
        <v>305</v>
      </c>
      <c r="C57" s="142"/>
      <c r="D57" s="142"/>
      <c r="E57" s="142"/>
      <c r="F57" s="142"/>
      <c r="G57" s="142"/>
      <c r="H57" s="142"/>
      <c r="I57" s="109"/>
      <c r="J57" s="10"/>
      <c r="K57" s="10"/>
      <c r="L57" s="10"/>
    </row>
    <row r="58" spans="1:12">
      <c r="A58" s="107"/>
      <c r="B58" s="141" t="s">
        <v>306</v>
      </c>
      <c r="C58" s="142"/>
      <c r="D58" s="142"/>
      <c r="E58" s="142"/>
      <c r="F58" s="142"/>
      <c r="G58" s="142"/>
      <c r="H58" s="142"/>
      <c r="I58" s="143"/>
      <c r="J58" s="10"/>
      <c r="K58" s="10"/>
      <c r="L58" s="10"/>
    </row>
    <row r="59" spans="1:12">
      <c r="A59" s="107"/>
      <c r="B59" s="141" t="s">
        <v>307</v>
      </c>
      <c r="C59" s="142"/>
      <c r="D59" s="142"/>
      <c r="E59" s="142"/>
      <c r="F59" s="142"/>
      <c r="G59" s="142"/>
      <c r="H59" s="142"/>
      <c r="I59" s="143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44" t="s">
        <v>277</v>
      </c>
      <c r="H62" s="145"/>
      <c r="I62" s="146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0"/>
      <c r="H63" s="131"/>
      <c r="I63" s="118"/>
      <c r="J63" s="10"/>
      <c r="K63" s="10"/>
      <c r="L63" s="10"/>
    </row>
  </sheetData>
  <protectedRanges>
    <protectedRange sqref="E2 H2 C20:I20 I24 A30:I30 A32:I32 A34:D34" name="Range1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18:I18" name="Range1_1"/>
    <protectedRange sqref="C22:F22" name="Range1_6_1"/>
    <protectedRange sqref="C24:G24" name="Range1_6_2"/>
    <protectedRange sqref="C26" name="Range1_6_4"/>
    <protectedRange sqref="I26" name="Range1_2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94" zoomScale="110" zoomScaleNormal="100" workbookViewId="0">
      <selection activeCell="A76" sqref="A76:H76"/>
    </sheetView>
  </sheetViews>
  <sheetFormatPr defaultRowHeight="12.75"/>
  <cols>
    <col min="1" max="9" width="9.140625" style="52"/>
    <col min="10" max="10" width="11.140625" style="52" customWidth="1"/>
    <col min="11" max="11" width="11.7109375" style="52" bestFit="1" customWidth="1"/>
    <col min="12" max="16384" width="9.140625" style="52"/>
  </cols>
  <sheetData>
    <row r="1" spans="1:11" ht="12.75" customHeight="1">
      <c r="A1" s="196" t="s">
        <v>153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2.75" customHeight="1">
      <c r="A2" s="197" t="s">
        <v>322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>
      <c r="A3" s="198" t="s">
        <v>321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22.5">
      <c r="A4" s="201" t="s">
        <v>59</v>
      </c>
      <c r="B4" s="202"/>
      <c r="C4" s="202"/>
      <c r="D4" s="202"/>
      <c r="E4" s="202"/>
      <c r="F4" s="202"/>
      <c r="G4" s="202"/>
      <c r="H4" s="203"/>
      <c r="I4" s="58" t="s">
        <v>278</v>
      </c>
      <c r="J4" s="59" t="s">
        <v>317</v>
      </c>
      <c r="K4" s="60" t="s">
        <v>318</v>
      </c>
    </row>
    <row r="5" spans="1:11">
      <c r="A5" s="186">
        <v>1</v>
      </c>
      <c r="B5" s="186"/>
      <c r="C5" s="186"/>
      <c r="D5" s="186"/>
      <c r="E5" s="186"/>
      <c r="F5" s="186"/>
      <c r="G5" s="186"/>
      <c r="H5" s="186"/>
      <c r="I5" s="57">
        <v>2</v>
      </c>
      <c r="J5" s="56">
        <v>3</v>
      </c>
      <c r="K5" s="56">
        <v>4</v>
      </c>
    </row>
    <row r="6" spans="1:11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9"/>
    </row>
    <row r="7" spans="1:11">
      <c r="A7" s="190" t="s">
        <v>60</v>
      </c>
      <c r="B7" s="191"/>
      <c r="C7" s="191"/>
      <c r="D7" s="191"/>
      <c r="E7" s="191"/>
      <c r="F7" s="191"/>
      <c r="G7" s="191"/>
      <c r="H7" s="192"/>
      <c r="I7" s="3">
        <v>1</v>
      </c>
      <c r="J7" s="6"/>
      <c r="K7" s="6"/>
    </row>
    <row r="8" spans="1:11">
      <c r="A8" s="193" t="s">
        <v>13</v>
      </c>
      <c r="B8" s="194"/>
      <c r="C8" s="194"/>
      <c r="D8" s="194"/>
      <c r="E8" s="194"/>
      <c r="F8" s="194"/>
      <c r="G8" s="194"/>
      <c r="H8" s="195"/>
      <c r="I8" s="1">
        <v>2</v>
      </c>
      <c r="J8" s="53">
        <f>J9+J16+J26+J35+J39</f>
        <v>1243132717</v>
      </c>
      <c r="K8" s="53">
        <f>K9+K16+K26+K35+K39</f>
        <v>1234536800</v>
      </c>
    </row>
    <row r="9" spans="1:11">
      <c r="A9" s="204" t="s">
        <v>205</v>
      </c>
      <c r="B9" s="205"/>
      <c r="C9" s="205"/>
      <c r="D9" s="205"/>
      <c r="E9" s="205"/>
      <c r="F9" s="205"/>
      <c r="G9" s="205"/>
      <c r="H9" s="206"/>
      <c r="I9" s="1">
        <v>3</v>
      </c>
      <c r="J9" s="53">
        <f>SUM(J10:J15)</f>
        <v>19481788</v>
      </c>
      <c r="K9" s="53">
        <f>SUM(K10:K15)</f>
        <v>17230636</v>
      </c>
    </row>
    <row r="10" spans="1:11">
      <c r="A10" s="204" t="s">
        <v>112</v>
      </c>
      <c r="B10" s="205"/>
      <c r="C10" s="205"/>
      <c r="D10" s="205"/>
      <c r="E10" s="205"/>
      <c r="F10" s="205"/>
      <c r="G10" s="205"/>
      <c r="H10" s="206"/>
      <c r="I10" s="1">
        <v>4</v>
      </c>
      <c r="J10" s="7">
        <v>0</v>
      </c>
      <c r="K10" s="7">
        <v>0</v>
      </c>
    </row>
    <row r="11" spans="1:11">
      <c r="A11" s="204" t="s">
        <v>14</v>
      </c>
      <c r="B11" s="205"/>
      <c r="C11" s="205"/>
      <c r="D11" s="205"/>
      <c r="E11" s="205"/>
      <c r="F11" s="205"/>
      <c r="G11" s="205"/>
      <c r="H11" s="206"/>
      <c r="I11" s="1">
        <v>5</v>
      </c>
      <c r="J11" s="7">
        <v>19476296</v>
      </c>
      <c r="K11" s="7">
        <v>17225144</v>
      </c>
    </row>
    <row r="12" spans="1:11">
      <c r="A12" s="204" t="s">
        <v>113</v>
      </c>
      <c r="B12" s="205"/>
      <c r="C12" s="205"/>
      <c r="D12" s="205"/>
      <c r="E12" s="205"/>
      <c r="F12" s="205"/>
      <c r="G12" s="205"/>
      <c r="H12" s="206"/>
      <c r="I12" s="1">
        <v>6</v>
      </c>
      <c r="J12" s="7">
        <v>0</v>
      </c>
      <c r="K12" s="7">
        <v>0</v>
      </c>
    </row>
    <row r="13" spans="1:11">
      <c r="A13" s="204" t="s">
        <v>208</v>
      </c>
      <c r="B13" s="205"/>
      <c r="C13" s="205"/>
      <c r="D13" s="205"/>
      <c r="E13" s="205"/>
      <c r="F13" s="205"/>
      <c r="G13" s="205"/>
      <c r="H13" s="206"/>
      <c r="I13" s="1">
        <v>7</v>
      </c>
      <c r="J13" s="7">
        <v>0</v>
      </c>
      <c r="K13" s="7">
        <v>0</v>
      </c>
    </row>
    <row r="14" spans="1:11">
      <c r="A14" s="204" t="s">
        <v>209</v>
      </c>
      <c r="B14" s="205"/>
      <c r="C14" s="205"/>
      <c r="D14" s="205"/>
      <c r="E14" s="205"/>
      <c r="F14" s="205"/>
      <c r="G14" s="205"/>
      <c r="H14" s="206"/>
      <c r="I14" s="1">
        <v>8</v>
      </c>
      <c r="J14" s="7">
        <v>5492</v>
      </c>
      <c r="K14" s="7">
        <v>5492</v>
      </c>
    </row>
    <row r="15" spans="1:11">
      <c r="A15" s="204" t="s">
        <v>210</v>
      </c>
      <c r="B15" s="205"/>
      <c r="C15" s="205"/>
      <c r="D15" s="205"/>
      <c r="E15" s="205"/>
      <c r="F15" s="205"/>
      <c r="G15" s="205"/>
      <c r="H15" s="206"/>
      <c r="I15" s="1">
        <v>9</v>
      </c>
      <c r="J15" s="7">
        <v>0</v>
      </c>
      <c r="K15" s="7">
        <v>0</v>
      </c>
    </row>
    <row r="16" spans="1:11">
      <c r="A16" s="204" t="s">
        <v>206</v>
      </c>
      <c r="B16" s="205"/>
      <c r="C16" s="205"/>
      <c r="D16" s="205"/>
      <c r="E16" s="205"/>
      <c r="F16" s="205"/>
      <c r="G16" s="205"/>
      <c r="H16" s="206"/>
      <c r="I16" s="1">
        <v>10</v>
      </c>
      <c r="J16" s="53">
        <f>SUM(J17:J25)</f>
        <v>1171101475</v>
      </c>
      <c r="K16" s="53">
        <f>SUM(K17:K25)</f>
        <v>1165272345</v>
      </c>
    </row>
    <row r="17" spans="1:11">
      <c r="A17" s="204" t="s">
        <v>211</v>
      </c>
      <c r="B17" s="205"/>
      <c r="C17" s="205"/>
      <c r="D17" s="205"/>
      <c r="E17" s="205"/>
      <c r="F17" s="205"/>
      <c r="G17" s="205"/>
      <c r="H17" s="206"/>
      <c r="I17" s="1">
        <v>11</v>
      </c>
      <c r="J17" s="7">
        <v>24528160</v>
      </c>
      <c r="K17" s="7">
        <v>24528160</v>
      </c>
    </row>
    <row r="18" spans="1:11">
      <c r="A18" s="204" t="s">
        <v>247</v>
      </c>
      <c r="B18" s="205"/>
      <c r="C18" s="205"/>
      <c r="D18" s="205"/>
      <c r="E18" s="205"/>
      <c r="F18" s="205"/>
      <c r="G18" s="205"/>
      <c r="H18" s="206"/>
      <c r="I18" s="1">
        <v>12</v>
      </c>
      <c r="J18" s="7">
        <v>31718999</v>
      </c>
      <c r="K18" s="7">
        <v>30960414</v>
      </c>
    </row>
    <row r="19" spans="1:11">
      <c r="A19" s="204" t="s">
        <v>212</v>
      </c>
      <c r="B19" s="205"/>
      <c r="C19" s="205"/>
      <c r="D19" s="205"/>
      <c r="E19" s="205"/>
      <c r="F19" s="205"/>
      <c r="G19" s="205"/>
      <c r="H19" s="206"/>
      <c r="I19" s="1">
        <v>13</v>
      </c>
      <c r="J19" s="7">
        <v>99903924</v>
      </c>
      <c r="K19" s="7">
        <v>100879613</v>
      </c>
    </row>
    <row r="20" spans="1:11">
      <c r="A20" s="204" t="s">
        <v>27</v>
      </c>
      <c r="B20" s="205"/>
      <c r="C20" s="205"/>
      <c r="D20" s="205"/>
      <c r="E20" s="205"/>
      <c r="F20" s="205"/>
      <c r="G20" s="205"/>
      <c r="H20" s="206"/>
      <c r="I20" s="1">
        <v>14</v>
      </c>
      <c r="J20" s="7">
        <v>958294485</v>
      </c>
      <c r="K20" s="7">
        <v>937760798</v>
      </c>
    </row>
    <row r="21" spans="1:11">
      <c r="A21" s="204" t="s">
        <v>28</v>
      </c>
      <c r="B21" s="205"/>
      <c r="C21" s="205"/>
      <c r="D21" s="205"/>
      <c r="E21" s="205"/>
      <c r="F21" s="205"/>
      <c r="G21" s="205"/>
      <c r="H21" s="206"/>
      <c r="I21" s="1">
        <v>15</v>
      </c>
      <c r="J21" s="7">
        <v>0</v>
      </c>
      <c r="K21" s="7">
        <v>0</v>
      </c>
    </row>
    <row r="22" spans="1:11">
      <c r="A22" s="204" t="s">
        <v>72</v>
      </c>
      <c r="B22" s="205"/>
      <c r="C22" s="205"/>
      <c r="D22" s="205"/>
      <c r="E22" s="205"/>
      <c r="F22" s="205"/>
      <c r="G22" s="205"/>
      <c r="H22" s="206"/>
      <c r="I22" s="1">
        <v>16</v>
      </c>
      <c r="J22" s="7">
        <v>44019705</v>
      </c>
      <c r="K22" s="7">
        <v>42534516</v>
      </c>
    </row>
    <row r="23" spans="1:11">
      <c r="A23" s="204" t="s">
        <v>73</v>
      </c>
      <c r="B23" s="205"/>
      <c r="C23" s="205"/>
      <c r="D23" s="205"/>
      <c r="E23" s="205"/>
      <c r="F23" s="205"/>
      <c r="G23" s="205"/>
      <c r="H23" s="206"/>
      <c r="I23" s="1">
        <v>17</v>
      </c>
      <c r="J23" s="7">
        <v>11144121</v>
      </c>
      <c r="K23" s="7">
        <v>27229237</v>
      </c>
    </row>
    <row r="24" spans="1:11">
      <c r="A24" s="204" t="s">
        <v>74</v>
      </c>
      <c r="B24" s="205"/>
      <c r="C24" s="205"/>
      <c r="D24" s="205"/>
      <c r="E24" s="205"/>
      <c r="F24" s="205"/>
      <c r="G24" s="205"/>
      <c r="H24" s="206"/>
      <c r="I24" s="1">
        <v>18</v>
      </c>
      <c r="J24" s="7">
        <v>1492081</v>
      </c>
      <c r="K24" s="7">
        <v>1379607</v>
      </c>
    </row>
    <row r="25" spans="1:11">
      <c r="A25" s="204" t="s">
        <v>75</v>
      </c>
      <c r="B25" s="205"/>
      <c r="C25" s="205"/>
      <c r="D25" s="205"/>
      <c r="E25" s="205"/>
      <c r="F25" s="205"/>
      <c r="G25" s="205"/>
      <c r="H25" s="206"/>
      <c r="I25" s="1">
        <v>19</v>
      </c>
      <c r="J25" s="7">
        <v>0</v>
      </c>
      <c r="K25" s="7">
        <v>0</v>
      </c>
    </row>
    <row r="26" spans="1:11">
      <c r="A26" s="204" t="s">
        <v>190</v>
      </c>
      <c r="B26" s="205"/>
      <c r="C26" s="205"/>
      <c r="D26" s="205"/>
      <c r="E26" s="205"/>
      <c r="F26" s="205"/>
      <c r="G26" s="205"/>
      <c r="H26" s="206"/>
      <c r="I26" s="1">
        <v>20</v>
      </c>
      <c r="J26" s="53">
        <f>SUM(J27:J34)</f>
        <v>52049087</v>
      </c>
      <c r="K26" s="53">
        <f>SUM(K27:K34)</f>
        <v>51533452</v>
      </c>
    </row>
    <row r="27" spans="1:11">
      <c r="A27" s="204" t="s">
        <v>76</v>
      </c>
      <c r="B27" s="205"/>
      <c r="C27" s="205"/>
      <c r="D27" s="205"/>
      <c r="E27" s="205"/>
      <c r="F27" s="205"/>
      <c r="G27" s="205"/>
      <c r="H27" s="206"/>
      <c r="I27" s="1">
        <v>21</v>
      </c>
      <c r="J27" s="7">
        <v>5110400</v>
      </c>
      <c r="K27" s="7">
        <v>5110400</v>
      </c>
    </row>
    <row r="28" spans="1:11">
      <c r="A28" s="204" t="s">
        <v>77</v>
      </c>
      <c r="B28" s="205"/>
      <c r="C28" s="205"/>
      <c r="D28" s="205"/>
      <c r="E28" s="205"/>
      <c r="F28" s="205"/>
      <c r="G28" s="205"/>
      <c r="H28" s="206"/>
      <c r="I28" s="1">
        <v>22</v>
      </c>
      <c r="J28" s="7">
        <v>0</v>
      </c>
      <c r="K28" s="7">
        <v>0</v>
      </c>
    </row>
    <row r="29" spans="1:11">
      <c r="A29" s="204" t="s">
        <v>78</v>
      </c>
      <c r="B29" s="205"/>
      <c r="C29" s="205"/>
      <c r="D29" s="205"/>
      <c r="E29" s="205"/>
      <c r="F29" s="205"/>
      <c r="G29" s="205"/>
      <c r="H29" s="206"/>
      <c r="I29" s="1">
        <v>23</v>
      </c>
      <c r="J29" s="7">
        <v>0</v>
      </c>
      <c r="K29" s="7">
        <v>0</v>
      </c>
    </row>
    <row r="30" spans="1:11">
      <c r="A30" s="204" t="s">
        <v>83</v>
      </c>
      <c r="B30" s="205"/>
      <c r="C30" s="205"/>
      <c r="D30" s="205"/>
      <c r="E30" s="205"/>
      <c r="F30" s="205"/>
      <c r="G30" s="205"/>
      <c r="H30" s="206"/>
      <c r="I30" s="1">
        <v>24</v>
      </c>
      <c r="J30" s="7">
        <v>0</v>
      </c>
      <c r="K30" s="7">
        <v>0</v>
      </c>
    </row>
    <row r="31" spans="1:11">
      <c r="A31" s="204" t="s">
        <v>84</v>
      </c>
      <c r="B31" s="205"/>
      <c r="C31" s="205"/>
      <c r="D31" s="205"/>
      <c r="E31" s="205"/>
      <c r="F31" s="205"/>
      <c r="G31" s="205"/>
      <c r="H31" s="206"/>
      <c r="I31" s="1">
        <v>25</v>
      </c>
      <c r="J31" s="7">
        <v>1702800</v>
      </c>
      <c r="K31" s="7">
        <v>1702800</v>
      </c>
    </row>
    <row r="32" spans="1:11">
      <c r="A32" s="204" t="s">
        <v>85</v>
      </c>
      <c r="B32" s="205"/>
      <c r="C32" s="205"/>
      <c r="D32" s="205"/>
      <c r="E32" s="205"/>
      <c r="F32" s="205"/>
      <c r="G32" s="205"/>
      <c r="H32" s="206"/>
      <c r="I32" s="1">
        <v>26</v>
      </c>
      <c r="J32" s="7">
        <v>45235887</v>
      </c>
      <c r="K32" s="7">
        <v>44720252</v>
      </c>
    </row>
    <row r="33" spans="1:11">
      <c r="A33" s="204" t="s">
        <v>79</v>
      </c>
      <c r="B33" s="205"/>
      <c r="C33" s="205"/>
      <c r="D33" s="205"/>
      <c r="E33" s="205"/>
      <c r="F33" s="205"/>
      <c r="G33" s="205"/>
      <c r="H33" s="206"/>
      <c r="I33" s="1">
        <v>27</v>
      </c>
      <c r="J33" s="7">
        <v>0</v>
      </c>
      <c r="K33" s="7">
        <v>0</v>
      </c>
    </row>
    <row r="34" spans="1:11">
      <c r="A34" s="204" t="s">
        <v>183</v>
      </c>
      <c r="B34" s="205"/>
      <c r="C34" s="205"/>
      <c r="D34" s="205"/>
      <c r="E34" s="205"/>
      <c r="F34" s="205"/>
      <c r="G34" s="205"/>
      <c r="H34" s="206"/>
      <c r="I34" s="1">
        <v>28</v>
      </c>
      <c r="J34" s="7">
        <v>0</v>
      </c>
      <c r="K34" s="7">
        <v>0</v>
      </c>
    </row>
    <row r="35" spans="1:11">
      <c r="A35" s="204" t="s">
        <v>184</v>
      </c>
      <c r="B35" s="205"/>
      <c r="C35" s="205"/>
      <c r="D35" s="205"/>
      <c r="E35" s="205"/>
      <c r="F35" s="205"/>
      <c r="G35" s="205"/>
      <c r="H35" s="206"/>
      <c r="I35" s="1">
        <v>29</v>
      </c>
      <c r="J35" s="53">
        <f>SUM(J36:J38)</f>
        <v>500367</v>
      </c>
      <c r="K35" s="53">
        <f>SUM(K36:K38)</f>
        <v>500367</v>
      </c>
    </row>
    <row r="36" spans="1:11">
      <c r="A36" s="204" t="s">
        <v>80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>
        <v>0</v>
      </c>
      <c r="K36" s="7">
        <v>0</v>
      </c>
    </row>
    <row r="37" spans="1:11">
      <c r="A37" s="204" t="s">
        <v>81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>
        <v>0</v>
      </c>
      <c r="K37" s="7">
        <v>0</v>
      </c>
    </row>
    <row r="38" spans="1:11">
      <c r="A38" s="204" t="s">
        <v>82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>
        <v>500367</v>
      </c>
      <c r="K38" s="7">
        <v>500367</v>
      </c>
    </row>
    <row r="39" spans="1:11">
      <c r="A39" s="204" t="s">
        <v>185</v>
      </c>
      <c r="B39" s="205"/>
      <c r="C39" s="205"/>
      <c r="D39" s="205"/>
      <c r="E39" s="205"/>
      <c r="F39" s="205"/>
      <c r="G39" s="205"/>
      <c r="H39" s="206"/>
      <c r="I39" s="1">
        <v>33</v>
      </c>
      <c r="J39" s="7">
        <v>0</v>
      </c>
      <c r="K39" s="7">
        <v>0</v>
      </c>
    </row>
    <row r="40" spans="1:11">
      <c r="A40" s="193" t="s">
        <v>240</v>
      </c>
      <c r="B40" s="194"/>
      <c r="C40" s="194"/>
      <c r="D40" s="194"/>
      <c r="E40" s="194"/>
      <c r="F40" s="194"/>
      <c r="G40" s="194"/>
      <c r="H40" s="195"/>
      <c r="I40" s="1">
        <v>34</v>
      </c>
      <c r="J40" s="53">
        <f>J41+J49+J56+J64</f>
        <v>239727370</v>
      </c>
      <c r="K40" s="53">
        <f>K41+K49+K56+K64</f>
        <v>311919342</v>
      </c>
    </row>
    <row r="41" spans="1:11">
      <c r="A41" s="204" t="s">
        <v>100</v>
      </c>
      <c r="B41" s="205"/>
      <c r="C41" s="205"/>
      <c r="D41" s="205"/>
      <c r="E41" s="205"/>
      <c r="F41" s="205"/>
      <c r="G41" s="205"/>
      <c r="H41" s="206"/>
      <c r="I41" s="1">
        <v>35</v>
      </c>
      <c r="J41" s="53">
        <f>SUM(J42:J48)</f>
        <v>43831821</v>
      </c>
      <c r="K41" s="53">
        <f>SUM(K42:K48)</f>
        <v>45739349</v>
      </c>
    </row>
    <row r="42" spans="1:11">
      <c r="A42" s="204" t="s">
        <v>117</v>
      </c>
      <c r="B42" s="205"/>
      <c r="C42" s="205"/>
      <c r="D42" s="205"/>
      <c r="E42" s="205"/>
      <c r="F42" s="205"/>
      <c r="G42" s="205"/>
      <c r="H42" s="206"/>
      <c r="I42" s="1">
        <v>36</v>
      </c>
      <c r="J42" s="7">
        <v>43831821</v>
      </c>
      <c r="K42" s="7">
        <v>0</v>
      </c>
    </row>
    <row r="43" spans="1:11">
      <c r="A43" s="204" t="s">
        <v>118</v>
      </c>
      <c r="B43" s="205"/>
      <c r="C43" s="205"/>
      <c r="D43" s="205"/>
      <c r="E43" s="205"/>
      <c r="F43" s="205"/>
      <c r="G43" s="205"/>
      <c r="H43" s="206"/>
      <c r="I43" s="1">
        <v>37</v>
      </c>
      <c r="J43" s="7">
        <v>0</v>
      </c>
      <c r="K43" s="7">
        <v>45739349</v>
      </c>
    </row>
    <row r="44" spans="1:11">
      <c r="A44" s="204" t="s">
        <v>86</v>
      </c>
      <c r="B44" s="205"/>
      <c r="C44" s="205"/>
      <c r="D44" s="205"/>
      <c r="E44" s="205"/>
      <c r="F44" s="205"/>
      <c r="G44" s="205"/>
      <c r="H44" s="206"/>
      <c r="I44" s="1">
        <v>38</v>
      </c>
      <c r="J44" s="7">
        <v>0</v>
      </c>
      <c r="K44" s="7">
        <v>0</v>
      </c>
    </row>
    <row r="45" spans="1:11">
      <c r="A45" s="204" t="s">
        <v>87</v>
      </c>
      <c r="B45" s="205"/>
      <c r="C45" s="205"/>
      <c r="D45" s="205"/>
      <c r="E45" s="205"/>
      <c r="F45" s="205"/>
      <c r="G45" s="205"/>
      <c r="H45" s="206"/>
      <c r="I45" s="1">
        <v>39</v>
      </c>
      <c r="J45" s="7">
        <v>0</v>
      </c>
      <c r="K45" s="7">
        <v>0</v>
      </c>
    </row>
    <row r="46" spans="1:11">
      <c r="A46" s="204" t="s">
        <v>88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>
        <v>0</v>
      </c>
      <c r="K46" s="7">
        <v>0</v>
      </c>
    </row>
    <row r="47" spans="1:11">
      <c r="A47" s="204" t="s">
        <v>89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>
        <v>0</v>
      </c>
      <c r="K47" s="7">
        <v>0</v>
      </c>
    </row>
    <row r="48" spans="1:11">
      <c r="A48" s="204" t="s">
        <v>90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>
        <v>0</v>
      </c>
      <c r="K48" s="7">
        <v>0</v>
      </c>
    </row>
    <row r="49" spans="1:11">
      <c r="A49" s="204" t="s">
        <v>101</v>
      </c>
      <c r="B49" s="205"/>
      <c r="C49" s="205"/>
      <c r="D49" s="205"/>
      <c r="E49" s="205"/>
      <c r="F49" s="205"/>
      <c r="G49" s="205"/>
      <c r="H49" s="206"/>
      <c r="I49" s="1">
        <v>43</v>
      </c>
      <c r="J49" s="53">
        <f>SUM(J50:J55)</f>
        <v>170122902</v>
      </c>
      <c r="K49" s="53">
        <f>SUM(K50:K55)</f>
        <v>178758233</v>
      </c>
    </row>
    <row r="50" spans="1:11">
      <c r="A50" s="204" t="s">
        <v>200</v>
      </c>
      <c r="B50" s="205"/>
      <c r="C50" s="205"/>
      <c r="D50" s="205"/>
      <c r="E50" s="205"/>
      <c r="F50" s="205"/>
      <c r="G50" s="205"/>
      <c r="H50" s="206"/>
      <c r="I50" s="1">
        <v>44</v>
      </c>
      <c r="J50" s="7">
        <v>389253</v>
      </c>
      <c r="K50" s="7">
        <v>356649</v>
      </c>
    </row>
    <row r="51" spans="1:11">
      <c r="A51" s="204" t="s">
        <v>201</v>
      </c>
      <c r="B51" s="205"/>
      <c r="C51" s="205"/>
      <c r="D51" s="205"/>
      <c r="E51" s="205"/>
      <c r="F51" s="205"/>
      <c r="G51" s="205"/>
      <c r="H51" s="206"/>
      <c r="I51" s="1">
        <v>45</v>
      </c>
      <c r="J51" s="7">
        <v>86248308</v>
      </c>
      <c r="K51" s="7">
        <v>117208999</v>
      </c>
    </row>
    <row r="52" spans="1:11">
      <c r="A52" s="204" t="s">
        <v>202</v>
      </c>
      <c r="B52" s="205"/>
      <c r="C52" s="205"/>
      <c r="D52" s="205"/>
      <c r="E52" s="205"/>
      <c r="F52" s="205"/>
      <c r="G52" s="205"/>
      <c r="H52" s="206"/>
      <c r="I52" s="1">
        <v>46</v>
      </c>
      <c r="J52" s="7">
        <v>0</v>
      </c>
      <c r="K52" s="7">
        <v>0</v>
      </c>
    </row>
    <row r="53" spans="1:11">
      <c r="A53" s="204" t="s">
        <v>203</v>
      </c>
      <c r="B53" s="205"/>
      <c r="C53" s="205"/>
      <c r="D53" s="205"/>
      <c r="E53" s="205"/>
      <c r="F53" s="205"/>
      <c r="G53" s="205"/>
      <c r="H53" s="206"/>
      <c r="I53" s="1">
        <v>47</v>
      </c>
      <c r="J53" s="7">
        <v>284258</v>
      </c>
      <c r="K53" s="7">
        <v>274626</v>
      </c>
    </row>
    <row r="54" spans="1:11">
      <c r="A54" s="204" t="s">
        <v>10</v>
      </c>
      <c r="B54" s="205"/>
      <c r="C54" s="205"/>
      <c r="D54" s="205"/>
      <c r="E54" s="205"/>
      <c r="F54" s="205"/>
      <c r="G54" s="205"/>
      <c r="H54" s="206"/>
      <c r="I54" s="1">
        <v>48</v>
      </c>
      <c r="J54" s="7">
        <v>75064989</v>
      </c>
      <c r="K54" s="7">
        <v>50106179</v>
      </c>
    </row>
    <row r="55" spans="1:11">
      <c r="A55" s="204" t="s">
        <v>11</v>
      </c>
      <c r="B55" s="205"/>
      <c r="C55" s="205"/>
      <c r="D55" s="205"/>
      <c r="E55" s="205"/>
      <c r="F55" s="205"/>
      <c r="G55" s="205"/>
      <c r="H55" s="206"/>
      <c r="I55" s="1">
        <v>49</v>
      </c>
      <c r="J55" s="7">
        <v>8136094</v>
      </c>
      <c r="K55" s="7">
        <v>10811780</v>
      </c>
    </row>
    <row r="56" spans="1:11">
      <c r="A56" s="204" t="s">
        <v>102</v>
      </c>
      <c r="B56" s="205"/>
      <c r="C56" s="205"/>
      <c r="D56" s="205"/>
      <c r="E56" s="205"/>
      <c r="F56" s="205"/>
      <c r="G56" s="205"/>
      <c r="H56" s="206"/>
      <c r="I56" s="1">
        <v>50</v>
      </c>
      <c r="J56" s="53">
        <f>SUM(J57:J63)</f>
        <v>3630180</v>
      </c>
      <c r="K56" s="53">
        <f>SUM(K57:K63)</f>
        <v>43385829</v>
      </c>
    </row>
    <row r="57" spans="1:11">
      <c r="A57" s="204" t="s">
        <v>76</v>
      </c>
      <c r="B57" s="205"/>
      <c r="C57" s="205"/>
      <c r="D57" s="205"/>
      <c r="E57" s="205"/>
      <c r="F57" s="205"/>
      <c r="G57" s="205"/>
      <c r="H57" s="206"/>
      <c r="I57" s="1">
        <v>51</v>
      </c>
      <c r="J57" s="7">
        <v>0</v>
      </c>
      <c r="K57" s="7">
        <v>0</v>
      </c>
    </row>
    <row r="58" spans="1:11">
      <c r="A58" s="204" t="s">
        <v>77</v>
      </c>
      <c r="B58" s="205"/>
      <c r="C58" s="205"/>
      <c r="D58" s="205"/>
      <c r="E58" s="205"/>
      <c r="F58" s="205"/>
      <c r="G58" s="205"/>
      <c r="H58" s="206"/>
      <c r="I58" s="1">
        <v>52</v>
      </c>
      <c r="J58" s="7">
        <v>0</v>
      </c>
      <c r="K58" s="7">
        <v>0</v>
      </c>
    </row>
    <row r="59" spans="1:11">
      <c r="A59" s="204" t="s">
        <v>242</v>
      </c>
      <c r="B59" s="205"/>
      <c r="C59" s="205"/>
      <c r="D59" s="205"/>
      <c r="E59" s="205"/>
      <c r="F59" s="205"/>
      <c r="G59" s="205"/>
      <c r="H59" s="206"/>
      <c r="I59" s="1">
        <v>53</v>
      </c>
      <c r="J59" s="7">
        <v>0</v>
      </c>
      <c r="K59" s="7">
        <v>0</v>
      </c>
    </row>
    <row r="60" spans="1:11">
      <c r="A60" s="204" t="s">
        <v>83</v>
      </c>
      <c r="B60" s="205"/>
      <c r="C60" s="205"/>
      <c r="D60" s="205"/>
      <c r="E60" s="205"/>
      <c r="F60" s="205"/>
      <c r="G60" s="205"/>
      <c r="H60" s="206"/>
      <c r="I60" s="1">
        <v>54</v>
      </c>
      <c r="J60" s="7">
        <v>0</v>
      </c>
      <c r="K60" s="7">
        <v>0</v>
      </c>
    </row>
    <row r="61" spans="1:11">
      <c r="A61" s="204" t="s">
        <v>84</v>
      </c>
      <c r="B61" s="205"/>
      <c r="C61" s="205"/>
      <c r="D61" s="205"/>
      <c r="E61" s="205"/>
      <c r="F61" s="205"/>
      <c r="G61" s="205"/>
      <c r="H61" s="206"/>
      <c r="I61" s="1">
        <v>55</v>
      </c>
      <c r="J61" s="7">
        <v>188</v>
      </c>
      <c r="K61" s="7">
        <v>188</v>
      </c>
    </row>
    <row r="62" spans="1:11">
      <c r="A62" s="204" t="s">
        <v>85</v>
      </c>
      <c r="B62" s="205"/>
      <c r="C62" s="205"/>
      <c r="D62" s="205"/>
      <c r="E62" s="205"/>
      <c r="F62" s="205"/>
      <c r="G62" s="205"/>
      <c r="H62" s="206"/>
      <c r="I62" s="1">
        <v>56</v>
      </c>
      <c r="J62" s="7">
        <v>3626219</v>
      </c>
      <c r="K62" s="7">
        <v>43370857</v>
      </c>
    </row>
    <row r="63" spans="1:11">
      <c r="A63" s="204" t="s">
        <v>46</v>
      </c>
      <c r="B63" s="205"/>
      <c r="C63" s="205"/>
      <c r="D63" s="205"/>
      <c r="E63" s="205"/>
      <c r="F63" s="205"/>
      <c r="G63" s="205"/>
      <c r="H63" s="206"/>
      <c r="I63" s="1">
        <v>57</v>
      </c>
      <c r="J63" s="7">
        <v>3773</v>
      </c>
      <c r="K63" s="7">
        <v>14784</v>
      </c>
    </row>
    <row r="64" spans="1:11">
      <c r="A64" s="204" t="s">
        <v>207</v>
      </c>
      <c r="B64" s="205"/>
      <c r="C64" s="205"/>
      <c r="D64" s="205"/>
      <c r="E64" s="205"/>
      <c r="F64" s="205"/>
      <c r="G64" s="205"/>
      <c r="H64" s="206"/>
      <c r="I64" s="1">
        <v>58</v>
      </c>
      <c r="J64" s="7">
        <v>22142467</v>
      </c>
      <c r="K64" s="7">
        <v>44035931</v>
      </c>
    </row>
    <row r="65" spans="1:11">
      <c r="A65" s="193" t="s">
        <v>56</v>
      </c>
      <c r="B65" s="194"/>
      <c r="C65" s="194"/>
      <c r="D65" s="194"/>
      <c r="E65" s="194"/>
      <c r="F65" s="194"/>
      <c r="G65" s="194"/>
      <c r="H65" s="195"/>
      <c r="I65" s="1">
        <v>59</v>
      </c>
      <c r="J65" s="7">
        <v>33543910</v>
      </c>
      <c r="K65" s="7">
        <v>70651139</v>
      </c>
    </row>
    <row r="66" spans="1:11">
      <c r="A66" s="193" t="s">
        <v>241</v>
      </c>
      <c r="B66" s="194"/>
      <c r="C66" s="194"/>
      <c r="D66" s="194"/>
      <c r="E66" s="194"/>
      <c r="F66" s="194"/>
      <c r="G66" s="194"/>
      <c r="H66" s="195"/>
      <c r="I66" s="1">
        <v>60</v>
      </c>
      <c r="J66" s="53">
        <f>J7+J8+J40+J65</f>
        <v>1516403997</v>
      </c>
      <c r="K66" s="53">
        <f>K7+K8+K40+K65</f>
        <v>1617107281</v>
      </c>
    </row>
    <row r="67" spans="1:11">
      <c r="A67" s="207" t="s">
        <v>91</v>
      </c>
      <c r="B67" s="208"/>
      <c r="C67" s="208"/>
      <c r="D67" s="208"/>
      <c r="E67" s="208"/>
      <c r="F67" s="208"/>
      <c r="G67" s="208"/>
      <c r="H67" s="209"/>
      <c r="I67" s="4">
        <v>61</v>
      </c>
      <c r="J67" s="8"/>
      <c r="K67" s="8"/>
    </row>
    <row r="68" spans="1:11">
      <c r="A68" s="210" t="s">
        <v>58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2"/>
    </row>
    <row r="69" spans="1:11">
      <c r="A69" s="190" t="s">
        <v>191</v>
      </c>
      <c r="B69" s="191"/>
      <c r="C69" s="191"/>
      <c r="D69" s="191"/>
      <c r="E69" s="191"/>
      <c r="F69" s="191"/>
      <c r="G69" s="191"/>
      <c r="H69" s="192"/>
      <c r="I69" s="3">
        <v>62</v>
      </c>
      <c r="J69" s="54">
        <f>J70+J71+J72+J78+J79+J82+J85</f>
        <v>42311796</v>
      </c>
      <c r="K69" s="54">
        <f>K70+K71+K72+K78+K79+K82+K85</f>
        <v>-52372138</v>
      </c>
    </row>
    <row r="70" spans="1:11">
      <c r="A70" s="204" t="s">
        <v>141</v>
      </c>
      <c r="B70" s="205"/>
      <c r="C70" s="205"/>
      <c r="D70" s="205"/>
      <c r="E70" s="205"/>
      <c r="F70" s="205"/>
      <c r="G70" s="205"/>
      <c r="H70" s="206"/>
      <c r="I70" s="1">
        <v>63</v>
      </c>
      <c r="J70" s="7">
        <v>989975500</v>
      </c>
      <c r="K70" s="7">
        <v>989975500</v>
      </c>
    </row>
    <row r="71" spans="1:11">
      <c r="A71" s="204" t="s">
        <v>142</v>
      </c>
      <c r="B71" s="205"/>
      <c r="C71" s="205"/>
      <c r="D71" s="205"/>
      <c r="E71" s="205"/>
      <c r="F71" s="205"/>
      <c r="G71" s="205"/>
      <c r="H71" s="206"/>
      <c r="I71" s="1">
        <v>64</v>
      </c>
      <c r="J71" s="7">
        <v>0</v>
      </c>
      <c r="K71" s="7">
        <v>0</v>
      </c>
    </row>
    <row r="72" spans="1:11">
      <c r="A72" s="204" t="s">
        <v>143</v>
      </c>
      <c r="B72" s="205"/>
      <c r="C72" s="205"/>
      <c r="D72" s="205"/>
      <c r="E72" s="205"/>
      <c r="F72" s="205"/>
      <c r="G72" s="205"/>
      <c r="H72" s="206"/>
      <c r="I72" s="1">
        <v>65</v>
      </c>
      <c r="J72" s="53">
        <f>J73+J74-J75+J76+J77</f>
        <v>-11403470</v>
      </c>
      <c r="K72" s="53">
        <f>K73+K74-K75+K76+K77</f>
        <v>-9799113</v>
      </c>
    </row>
    <row r="73" spans="1:11">
      <c r="A73" s="204" t="s">
        <v>144</v>
      </c>
      <c r="B73" s="205"/>
      <c r="C73" s="205"/>
      <c r="D73" s="205"/>
      <c r="E73" s="205"/>
      <c r="F73" s="205"/>
      <c r="G73" s="205"/>
      <c r="H73" s="206"/>
      <c r="I73" s="1">
        <v>66</v>
      </c>
      <c r="J73" s="7">
        <v>931483</v>
      </c>
      <c r="K73" s="7">
        <v>931483</v>
      </c>
    </row>
    <row r="74" spans="1:11">
      <c r="A74" s="204" t="s">
        <v>145</v>
      </c>
      <c r="B74" s="205"/>
      <c r="C74" s="205"/>
      <c r="D74" s="205"/>
      <c r="E74" s="205"/>
      <c r="F74" s="205"/>
      <c r="G74" s="205"/>
      <c r="H74" s="206"/>
      <c r="I74" s="1">
        <v>67</v>
      </c>
      <c r="J74" s="7">
        <v>0</v>
      </c>
      <c r="K74" s="7">
        <v>0</v>
      </c>
    </row>
    <row r="75" spans="1:11">
      <c r="A75" s="204" t="s">
        <v>133</v>
      </c>
      <c r="B75" s="205"/>
      <c r="C75" s="205"/>
      <c r="D75" s="205"/>
      <c r="E75" s="205"/>
      <c r="F75" s="205"/>
      <c r="G75" s="205"/>
      <c r="H75" s="206"/>
      <c r="I75" s="1">
        <v>68</v>
      </c>
      <c r="J75" s="7">
        <v>32600</v>
      </c>
      <c r="K75" s="7">
        <v>32600</v>
      </c>
    </row>
    <row r="76" spans="1:11">
      <c r="A76" s="204" t="s">
        <v>134</v>
      </c>
      <c r="B76" s="205"/>
      <c r="C76" s="205"/>
      <c r="D76" s="205"/>
      <c r="E76" s="205"/>
      <c r="F76" s="205"/>
      <c r="G76" s="205"/>
      <c r="H76" s="206"/>
      <c r="I76" s="1">
        <v>69</v>
      </c>
      <c r="J76" s="7">
        <v>0</v>
      </c>
      <c r="K76" s="7">
        <v>0</v>
      </c>
    </row>
    <row r="77" spans="1:11">
      <c r="A77" s="204" t="s">
        <v>135</v>
      </c>
      <c r="B77" s="205"/>
      <c r="C77" s="205"/>
      <c r="D77" s="205"/>
      <c r="E77" s="205"/>
      <c r="F77" s="205"/>
      <c r="G77" s="205"/>
      <c r="H77" s="206"/>
      <c r="I77" s="1">
        <v>70</v>
      </c>
      <c r="J77" s="7">
        <v>-12302353</v>
      </c>
      <c r="K77" s="7">
        <v>-10697996</v>
      </c>
    </row>
    <row r="78" spans="1:11">
      <c r="A78" s="204" t="s">
        <v>136</v>
      </c>
      <c r="B78" s="205"/>
      <c r="C78" s="205"/>
      <c r="D78" s="205"/>
      <c r="E78" s="205"/>
      <c r="F78" s="205"/>
      <c r="G78" s="205"/>
      <c r="H78" s="206"/>
      <c r="I78" s="1">
        <v>71</v>
      </c>
      <c r="J78" s="7">
        <v>88115871</v>
      </c>
      <c r="K78" s="7">
        <v>84928749</v>
      </c>
    </row>
    <row r="79" spans="1:11">
      <c r="A79" s="204" t="s">
        <v>238</v>
      </c>
      <c r="B79" s="205"/>
      <c r="C79" s="205"/>
      <c r="D79" s="205"/>
      <c r="E79" s="205"/>
      <c r="F79" s="205"/>
      <c r="G79" s="205"/>
      <c r="H79" s="206"/>
      <c r="I79" s="1">
        <v>72</v>
      </c>
      <c r="J79" s="53">
        <f>J80-J81</f>
        <v>-948831774</v>
      </c>
      <c r="K79" s="53">
        <f>K80-K81</f>
        <v>-1024376105</v>
      </c>
    </row>
    <row r="80" spans="1:11">
      <c r="A80" s="213" t="s">
        <v>169</v>
      </c>
      <c r="B80" s="214"/>
      <c r="C80" s="214"/>
      <c r="D80" s="214"/>
      <c r="E80" s="214"/>
      <c r="F80" s="214"/>
      <c r="G80" s="214"/>
      <c r="H80" s="215"/>
      <c r="I80" s="1">
        <v>73</v>
      </c>
      <c r="J80" s="7">
        <v>0</v>
      </c>
      <c r="K80" s="7">
        <v>0</v>
      </c>
    </row>
    <row r="81" spans="1:11">
      <c r="A81" s="213" t="s">
        <v>170</v>
      </c>
      <c r="B81" s="214"/>
      <c r="C81" s="214"/>
      <c r="D81" s="214"/>
      <c r="E81" s="214"/>
      <c r="F81" s="214"/>
      <c r="G81" s="214"/>
      <c r="H81" s="215"/>
      <c r="I81" s="1">
        <v>74</v>
      </c>
      <c r="J81" s="7">
        <v>948831774</v>
      </c>
      <c r="K81" s="7">
        <v>1024376105</v>
      </c>
    </row>
    <row r="82" spans="1:11">
      <c r="A82" s="204" t="s">
        <v>239</v>
      </c>
      <c r="B82" s="205"/>
      <c r="C82" s="205"/>
      <c r="D82" s="205"/>
      <c r="E82" s="205"/>
      <c r="F82" s="205"/>
      <c r="G82" s="205"/>
      <c r="H82" s="206"/>
      <c r="I82" s="1">
        <v>75</v>
      </c>
      <c r="J82" s="53">
        <f>J83-J84</f>
        <v>-75544331</v>
      </c>
      <c r="K82" s="53">
        <f>K83-K84</f>
        <v>-93101169</v>
      </c>
    </row>
    <row r="83" spans="1:11">
      <c r="A83" s="213" t="s">
        <v>171</v>
      </c>
      <c r="B83" s="214"/>
      <c r="C83" s="214"/>
      <c r="D83" s="214"/>
      <c r="E83" s="214"/>
      <c r="F83" s="214"/>
      <c r="G83" s="214"/>
      <c r="H83" s="215"/>
      <c r="I83" s="1">
        <v>76</v>
      </c>
      <c r="J83" s="7">
        <v>0</v>
      </c>
      <c r="K83" s="7">
        <v>0</v>
      </c>
    </row>
    <row r="84" spans="1:11">
      <c r="A84" s="213" t="s">
        <v>172</v>
      </c>
      <c r="B84" s="214"/>
      <c r="C84" s="214"/>
      <c r="D84" s="214"/>
      <c r="E84" s="214"/>
      <c r="F84" s="214"/>
      <c r="G84" s="214"/>
      <c r="H84" s="215"/>
      <c r="I84" s="1">
        <v>77</v>
      </c>
      <c r="J84" s="7">
        <v>75544331</v>
      </c>
      <c r="K84" s="7">
        <v>93101169</v>
      </c>
    </row>
    <row r="85" spans="1:11">
      <c r="A85" s="204" t="s">
        <v>173</v>
      </c>
      <c r="B85" s="205"/>
      <c r="C85" s="205"/>
      <c r="D85" s="205"/>
      <c r="E85" s="205"/>
      <c r="F85" s="205"/>
      <c r="G85" s="205"/>
      <c r="H85" s="206"/>
      <c r="I85" s="1">
        <v>78</v>
      </c>
      <c r="J85" s="7">
        <v>0</v>
      </c>
      <c r="K85" s="7">
        <v>0</v>
      </c>
    </row>
    <row r="86" spans="1:11">
      <c r="A86" s="193" t="s">
        <v>19</v>
      </c>
      <c r="B86" s="194"/>
      <c r="C86" s="194"/>
      <c r="D86" s="194"/>
      <c r="E86" s="194"/>
      <c r="F86" s="194"/>
      <c r="G86" s="194"/>
      <c r="H86" s="195"/>
      <c r="I86" s="1">
        <v>79</v>
      </c>
      <c r="J86" s="53">
        <f>SUM(J87:J89)</f>
        <v>1117989</v>
      </c>
      <c r="K86" s="53">
        <f>SUM(K87:K89)</f>
        <v>883206</v>
      </c>
    </row>
    <row r="87" spans="1:11">
      <c r="A87" s="204" t="s">
        <v>129</v>
      </c>
      <c r="B87" s="205"/>
      <c r="C87" s="205"/>
      <c r="D87" s="205"/>
      <c r="E87" s="205"/>
      <c r="F87" s="205"/>
      <c r="G87" s="205"/>
      <c r="H87" s="206"/>
      <c r="I87" s="1">
        <v>80</v>
      </c>
      <c r="J87" s="7">
        <v>0</v>
      </c>
      <c r="K87" s="7">
        <v>0</v>
      </c>
    </row>
    <row r="88" spans="1:11">
      <c r="A88" s="204" t="s">
        <v>130</v>
      </c>
      <c r="B88" s="205"/>
      <c r="C88" s="205"/>
      <c r="D88" s="205"/>
      <c r="E88" s="205"/>
      <c r="F88" s="205"/>
      <c r="G88" s="205"/>
      <c r="H88" s="206"/>
      <c r="I88" s="1">
        <v>81</v>
      </c>
      <c r="J88" s="7">
        <v>0</v>
      </c>
      <c r="K88" s="7">
        <v>0</v>
      </c>
    </row>
    <row r="89" spans="1:11">
      <c r="A89" s="204" t="s">
        <v>131</v>
      </c>
      <c r="B89" s="205"/>
      <c r="C89" s="205"/>
      <c r="D89" s="205"/>
      <c r="E89" s="205"/>
      <c r="F89" s="205"/>
      <c r="G89" s="205"/>
      <c r="H89" s="206"/>
      <c r="I89" s="1">
        <v>82</v>
      </c>
      <c r="J89" s="7">
        <v>1117989</v>
      </c>
      <c r="K89" s="7">
        <v>883206</v>
      </c>
    </row>
    <row r="90" spans="1:11">
      <c r="A90" s="193" t="s">
        <v>20</v>
      </c>
      <c r="B90" s="194"/>
      <c r="C90" s="194"/>
      <c r="D90" s="194"/>
      <c r="E90" s="194"/>
      <c r="F90" s="194"/>
      <c r="G90" s="194"/>
      <c r="H90" s="195"/>
      <c r="I90" s="1">
        <v>83</v>
      </c>
      <c r="J90" s="53">
        <f>SUM(J91:J99)</f>
        <v>855307790</v>
      </c>
      <c r="K90" s="53">
        <f>SUM(K91:K99)</f>
        <v>852673969</v>
      </c>
    </row>
    <row r="91" spans="1:11">
      <c r="A91" s="204" t="s">
        <v>132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>
        <v>0</v>
      </c>
      <c r="K91" s="7">
        <v>0</v>
      </c>
    </row>
    <row r="92" spans="1:11">
      <c r="A92" s="204" t="s">
        <v>243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>
        <v>43378</v>
      </c>
      <c r="K92" s="7">
        <v>83378</v>
      </c>
    </row>
    <row r="93" spans="1:11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7">
        <v>407755986</v>
      </c>
      <c r="K93" s="7">
        <v>406478945</v>
      </c>
    </row>
    <row r="94" spans="1:11">
      <c r="A94" s="204" t="s">
        <v>244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>
        <v>0</v>
      </c>
      <c r="K94" s="7">
        <v>0</v>
      </c>
    </row>
    <row r="95" spans="1:11">
      <c r="A95" s="204" t="s">
        <v>245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>
        <v>0</v>
      </c>
      <c r="K95" s="7">
        <v>0</v>
      </c>
    </row>
    <row r="96" spans="1:11">
      <c r="A96" s="204" t="s">
        <v>246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>
        <v>0</v>
      </c>
      <c r="K96" s="7">
        <v>0</v>
      </c>
    </row>
    <row r="97" spans="1:11">
      <c r="A97" s="204" t="s">
        <v>94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>
        <v>0</v>
      </c>
      <c r="K97" s="7">
        <v>0</v>
      </c>
    </row>
    <row r="98" spans="1:11">
      <c r="A98" s="204" t="s">
        <v>92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>
        <v>447508426</v>
      </c>
      <c r="K98" s="7">
        <v>446111646</v>
      </c>
    </row>
    <row r="99" spans="1:11">
      <c r="A99" s="204" t="s">
        <v>93</v>
      </c>
      <c r="B99" s="205"/>
      <c r="C99" s="205"/>
      <c r="D99" s="205"/>
      <c r="E99" s="205"/>
      <c r="F99" s="205"/>
      <c r="G99" s="205"/>
      <c r="H99" s="206"/>
      <c r="I99" s="1">
        <v>92</v>
      </c>
      <c r="J99" s="7">
        <v>0</v>
      </c>
      <c r="K99" s="7">
        <v>0</v>
      </c>
    </row>
    <row r="100" spans="1:11">
      <c r="A100" s="193" t="s">
        <v>21</v>
      </c>
      <c r="B100" s="194"/>
      <c r="C100" s="194"/>
      <c r="D100" s="194"/>
      <c r="E100" s="194"/>
      <c r="F100" s="194"/>
      <c r="G100" s="194"/>
      <c r="H100" s="195"/>
      <c r="I100" s="1">
        <v>93</v>
      </c>
      <c r="J100" s="53">
        <f>SUM(J101:J112)</f>
        <v>610812035</v>
      </c>
      <c r="K100" s="53">
        <f>SUM(K101:K112)</f>
        <v>796811229</v>
      </c>
    </row>
    <row r="101" spans="1:11">
      <c r="A101" s="204" t="s">
        <v>132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7">
        <v>1915093</v>
      </c>
      <c r="K101" s="7">
        <v>1192825</v>
      </c>
    </row>
    <row r="102" spans="1:11">
      <c r="A102" s="204" t="s">
        <v>243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7">
        <v>9509979</v>
      </c>
      <c r="K102" s="7">
        <v>12835861</v>
      </c>
    </row>
    <row r="103" spans="1:11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7">
        <v>208516893</v>
      </c>
      <c r="K103" s="7">
        <v>215208747</v>
      </c>
    </row>
    <row r="104" spans="1:11">
      <c r="A104" s="204" t="s">
        <v>244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7">
        <v>3863108</v>
      </c>
      <c r="K104" s="7">
        <v>3843280</v>
      </c>
    </row>
    <row r="105" spans="1:11">
      <c r="A105" s="204" t="s">
        <v>245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7">
        <v>229999682</v>
      </c>
      <c r="K105" s="7">
        <v>205562275</v>
      </c>
    </row>
    <row r="106" spans="1:11">
      <c r="A106" s="204" t="s">
        <v>246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7">
        <v>0</v>
      </c>
      <c r="K106" s="7">
        <v>0</v>
      </c>
    </row>
    <row r="107" spans="1:11">
      <c r="A107" s="204" t="s">
        <v>94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7">
        <v>0</v>
      </c>
      <c r="K107" s="7">
        <v>0</v>
      </c>
    </row>
    <row r="108" spans="1:11">
      <c r="A108" s="204" t="s">
        <v>95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7">
        <v>10257090</v>
      </c>
      <c r="K108" s="7">
        <v>9722620</v>
      </c>
    </row>
    <row r="109" spans="1:11">
      <c r="A109" s="204" t="s">
        <v>96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7">
        <v>9733669</v>
      </c>
      <c r="K109" s="7">
        <v>10325959</v>
      </c>
    </row>
    <row r="110" spans="1:11">
      <c r="A110" s="204" t="s">
        <v>99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7">
        <v>227109</v>
      </c>
      <c r="K110" s="7">
        <v>227109</v>
      </c>
    </row>
    <row r="111" spans="1:11">
      <c r="A111" s="204" t="s">
        <v>97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7">
        <v>0</v>
      </c>
      <c r="K111" s="7">
        <v>0</v>
      </c>
    </row>
    <row r="112" spans="1:11">
      <c r="A112" s="204" t="s">
        <v>98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7">
        <v>136789412</v>
      </c>
      <c r="K112" s="7">
        <v>337892553</v>
      </c>
    </row>
    <row r="113" spans="1:11">
      <c r="A113" s="193" t="s">
        <v>1</v>
      </c>
      <c r="B113" s="194"/>
      <c r="C113" s="194"/>
      <c r="D113" s="194"/>
      <c r="E113" s="194"/>
      <c r="F113" s="194"/>
      <c r="G113" s="194"/>
      <c r="H113" s="195"/>
      <c r="I113" s="1">
        <v>106</v>
      </c>
      <c r="J113" s="7">
        <v>6854387</v>
      </c>
      <c r="K113" s="7">
        <v>19111015</v>
      </c>
    </row>
    <row r="114" spans="1:11">
      <c r="A114" s="193" t="s">
        <v>25</v>
      </c>
      <c r="B114" s="194"/>
      <c r="C114" s="194"/>
      <c r="D114" s="194"/>
      <c r="E114" s="194"/>
      <c r="F114" s="194"/>
      <c r="G114" s="194"/>
      <c r="H114" s="195"/>
      <c r="I114" s="1">
        <v>107</v>
      </c>
      <c r="J114" s="53">
        <f>J69+J86+J90+J100+J113</f>
        <v>1516403997</v>
      </c>
      <c r="K114" s="53">
        <f>K69+K86+K90+K100+K113</f>
        <v>1617107281</v>
      </c>
    </row>
    <row r="115" spans="1:11">
      <c r="A115" s="218" t="s">
        <v>57</v>
      </c>
      <c r="B115" s="219"/>
      <c r="C115" s="219"/>
      <c r="D115" s="219"/>
      <c r="E115" s="219"/>
      <c r="F115" s="219"/>
      <c r="G115" s="219"/>
      <c r="H115" s="220"/>
      <c r="I115" s="2">
        <v>108</v>
      </c>
      <c r="J115" s="8"/>
      <c r="K115" s="8"/>
    </row>
    <row r="116" spans="1:11">
      <c r="A116" s="210" t="s">
        <v>308</v>
      </c>
      <c r="B116" s="221"/>
      <c r="C116" s="221"/>
      <c r="D116" s="221"/>
      <c r="E116" s="221"/>
      <c r="F116" s="221"/>
      <c r="G116" s="221"/>
      <c r="H116" s="221"/>
      <c r="I116" s="222"/>
      <c r="J116" s="222"/>
      <c r="K116" s="223"/>
    </row>
    <row r="117" spans="1:11">
      <c r="A117" s="190" t="s">
        <v>186</v>
      </c>
      <c r="B117" s="191"/>
      <c r="C117" s="191"/>
      <c r="D117" s="191"/>
      <c r="E117" s="191"/>
      <c r="F117" s="191"/>
      <c r="G117" s="191"/>
      <c r="H117" s="191"/>
      <c r="I117" s="224"/>
      <c r="J117" s="224"/>
      <c r="K117" s="225"/>
    </row>
    <row r="118" spans="1:11">
      <c r="A118" s="204" t="s">
        <v>8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/>
      <c r="K118" s="7"/>
    </row>
    <row r="119" spans="1:11">
      <c r="A119" s="226" t="s">
        <v>9</v>
      </c>
      <c r="B119" s="227"/>
      <c r="C119" s="227"/>
      <c r="D119" s="227"/>
      <c r="E119" s="227"/>
      <c r="F119" s="227"/>
      <c r="G119" s="227"/>
      <c r="H119" s="228"/>
      <c r="I119" s="4">
        <v>110</v>
      </c>
      <c r="J119" s="8"/>
      <c r="K119" s="8"/>
    </row>
    <row r="120" spans="1:11">
      <c r="A120" s="229" t="s">
        <v>309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1:11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37" zoomScale="110" zoomScaleNormal="100" workbookViewId="0">
      <selection activeCell="A55" sqref="A55:M67"/>
    </sheetView>
  </sheetViews>
  <sheetFormatPr defaultRowHeight="12.75"/>
  <cols>
    <col min="1" max="9" width="9.140625" style="52"/>
    <col min="10" max="10" width="11.140625" style="52" bestFit="1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196" t="s">
        <v>154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2.75" customHeight="1">
      <c r="A2" s="240" t="s">
        <v>323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.75" customHeight="1">
      <c r="A3" s="231" t="s">
        <v>324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23.25">
      <c r="A4" s="232" t="s">
        <v>59</v>
      </c>
      <c r="B4" s="232"/>
      <c r="C4" s="232"/>
      <c r="D4" s="232"/>
      <c r="E4" s="232"/>
      <c r="F4" s="232"/>
      <c r="G4" s="232"/>
      <c r="H4" s="232"/>
      <c r="I4" s="58" t="s">
        <v>279</v>
      </c>
      <c r="J4" s="233" t="s">
        <v>317</v>
      </c>
      <c r="K4" s="233"/>
      <c r="L4" s="233" t="s">
        <v>318</v>
      </c>
      <c r="M4" s="233"/>
    </row>
    <row r="5" spans="1:13" ht="22.5">
      <c r="A5" s="232"/>
      <c r="B5" s="232"/>
      <c r="C5" s="232"/>
      <c r="D5" s="232"/>
      <c r="E5" s="232"/>
      <c r="F5" s="232"/>
      <c r="G5" s="232"/>
      <c r="H5" s="232"/>
      <c r="I5" s="58"/>
      <c r="J5" s="60" t="s">
        <v>312</v>
      </c>
      <c r="K5" s="60" t="s">
        <v>313</v>
      </c>
      <c r="L5" s="60" t="s">
        <v>312</v>
      </c>
      <c r="M5" s="60" t="s">
        <v>313</v>
      </c>
    </row>
    <row r="6" spans="1:13">
      <c r="A6" s="233">
        <v>1</v>
      </c>
      <c r="B6" s="233"/>
      <c r="C6" s="233"/>
      <c r="D6" s="233"/>
      <c r="E6" s="233"/>
      <c r="F6" s="233"/>
      <c r="G6" s="233"/>
      <c r="H6" s="233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190" t="s">
        <v>26</v>
      </c>
      <c r="B7" s="191"/>
      <c r="C7" s="191"/>
      <c r="D7" s="191"/>
      <c r="E7" s="191"/>
      <c r="F7" s="191"/>
      <c r="G7" s="191"/>
      <c r="H7" s="192"/>
      <c r="I7" s="3">
        <v>111</v>
      </c>
      <c r="J7" s="128">
        <f>SUM(J8:J9)</f>
        <v>254840153</v>
      </c>
      <c r="K7" s="128">
        <f>SUM(K8:K9)</f>
        <v>254840153</v>
      </c>
      <c r="L7" s="128">
        <f>SUM(L8:L9)</f>
        <v>264163153</v>
      </c>
      <c r="M7" s="128">
        <f>SUM(M8:M9)</f>
        <v>264163153</v>
      </c>
    </row>
    <row r="8" spans="1:13">
      <c r="A8" s="193" t="s">
        <v>152</v>
      </c>
      <c r="B8" s="194"/>
      <c r="C8" s="194"/>
      <c r="D8" s="194"/>
      <c r="E8" s="194"/>
      <c r="F8" s="194"/>
      <c r="G8" s="194"/>
      <c r="H8" s="195"/>
      <c r="I8" s="1">
        <v>112</v>
      </c>
      <c r="J8" s="7">
        <v>208267683</v>
      </c>
      <c r="K8" s="7">
        <v>208267683</v>
      </c>
      <c r="L8" s="7">
        <v>220066787</v>
      </c>
      <c r="M8" s="7">
        <v>220066787</v>
      </c>
    </row>
    <row r="9" spans="1:13">
      <c r="A9" s="193" t="s">
        <v>103</v>
      </c>
      <c r="B9" s="194"/>
      <c r="C9" s="194"/>
      <c r="D9" s="194"/>
      <c r="E9" s="194"/>
      <c r="F9" s="194"/>
      <c r="G9" s="194"/>
      <c r="H9" s="195"/>
      <c r="I9" s="1">
        <v>113</v>
      </c>
      <c r="J9" s="7">
        <v>46572470</v>
      </c>
      <c r="K9" s="7">
        <v>46572470</v>
      </c>
      <c r="L9" s="7">
        <v>44096366</v>
      </c>
      <c r="M9" s="7">
        <v>44096366</v>
      </c>
    </row>
    <row r="10" spans="1:13">
      <c r="A10" s="193" t="s">
        <v>12</v>
      </c>
      <c r="B10" s="194"/>
      <c r="C10" s="194"/>
      <c r="D10" s="194"/>
      <c r="E10" s="194"/>
      <c r="F10" s="194"/>
      <c r="G10" s="194"/>
      <c r="H10" s="195"/>
      <c r="I10" s="1">
        <v>114</v>
      </c>
      <c r="J10" s="129">
        <f>J11+J12+J16+J20+J21+J22+J25+J26</f>
        <v>343422124</v>
      </c>
      <c r="K10" s="129">
        <f>K11+K12+K16+K20+K21+K22+K25+K26</f>
        <v>343422124</v>
      </c>
      <c r="L10" s="129">
        <f>L11+L12+L16+L20+L21+L22+L25+L26</f>
        <v>354019001</v>
      </c>
      <c r="M10" s="129">
        <f>M11+M12+M16+M20+M21+M22+M25+M26</f>
        <v>354019001</v>
      </c>
    </row>
    <row r="11" spans="1:13">
      <c r="A11" s="193" t="s">
        <v>104</v>
      </c>
      <c r="B11" s="194"/>
      <c r="C11" s="194"/>
      <c r="D11" s="194"/>
      <c r="E11" s="194"/>
      <c r="F11" s="194"/>
      <c r="G11" s="194"/>
      <c r="H11" s="195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193" t="s">
        <v>22</v>
      </c>
      <c r="B12" s="194"/>
      <c r="C12" s="194"/>
      <c r="D12" s="194"/>
      <c r="E12" s="194"/>
      <c r="F12" s="194"/>
      <c r="G12" s="194"/>
      <c r="H12" s="195"/>
      <c r="I12" s="1">
        <v>116</v>
      </c>
      <c r="J12" s="53">
        <f>SUM(J13:J15)</f>
        <v>233111216</v>
      </c>
      <c r="K12" s="53">
        <f>SUM(K13:K15)</f>
        <v>233111216</v>
      </c>
      <c r="L12" s="53">
        <f>SUM(L13:L15)</f>
        <v>242473323</v>
      </c>
      <c r="M12" s="53">
        <f>SUM(M13:M15)</f>
        <v>242473323</v>
      </c>
    </row>
    <row r="13" spans="1:13">
      <c r="A13" s="204" t="s">
        <v>146</v>
      </c>
      <c r="B13" s="205"/>
      <c r="C13" s="205"/>
      <c r="D13" s="205"/>
      <c r="E13" s="205"/>
      <c r="F13" s="205"/>
      <c r="G13" s="205"/>
      <c r="H13" s="206"/>
      <c r="I13" s="1">
        <v>117</v>
      </c>
      <c r="J13" s="7">
        <v>69748321</v>
      </c>
      <c r="K13" s="7">
        <v>69748321</v>
      </c>
      <c r="L13" s="7">
        <v>77898754</v>
      </c>
      <c r="M13" s="7">
        <v>77898754</v>
      </c>
    </row>
    <row r="14" spans="1:13">
      <c r="A14" s="204" t="s">
        <v>147</v>
      </c>
      <c r="B14" s="205"/>
      <c r="C14" s="205"/>
      <c r="D14" s="205"/>
      <c r="E14" s="205"/>
      <c r="F14" s="205"/>
      <c r="G14" s="205"/>
      <c r="H14" s="206"/>
      <c r="I14" s="1">
        <v>118</v>
      </c>
      <c r="J14" s="7">
        <v>1426225</v>
      </c>
      <c r="K14" s="7">
        <v>1426225</v>
      </c>
      <c r="L14" s="7">
        <v>1665931</v>
      </c>
      <c r="M14" s="7">
        <v>1665931</v>
      </c>
    </row>
    <row r="15" spans="1:13">
      <c r="A15" s="204" t="s">
        <v>61</v>
      </c>
      <c r="B15" s="205"/>
      <c r="C15" s="205"/>
      <c r="D15" s="205"/>
      <c r="E15" s="205"/>
      <c r="F15" s="205"/>
      <c r="G15" s="205"/>
      <c r="H15" s="206"/>
      <c r="I15" s="1">
        <v>119</v>
      </c>
      <c r="J15" s="7">
        <v>161936670</v>
      </c>
      <c r="K15" s="7">
        <v>161936670</v>
      </c>
      <c r="L15" s="7">
        <v>162908638</v>
      </c>
      <c r="M15" s="7">
        <v>162908638</v>
      </c>
    </row>
    <row r="16" spans="1:13">
      <c r="A16" s="193" t="s">
        <v>23</v>
      </c>
      <c r="B16" s="194"/>
      <c r="C16" s="194"/>
      <c r="D16" s="194"/>
      <c r="E16" s="194"/>
      <c r="F16" s="194"/>
      <c r="G16" s="194"/>
      <c r="H16" s="195"/>
      <c r="I16" s="1">
        <v>120</v>
      </c>
      <c r="J16" s="53">
        <f>SUM(J17:J19)</f>
        <v>55345846</v>
      </c>
      <c r="K16" s="53">
        <f>SUM(K17:K19)</f>
        <v>55345846</v>
      </c>
      <c r="L16" s="53">
        <f>SUM(L17:L19)</f>
        <v>58348521</v>
      </c>
      <c r="M16" s="53">
        <f>SUM(M17:M19)</f>
        <v>58348521</v>
      </c>
    </row>
    <row r="17" spans="1:13">
      <c r="A17" s="204" t="s">
        <v>62</v>
      </c>
      <c r="B17" s="205"/>
      <c r="C17" s="205"/>
      <c r="D17" s="205"/>
      <c r="E17" s="205"/>
      <c r="F17" s="205"/>
      <c r="G17" s="205"/>
      <c r="H17" s="206"/>
      <c r="I17" s="1">
        <v>121</v>
      </c>
      <c r="J17" s="7">
        <v>28759804</v>
      </c>
      <c r="K17" s="7">
        <v>28759804</v>
      </c>
      <c r="L17" s="7">
        <v>29917160</v>
      </c>
      <c r="M17" s="7">
        <v>29917160</v>
      </c>
    </row>
    <row r="18" spans="1:13">
      <c r="A18" s="204" t="s">
        <v>63</v>
      </c>
      <c r="B18" s="205"/>
      <c r="C18" s="205"/>
      <c r="D18" s="205"/>
      <c r="E18" s="205"/>
      <c r="F18" s="205"/>
      <c r="G18" s="205"/>
      <c r="H18" s="206"/>
      <c r="I18" s="1">
        <v>122</v>
      </c>
      <c r="J18" s="7">
        <v>16162117</v>
      </c>
      <c r="K18" s="7">
        <v>16162117</v>
      </c>
      <c r="L18" s="7">
        <v>17468287</v>
      </c>
      <c r="M18" s="7">
        <v>17468287</v>
      </c>
    </row>
    <row r="19" spans="1:13">
      <c r="A19" s="204" t="s">
        <v>64</v>
      </c>
      <c r="B19" s="205"/>
      <c r="C19" s="205"/>
      <c r="D19" s="205"/>
      <c r="E19" s="205"/>
      <c r="F19" s="205"/>
      <c r="G19" s="205"/>
      <c r="H19" s="206"/>
      <c r="I19" s="1">
        <v>123</v>
      </c>
      <c r="J19" s="7">
        <v>10423925</v>
      </c>
      <c r="K19" s="7">
        <v>10423925</v>
      </c>
      <c r="L19" s="7">
        <v>10963074</v>
      </c>
      <c r="M19" s="7">
        <v>10963074</v>
      </c>
    </row>
    <row r="20" spans="1:13">
      <c r="A20" s="193" t="s">
        <v>105</v>
      </c>
      <c r="B20" s="194"/>
      <c r="C20" s="194"/>
      <c r="D20" s="194"/>
      <c r="E20" s="194"/>
      <c r="F20" s="194"/>
      <c r="G20" s="194"/>
      <c r="H20" s="195"/>
      <c r="I20" s="1">
        <v>124</v>
      </c>
      <c r="J20" s="7">
        <v>36190610</v>
      </c>
      <c r="K20" s="7">
        <v>36190610</v>
      </c>
      <c r="L20" s="7">
        <v>33936827</v>
      </c>
      <c r="M20" s="7">
        <v>33936827</v>
      </c>
    </row>
    <row r="21" spans="1:13">
      <c r="A21" s="193" t="s">
        <v>106</v>
      </c>
      <c r="B21" s="194"/>
      <c r="C21" s="194"/>
      <c r="D21" s="194"/>
      <c r="E21" s="194"/>
      <c r="F21" s="194"/>
      <c r="G21" s="194"/>
      <c r="H21" s="195"/>
      <c r="I21" s="1">
        <v>125</v>
      </c>
      <c r="J21" s="7">
        <v>17704651</v>
      </c>
      <c r="K21" s="7">
        <v>17704651</v>
      </c>
      <c r="L21" s="7">
        <v>17687171</v>
      </c>
      <c r="M21" s="7">
        <v>17687171</v>
      </c>
    </row>
    <row r="22" spans="1:13">
      <c r="A22" s="193" t="s">
        <v>24</v>
      </c>
      <c r="B22" s="194"/>
      <c r="C22" s="194"/>
      <c r="D22" s="194"/>
      <c r="E22" s="194"/>
      <c r="F22" s="194"/>
      <c r="G22" s="194"/>
      <c r="H22" s="195"/>
      <c r="I22" s="1">
        <v>126</v>
      </c>
      <c r="J22" s="53">
        <f>SUM(J23:J24)</f>
        <v>71294</v>
      </c>
      <c r="K22" s="53">
        <f>SUM(K23:K24)</f>
        <v>71294</v>
      </c>
      <c r="L22" s="53">
        <f>SUM(L23:L24)</f>
        <v>260092</v>
      </c>
      <c r="M22" s="53">
        <f>SUM(M23:M24)</f>
        <v>260092</v>
      </c>
    </row>
    <row r="23" spans="1:13">
      <c r="A23" s="204" t="s">
        <v>137</v>
      </c>
      <c r="B23" s="205"/>
      <c r="C23" s="205"/>
      <c r="D23" s="205"/>
      <c r="E23" s="205"/>
      <c r="F23" s="205"/>
      <c r="G23" s="205"/>
      <c r="H23" s="206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04" t="s">
        <v>138</v>
      </c>
      <c r="B24" s="205"/>
      <c r="C24" s="205"/>
      <c r="D24" s="205"/>
      <c r="E24" s="205"/>
      <c r="F24" s="205"/>
      <c r="G24" s="205"/>
      <c r="H24" s="206"/>
      <c r="I24" s="1">
        <v>128</v>
      </c>
      <c r="J24" s="7">
        <v>71294</v>
      </c>
      <c r="K24" s="7">
        <v>71294</v>
      </c>
      <c r="L24" s="7">
        <v>260092</v>
      </c>
      <c r="M24" s="7">
        <v>260092</v>
      </c>
    </row>
    <row r="25" spans="1:13">
      <c r="A25" s="193" t="s">
        <v>107</v>
      </c>
      <c r="B25" s="194"/>
      <c r="C25" s="194"/>
      <c r="D25" s="194"/>
      <c r="E25" s="194"/>
      <c r="F25" s="194"/>
      <c r="G25" s="194"/>
      <c r="H25" s="195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93" t="s">
        <v>50</v>
      </c>
      <c r="B26" s="194"/>
      <c r="C26" s="194"/>
      <c r="D26" s="194"/>
      <c r="E26" s="194"/>
      <c r="F26" s="194"/>
      <c r="G26" s="194"/>
      <c r="H26" s="195"/>
      <c r="I26" s="1">
        <v>130</v>
      </c>
      <c r="J26" s="7">
        <v>998507</v>
      </c>
      <c r="K26" s="7">
        <v>998507</v>
      </c>
      <c r="L26" s="7">
        <v>1313067</v>
      </c>
      <c r="M26" s="7">
        <v>1313067</v>
      </c>
    </row>
    <row r="27" spans="1:13">
      <c r="A27" s="193" t="s">
        <v>213</v>
      </c>
      <c r="B27" s="194"/>
      <c r="C27" s="194"/>
      <c r="D27" s="194"/>
      <c r="E27" s="194"/>
      <c r="F27" s="194"/>
      <c r="G27" s="194"/>
      <c r="H27" s="195"/>
      <c r="I27" s="1">
        <v>131</v>
      </c>
      <c r="J27" s="129">
        <f>SUM(J28:J32)</f>
        <v>11592380</v>
      </c>
      <c r="K27" s="129">
        <f>SUM(K28:K32)</f>
        <v>11592380</v>
      </c>
      <c r="L27" s="129">
        <f>SUM(L28:L32)</f>
        <v>12460687</v>
      </c>
      <c r="M27" s="129">
        <f>SUM(M28:M32)</f>
        <v>12460687</v>
      </c>
    </row>
    <row r="28" spans="1:13">
      <c r="A28" s="193" t="s">
        <v>227</v>
      </c>
      <c r="B28" s="194"/>
      <c r="C28" s="194"/>
      <c r="D28" s="194"/>
      <c r="E28" s="194"/>
      <c r="F28" s="194"/>
      <c r="G28" s="194"/>
      <c r="H28" s="195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>
      <c r="A29" s="193" t="s">
        <v>155</v>
      </c>
      <c r="B29" s="194"/>
      <c r="C29" s="194"/>
      <c r="D29" s="194"/>
      <c r="E29" s="194"/>
      <c r="F29" s="194"/>
      <c r="G29" s="194"/>
      <c r="H29" s="195"/>
      <c r="I29" s="1">
        <v>133</v>
      </c>
      <c r="J29" s="7">
        <v>11592380</v>
      </c>
      <c r="K29" s="7">
        <v>11592380</v>
      </c>
      <c r="L29" s="7">
        <v>12460687</v>
      </c>
      <c r="M29" s="7">
        <v>12460687</v>
      </c>
    </row>
    <row r="30" spans="1:13">
      <c r="A30" s="193" t="s">
        <v>139</v>
      </c>
      <c r="B30" s="194"/>
      <c r="C30" s="194"/>
      <c r="D30" s="194"/>
      <c r="E30" s="194"/>
      <c r="F30" s="194"/>
      <c r="G30" s="194"/>
      <c r="H30" s="195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193" t="s">
        <v>223</v>
      </c>
      <c r="B31" s="194"/>
      <c r="C31" s="194"/>
      <c r="D31" s="194"/>
      <c r="E31" s="194"/>
      <c r="F31" s="194"/>
      <c r="G31" s="194"/>
      <c r="H31" s="195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93" t="s">
        <v>140</v>
      </c>
      <c r="B32" s="194"/>
      <c r="C32" s="194"/>
      <c r="D32" s="194"/>
      <c r="E32" s="194"/>
      <c r="F32" s="194"/>
      <c r="G32" s="194"/>
      <c r="H32" s="195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193" t="s">
        <v>214</v>
      </c>
      <c r="B33" s="194"/>
      <c r="C33" s="194"/>
      <c r="D33" s="194"/>
      <c r="E33" s="194"/>
      <c r="F33" s="194"/>
      <c r="G33" s="194"/>
      <c r="H33" s="195"/>
      <c r="I33" s="1">
        <v>137</v>
      </c>
      <c r="J33" s="129">
        <f>SUM(J34:J37)</f>
        <v>16123451</v>
      </c>
      <c r="K33" s="129">
        <f>SUM(K34:K37)</f>
        <v>16123451</v>
      </c>
      <c r="L33" s="129">
        <f>SUM(L34:L37)</f>
        <v>15706008</v>
      </c>
      <c r="M33" s="129">
        <f>SUM(M34:M37)</f>
        <v>15706008</v>
      </c>
    </row>
    <row r="34" spans="1:13">
      <c r="A34" s="193" t="s">
        <v>66</v>
      </c>
      <c r="B34" s="194"/>
      <c r="C34" s="194"/>
      <c r="D34" s="194"/>
      <c r="E34" s="194"/>
      <c r="F34" s="194"/>
      <c r="G34" s="194"/>
      <c r="H34" s="195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>
      <c r="A35" s="193" t="s">
        <v>65</v>
      </c>
      <c r="B35" s="194"/>
      <c r="C35" s="194"/>
      <c r="D35" s="194"/>
      <c r="E35" s="194"/>
      <c r="F35" s="194"/>
      <c r="G35" s="194"/>
      <c r="H35" s="195"/>
      <c r="I35" s="1">
        <v>139</v>
      </c>
      <c r="J35" s="7">
        <v>16123451</v>
      </c>
      <c r="K35" s="7">
        <v>16123451</v>
      </c>
      <c r="L35" s="7">
        <v>15706008</v>
      </c>
      <c r="M35" s="7">
        <v>15706008</v>
      </c>
    </row>
    <row r="36" spans="1:13">
      <c r="A36" s="193" t="s">
        <v>224</v>
      </c>
      <c r="B36" s="194"/>
      <c r="C36" s="194"/>
      <c r="D36" s="194"/>
      <c r="E36" s="194"/>
      <c r="F36" s="194"/>
      <c r="G36" s="194"/>
      <c r="H36" s="195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93" t="s">
        <v>67</v>
      </c>
      <c r="B37" s="194"/>
      <c r="C37" s="194"/>
      <c r="D37" s="194"/>
      <c r="E37" s="194"/>
      <c r="F37" s="194"/>
      <c r="G37" s="194"/>
      <c r="H37" s="195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193" t="s">
        <v>195</v>
      </c>
      <c r="B38" s="194"/>
      <c r="C38" s="194"/>
      <c r="D38" s="194"/>
      <c r="E38" s="194"/>
      <c r="F38" s="194"/>
      <c r="G38" s="194"/>
      <c r="H38" s="195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93" t="s">
        <v>196</v>
      </c>
      <c r="B39" s="194"/>
      <c r="C39" s="194"/>
      <c r="D39" s="194"/>
      <c r="E39" s="194"/>
      <c r="F39" s="194"/>
      <c r="G39" s="194"/>
      <c r="H39" s="195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93" t="s">
        <v>225</v>
      </c>
      <c r="B40" s="194"/>
      <c r="C40" s="194"/>
      <c r="D40" s="194"/>
      <c r="E40" s="194"/>
      <c r="F40" s="194"/>
      <c r="G40" s="194"/>
      <c r="H40" s="195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193" t="s">
        <v>226</v>
      </c>
      <c r="B41" s="194"/>
      <c r="C41" s="194"/>
      <c r="D41" s="194"/>
      <c r="E41" s="194"/>
      <c r="F41" s="194"/>
      <c r="G41" s="194"/>
      <c r="H41" s="195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193" t="s">
        <v>215</v>
      </c>
      <c r="B42" s="194"/>
      <c r="C42" s="194"/>
      <c r="D42" s="194"/>
      <c r="E42" s="194"/>
      <c r="F42" s="194"/>
      <c r="G42" s="194"/>
      <c r="H42" s="195"/>
      <c r="I42" s="1">
        <v>146</v>
      </c>
      <c r="J42" s="129">
        <f>J7+J27+J38+J40</f>
        <v>266432533</v>
      </c>
      <c r="K42" s="129">
        <f>K7+K27+K38+K40</f>
        <v>266432533</v>
      </c>
      <c r="L42" s="129">
        <f>L7+L27+L38+L40</f>
        <v>276623840</v>
      </c>
      <c r="M42" s="129">
        <f>M7+M27+M38+M40</f>
        <v>276623840</v>
      </c>
    </row>
    <row r="43" spans="1:13">
      <c r="A43" s="193" t="s">
        <v>216</v>
      </c>
      <c r="B43" s="194"/>
      <c r="C43" s="194"/>
      <c r="D43" s="194"/>
      <c r="E43" s="194"/>
      <c r="F43" s="194"/>
      <c r="G43" s="194"/>
      <c r="H43" s="195"/>
      <c r="I43" s="1">
        <v>147</v>
      </c>
      <c r="J43" s="129">
        <f>J10+J33+J39+J41</f>
        <v>359545575</v>
      </c>
      <c r="K43" s="129">
        <f>K10+K33+K39+K41</f>
        <v>359545575</v>
      </c>
      <c r="L43" s="129">
        <f>L10+L33+L39+L41</f>
        <v>369725009</v>
      </c>
      <c r="M43" s="129">
        <f>M10+M33+M39+M41</f>
        <v>369725009</v>
      </c>
    </row>
    <row r="44" spans="1:13">
      <c r="A44" s="193" t="s">
        <v>236</v>
      </c>
      <c r="B44" s="194"/>
      <c r="C44" s="194"/>
      <c r="D44" s="194"/>
      <c r="E44" s="194"/>
      <c r="F44" s="194"/>
      <c r="G44" s="194"/>
      <c r="H44" s="195"/>
      <c r="I44" s="1">
        <v>148</v>
      </c>
      <c r="J44" s="53">
        <f>J42-J43</f>
        <v>-93113042</v>
      </c>
      <c r="K44" s="53">
        <f>K42-K43</f>
        <v>-93113042</v>
      </c>
      <c r="L44" s="53">
        <f>L42-L43</f>
        <v>-93101169</v>
      </c>
      <c r="M44" s="53">
        <f>M42-M43</f>
        <v>-93101169</v>
      </c>
    </row>
    <row r="45" spans="1:13">
      <c r="A45" s="213" t="s">
        <v>218</v>
      </c>
      <c r="B45" s="214"/>
      <c r="C45" s="214"/>
      <c r="D45" s="214"/>
      <c r="E45" s="214"/>
      <c r="F45" s="214"/>
      <c r="G45" s="214"/>
      <c r="H45" s="215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13" t="s">
        <v>219</v>
      </c>
      <c r="B46" s="214"/>
      <c r="C46" s="214"/>
      <c r="D46" s="214"/>
      <c r="E46" s="214"/>
      <c r="F46" s="214"/>
      <c r="G46" s="214"/>
      <c r="H46" s="215"/>
      <c r="I46" s="1">
        <v>150</v>
      </c>
      <c r="J46" s="53">
        <f>IF(J43&gt;J42,J43-J42,0)</f>
        <v>93113042</v>
      </c>
      <c r="K46" s="53">
        <f>IF(K43&gt;K42,K43-K42,0)</f>
        <v>93113042</v>
      </c>
      <c r="L46" s="53">
        <f>IF(L43&gt;L42,L43-L42,0)</f>
        <v>93101169</v>
      </c>
      <c r="M46" s="53">
        <f>IF(M43&gt;M42,M43-M42,0)</f>
        <v>93101169</v>
      </c>
    </row>
    <row r="47" spans="1:13">
      <c r="A47" s="193" t="s">
        <v>217</v>
      </c>
      <c r="B47" s="194"/>
      <c r="C47" s="194"/>
      <c r="D47" s="194"/>
      <c r="E47" s="194"/>
      <c r="F47" s="194"/>
      <c r="G47" s="194"/>
      <c r="H47" s="195"/>
      <c r="I47" s="1">
        <v>151</v>
      </c>
      <c r="J47" s="7">
        <v>0</v>
      </c>
      <c r="K47" s="7">
        <v>0</v>
      </c>
      <c r="L47" s="7"/>
      <c r="M47" s="7"/>
    </row>
    <row r="48" spans="1:13">
      <c r="A48" s="193" t="s">
        <v>237</v>
      </c>
      <c r="B48" s="194"/>
      <c r="C48" s="194"/>
      <c r="D48" s="194"/>
      <c r="E48" s="194"/>
      <c r="F48" s="194"/>
      <c r="G48" s="194"/>
      <c r="H48" s="195"/>
      <c r="I48" s="1">
        <v>152</v>
      </c>
      <c r="J48" s="53">
        <f>J44-J47</f>
        <v>-93113042</v>
      </c>
      <c r="K48" s="53">
        <f>K44-K47</f>
        <v>-93113042</v>
      </c>
      <c r="L48" s="53">
        <f>L44-L47</f>
        <v>-93101169</v>
      </c>
      <c r="M48" s="53">
        <f>M44-M47</f>
        <v>-93101169</v>
      </c>
    </row>
    <row r="49" spans="1:13">
      <c r="A49" s="213" t="s">
        <v>192</v>
      </c>
      <c r="B49" s="214"/>
      <c r="C49" s="214"/>
      <c r="D49" s="214"/>
      <c r="E49" s="214"/>
      <c r="F49" s="214"/>
      <c r="G49" s="214"/>
      <c r="H49" s="215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37" t="s">
        <v>220</v>
      </c>
      <c r="B50" s="238"/>
      <c r="C50" s="238"/>
      <c r="D50" s="238"/>
      <c r="E50" s="238"/>
      <c r="F50" s="238"/>
      <c r="G50" s="238"/>
      <c r="H50" s="239"/>
      <c r="I50" s="2">
        <v>154</v>
      </c>
      <c r="J50" s="61">
        <f>IF(J48&lt;0,-J48,0)</f>
        <v>93113042</v>
      </c>
      <c r="K50" s="61">
        <f>IF(K48&lt;0,-K48,0)</f>
        <v>93113042</v>
      </c>
      <c r="L50" s="61">
        <f>IF(L48&lt;0,-L48,0)</f>
        <v>93101169</v>
      </c>
      <c r="M50" s="61">
        <f>IF(M48&lt;0,-M48,0)</f>
        <v>93101169</v>
      </c>
    </row>
    <row r="51" spans="1:13" ht="12.75" customHeight="1">
      <c r="A51" s="210" t="s">
        <v>310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1:13" ht="12.75" customHeight="1">
      <c r="A52" s="190" t="s">
        <v>187</v>
      </c>
      <c r="B52" s="191"/>
      <c r="C52" s="191"/>
      <c r="D52" s="191"/>
      <c r="E52" s="191"/>
      <c r="F52" s="191"/>
      <c r="G52" s="191"/>
      <c r="H52" s="191"/>
      <c r="I52" s="55"/>
      <c r="J52" s="55"/>
      <c r="K52" s="55"/>
      <c r="L52" s="55"/>
      <c r="M52" s="62"/>
    </row>
    <row r="53" spans="1:13">
      <c r="A53" s="234" t="s">
        <v>234</v>
      </c>
      <c r="B53" s="235"/>
      <c r="C53" s="235"/>
      <c r="D53" s="235"/>
      <c r="E53" s="235"/>
      <c r="F53" s="235"/>
      <c r="G53" s="235"/>
      <c r="H53" s="236"/>
      <c r="I53" s="1">
        <v>155</v>
      </c>
      <c r="J53" s="7"/>
      <c r="K53" s="7"/>
      <c r="L53" s="7"/>
      <c r="M53" s="7"/>
    </row>
    <row r="54" spans="1:13">
      <c r="A54" s="234" t="s">
        <v>235</v>
      </c>
      <c r="B54" s="235"/>
      <c r="C54" s="235"/>
      <c r="D54" s="235"/>
      <c r="E54" s="235"/>
      <c r="F54" s="235"/>
      <c r="G54" s="235"/>
      <c r="H54" s="236"/>
      <c r="I54" s="1">
        <v>156</v>
      </c>
      <c r="J54" s="8"/>
      <c r="K54" s="8"/>
      <c r="L54" s="8"/>
      <c r="M54" s="8"/>
    </row>
    <row r="55" spans="1:13" ht="12.75" customHeight="1">
      <c r="A55" s="210" t="s">
        <v>189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</row>
    <row r="56" spans="1:13">
      <c r="A56" s="190" t="s">
        <v>204</v>
      </c>
      <c r="B56" s="191"/>
      <c r="C56" s="191"/>
      <c r="D56" s="191"/>
      <c r="E56" s="191"/>
      <c r="F56" s="191"/>
      <c r="G56" s="191"/>
      <c r="H56" s="192"/>
      <c r="I56" s="9">
        <v>157</v>
      </c>
      <c r="J56" s="6">
        <f>J48</f>
        <v>-93113042</v>
      </c>
      <c r="K56" s="6">
        <f>K48</f>
        <v>-93113042</v>
      </c>
      <c r="L56" s="6">
        <f t="shared" ref="L56" si="0">L48</f>
        <v>-93101169</v>
      </c>
      <c r="M56" s="6">
        <f t="shared" ref="M56" si="1">M48</f>
        <v>-93101169</v>
      </c>
    </row>
    <row r="57" spans="1:13">
      <c r="A57" s="193" t="s">
        <v>221</v>
      </c>
      <c r="B57" s="194"/>
      <c r="C57" s="194"/>
      <c r="D57" s="194"/>
      <c r="E57" s="194"/>
      <c r="F57" s="194"/>
      <c r="G57" s="194"/>
      <c r="H57" s="195"/>
      <c r="I57" s="1">
        <v>158</v>
      </c>
      <c r="J57" s="53">
        <f>SUM(J58:J64)</f>
        <v>157357</v>
      </c>
      <c r="K57" s="53">
        <f>SUM(K58:K64)</f>
        <v>157357</v>
      </c>
      <c r="L57" s="53">
        <f>SUM(L58:L64)</f>
        <v>1604357</v>
      </c>
      <c r="M57" s="53">
        <f>SUM(M58:M64)</f>
        <v>1604357</v>
      </c>
    </row>
    <row r="58" spans="1:13">
      <c r="A58" s="193" t="s">
        <v>228</v>
      </c>
      <c r="B58" s="194"/>
      <c r="C58" s="194"/>
      <c r="D58" s="194"/>
      <c r="E58" s="194"/>
      <c r="F58" s="194"/>
      <c r="G58" s="194"/>
      <c r="H58" s="195"/>
      <c r="I58" s="1">
        <v>159</v>
      </c>
      <c r="J58" s="7">
        <v>0</v>
      </c>
      <c r="K58" s="7">
        <v>0</v>
      </c>
      <c r="L58" s="7"/>
      <c r="M58" s="7"/>
    </row>
    <row r="59" spans="1:13">
      <c r="A59" s="193" t="s">
        <v>229</v>
      </c>
      <c r="B59" s="194"/>
      <c r="C59" s="194"/>
      <c r="D59" s="194"/>
      <c r="E59" s="194"/>
      <c r="F59" s="194"/>
      <c r="G59" s="194"/>
      <c r="H59" s="195"/>
      <c r="I59" s="1">
        <v>160</v>
      </c>
      <c r="J59" s="7">
        <v>0</v>
      </c>
      <c r="K59" s="7">
        <v>0</v>
      </c>
      <c r="L59" s="7"/>
      <c r="M59" s="7"/>
    </row>
    <row r="60" spans="1:13">
      <c r="A60" s="193" t="s">
        <v>45</v>
      </c>
      <c r="B60" s="194"/>
      <c r="C60" s="194"/>
      <c r="D60" s="194"/>
      <c r="E60" s="194"/>
      <c r="F60" s="194"/>
      <c r="G60" s="194"/>
      <c r="H60" s="195"/>
      <c r="I60" s="1">
        <v>161</v>
      </c>
      <c r="J60" s="7">
        <v>0</v>
      </c>
      <c r="K60" s="7">
        <v>0</v>
      </c>
      <c r="L60" s="7"/>
      <c r="M60" s="7"/>
    </row>
    <row r="61" spans="1:13">
      <c r="A61" s="193" t="s">
        <v>230</v>
      </c>
      <c r="B61" s="194"/>
      <c r="C61" s="194"/>
      <c r="D61" s="194"/>
      <c r="E61" s="194"/>
      <c r="F61" s="194"/>
      <c r="G61" s="194"/>
      <c r="H61" s="195"/>
      <c r="I61" s="1">
        <v>162</v>
      </c>
      <c r="J61" s="7">
        <v>157357</v>
      </c>
      <c r="K61" s="7">
        <v>157357</v>
      </c>
      <c r="L61" s="7">
        <v>1604357</v>
      </c>
      <c r="M61" s="7">
        <v>1604357</v>
      </c>
    </row>
    <row r="62" spans="1:13">
      <c r="A62" s="193" t="s">
        <v>231</v>
      </c>
      <c r="B62" s="194"/>
      <c r="C62" s="194"/>
      <c r="D62" s="194"/>
      <c r="E62" s="194"/>
      <c r="F62" s="194"/>
      <c r="G62" s="194"/>
      <c r="H62" s="195"/>
      <c r="I62" s="1">
        <v>163</v>
      </c>
      <c r="J62" s="7">
        <v>0</v>
      </c>
      <c r="K62" s="7">
        <v>0</v>
      </c>
      <c r="L62" s="7"/>
      <c r="M62" s="7"/>
    </row>
    <row r="63" spans="1:13">
      <c r="A63" s="193" t="s">
        <v>232</v>
      </c>
      <c r="B63" s="194"/>
      <c r="C63" s="194"/>
      <c r="D63" s="194"/>
      <c r="E63" s="194"/>
      <c r="F63" s="194"/>
      <c r="G63" s="194"/>
      <c r="H63" s="195"/>
      <c r="I63" s="1">
        <v>164</v>
      </c>
      <c r="J63" s="7">
        <v>0</v>
      </c>
      <c r="K63" s="7">
        <v>0</v>
      </c>
      <c r="L63" s="7"/>
      <c r="M63" s="7"/>
    </row>
    <row r="64" spans="1:13">
      <c r="A64" s="193" t="s">
        <v>233</v>
      </c>
      <c r="B64" s="194"/>
      <c r="C64" s="194"/>
      <c r="D64" s="194"/>
      <c r="E64" s="194"/>
      <c r="F64" s="194"/>
      <c r="G64" s="194"/>
      <c r="H64" s="195"/>
      <c r="I64" s="1">
        <v>165</v>
      </c>
      <c r="J64" s="7">
        <v>0</v>
      </c>
      <c r="K64" s="7">
        <v>0</v>
      </c>
      <c r="L64" s="7"/>
      <c r="M64" s="7"/>
    </row>
    <row r="65" spans="1:13">
      <c r="A65" s="193" t="s">
        <v>222</v>
      </c>
      <c r="B65" s="194"/>
      <c r="C65" s="194"/>
      <c r="D65" s="194"/>
      <c r="E65" s="194"/>
      <c r="F65" s="194"/>
      <c r="G65" s="194"/>
      <c r="H65" s="195"/>
      <c r="I65" s="1">
        <v>166</v>
      </c>
      <c r="J65" s="7">
        <v>0</v>
      </c>
      <c r="K65" s="7">
        <v>0</v>
      </c>
      <c r="L65" s="7"/>
      <c r="M65" s="7"/>
    </row>
    <row r="66" spans="1:13">
      <c r="A66" s="193" t="s">
        <v>193</v>
      </c>
      <c r="B66" s="194"/>
      <c r="C66" s="194"/>
      <c r="D66" s="194"/>
      <c r="E66" s="194"/>
      <c r="F66" s="194"/>
      <c r="G66" s="194"/>
      <c r="H66" s="195"/>
      <c r="I66" s="1">
        <v>167</v>
      </c>
      <c r="J66" s="53">
        <f>J57-J65</f>
        <v>157357</v>
      </c>
      <c r="K66" s="53">
        <f>K57-K65</f>
        <v>157357</v>
      </c>
      <c r="L66" s="53">
        <f>L57-L65</f>
        <v>1604357</v>
      </c>
      <c r="M66" s="53">
        <f>M57-M65</f>
        <v>1604357</v>
      </c>
    </row>
    <row r="67" spans="1:13">
      <c r="A67" s="193" t="s">
        <v>194</v>
      </c>
      <c r="B67" s="194"/>
      <c r="C67" s="194"/>
      <c r="D67" s="194"/>
      <c r="E67" s="194"/>
      <c r="F67" s="194"/>
      <c r="G67" s="194"/>
      <c r="H67" s="195"/>
      <c r="I67" s="1">
        <v>168</v>
      </c>
      <c r="J67" s="61">
        <f>J56+J66</f>
        <v>-92955685</v>
      </c>
      <c r="K67" s="61">
        <f>K56+K66</f>
        <v>-92955685</v>
      </c>
      <c r="L67" s="61">
        <f>L56+L66</f>
        <v>-91496812</v>
      </c>
      <c r="M67" s="61">
        <f>M56+M66</f>
        <v>-91496812</v>
      </c>
    </row>
    <row r="68" spans="1:13" ht="12.75" customHeight="1">
      <c r="A68" s="244" t="s">
        <v>311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</row>
    <row r="69" spans="1:13" ht="12.75" customHeight="1">
      <c r="A69" s="246" t="s">
        <v>188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</row>
    <row r="70" spans="1:13">
      <c r="A70" s="234" t="s">
        <v>234</v>
      </c>
      <c r="B70" s="235"/>
      <c r="C70" s="235"/>
      <c r="D70" s="235"/>
      <c r="E70" s="235"/>
      <c r="F70" s="235"/>
      <c r="G70" s="235"/>
      <c r="H70" s="236"/>
      <c r="I70" s="1">
        <v>169</v>
      </c>
      <c r="J70" s="7"/>
      <c r="K70" s="7"/>
      <c r="L70" s="7"/>
      <c r="M70" s="7"/>
    </row>
    <row r="71" spans="1:13">
      <c r="A71" s="241" t="s">
        <v>235</v>
      </c>
      <c r="B71" s="242"/>
      <c r="C71" s="242"/>
      <c r="D71" s="242"/>
      <c r="E71" s="242"/>
      <c r="F71" s="242"/>
      <c r="G71" s="242"/>
      <c r="H71" s="243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4">
    <dataValidation allowBlank="1" sqref="A1:I1048576 J68:K1048576 J1:K6 J51:K55 L1:XFD1048576"/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notEqual" allowBlank="1" showInputMessage="1" showErrorMessage="1" errorTitle="Pogrešan unos" error="Mogu se unijeti samo cjelobrojne vrijednosti." sqref="J47:K47 J56:K6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A4" sqref="A4:K52"/>
    </sheetView>
  </sheetViews>
  <sheetFormatPr defaultRowHeight="12.75"/>
  <cols>
    <col min="1" max="7" width="9.140625" style="52"/>
    <col min="8" max="8" width="6" style="52" customWidth="1"/>
    <col min="9" max="9" width="9.140625" style="52"/>
    <col min="10" max="11" width="9.85546875" style="52" bestFit="1" customWidth="1"/>
    <col min="12" max="16384" width="9.140625" style="52"/>
  </cols>
  <sheetData>
    <row r="1" spans="1:11" ht="12.75" customHeight="1">
      <c r="A1" s="251" t="s">
        <v>164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2.75" customHeight="1">
      <c r="A2" s="252" t="s">
        <v>323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>
      <c r="A3" s="248" t="s">
        <v>324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23.25">
      <c r="A4" s="253" t="s">
        <v>59</v>
      </c>
      <c r="B4" s="253"/>
      <c r="C4" s="253"/>
      <c r="D4" s="253"/>
      <c r="E4" s="253"/>
      <c r="F4" s="253"/>
      <c r="G4" s="253"/>
      <c r="H4" s="253"/>
      <c r="I4" s="66" t="s">
        <v>279</v>
      </c>
      <c r="J4" s="67" t="s">
        <v>317</v>
      </c>
      <c r="K4" s="67" t="s">
        <v>318</v>
      </c>
    </row>
    <row r="5" spans="1:11">
      <c r="A5" s="254">
        <v>1</v>
      </c>
      <c r="B5" s="254"/>
      <c r="C5" s="254"/>
      <c r="D5" s="254"/>
      <c r="E5" s="254"/>
      <c r="F5" s="254"/>
      <c r="G5" s="254"/>
      <c r="H5" s="254"/>
      <c r="I5" s="68">
        <v>2</v>
      </c>
      <c r="J5" s="69" t="s">
        <v>281</v>
      </c>
      <c r="K5" s="69" t="s">
        <v>282</v>
      </c>
    </row>
    <row r="6" spans="1:11">
      <c r="A6" s="210" t="s">
        <v>156</v>
      </c>
      <c r="B6" s="221"/>
      <c r="C6" s="221"/>
      <c r="D6" s="221"/>
      <c r="E6" s="221"/>
      <c r="F6" s="221"/>
      <c r="G6" s="221"/>
      <c r="H6" s="221"/>
      <c r="I6" s="255"/>
      <c r="J6" s="255"/>
      <c r="K6" s="256"/>
    </row>
    <row r="7" spans="1:11">
      <c r="A7" s="204" t="s">
        <v>40</v>
      </c>
      <c r="B7" s="205"/>
      <c r="C7" s="205"/>
      <c r="D7" s="205"/>
      <c r="E7" s="205"/>
      <c r="F7" s="205"/>
      <c r="G7" s="205"/>
      <c r="H7" s="205"/>
      <c r="I7" s="1">
        <v>1</v>
      </c>
      <c r="J7" s="7">
        <v>-93113042</v>
      </c>
      <c r="K7" s="7">
        <v>-93101169</v>
      </c>
    </row>
    <row r="8" spans="1:11">
      <c r="A8" s="204" t="s">
        <v>41</v>
      </c>
      <c r="B8" s="205"/>
      <c r="C8" s="205"/>
      <c r="D8" s="205"/>
      <c r="E8" s="205"/>
      <c r="F8" s="205"/>
      <c r="G8" s="205"/>
      <c r="H8" s="205"/>
      <c r="I8" s="1">
        <v>2</v>
      </c>
      <c r="J8" s="7">
        <v>36190610</v>
      </c>
      <c r="K8" s="7">
        <v>33936827</v>
      </c>
    </row>
    <row r="9" spans="1:11">
      <c r="A9" s="204" t="s">
        <v>42</v>
      </c>
      <c r="B9" s="205"/>
      <c r="C9" s="205"/>
      <c r="D9" s="205"/>
      <c r="E9" s="205"/>
      <c r="F9" s="205"/>
      <c r="G9" s="205"/>
      <c r="H9" s="205"/>
      <c r="I9" s="1">
        <v>3</v>
      </c>
      <c r="J9" s="7">
        <v>114544568</v>
      </c>
      <c r="K9" s="7">
        <v>175981458</v>
      </c>
    </row>
    <row r="10" spans="1:11">
      <c r="A10" s="204" t="s">
        <v>43</v>
      </c>
      <c r="B10" s="205"/>
      <c r="C10" s="205"/>
      <c r="D10" s="205"/>
      <c r="E10" s="205"/>
      <c r="F10" s="205"/>
      <c r="G10" s="205"/>
      <c r="H10" s="205"/>
      <c r="I10" s="1">
        <v>4</v>
      </c>
      <c r="J10" s="7">
        <v>0</v>
      </c>
      <c r="K10" s="7">
        <v>0</v>
      </c>
    </row>
    <row r="11" spans="1:11">
      <c r="A11" s="204" t="s">
        <v>44</v>
      </c>
      <c r="B11" s="205"/>
      <c r="C11" s="205"/>
      <c r="D11" s="205"/>
      <c r="E11" s="205"/>
      <c r="F11" s="205"/>
      <c r="G11" s="205"/>
      <c r="H11" s="205"/>
      <c r="I11" s="1">
        <v>5</v>
      </c>
      <c r="J11" s="7">
        <v>0</v>
      </c>
      <c r="K11" s="7">
        <v>0</v>
      </c>
    </row>
    <row r="12" spans="1:11">
      <c r="A12" s="204" t="s">
        <v>51</v>
      </c>
      <c r="B12" s="205"/>
      <c r="C12" s="205"/>
      <c r="D12" s="205"/>
      <c r="E12" s="205"/>
      <c r="F12" s="205"/>
      <c r="G12" s="205"/>
      <c r="H12" s="205"/>
      <c r="I12" s="1">
        <v>6</v>
      </c>
      <c r="J12" s="7">
        <v>27073135</v>
      </c>
      <c r="K12" s="7">
        <v>17146868</v>
      </c>
    </row>
    <row r="13" spans="1:11">
      <c r="A13" s="193" t="s">
        <v>157</v>
      </c>
      <c r="B13" s="194"/>
      <c r="C13" s="194"/>
      <c r="D13" s="194"/>
      <c r="E13" s="194"/>
      <c r="F13" s="194"/>
      <c r="G13" s="194"/>
      <c r="H13" s="194"/>
      <c r="I13" s="1">
        <v>7</v>
      </c>
      <c r="J13" s="53">
        <f>SUM(J7:J12)</f>
        <v>84695271</v>
      </c>
      <c r="K13" s="53">
        <f>SUM(K7:K12)</f>
        <v>133963984</v>
      </c>
    </row>
    <row r="14" spans="1:11">
      <c r="A14" s="204" t="s">
        <v>52</v>
      </c>
      <c r="B14" s="205"/>
      <c r="C14" s="205"/>
      <c r="D14" s="205"/>
      <c r="E14" s="205"/>
      <c r="F14" s="205"/>
      <c r="G14" s="205"/>
      <c r="H14" s="205"/>
      <c r="I14" s="1">
        <v>8</v>
      </c>
      <c r="J14" s="7">
        <v>0</v>
      </c>
      <c r="K14" s="7">
        <v>0</v>
      </c>
    </row>
    <row r="15" spans="1:11">
      <c r="A15" s="204" t="s">
        <v>53</v>
      </c>
      <c r="B15" s="205"/>
      <c r="C15" s="205"/>
      <c r="D15" s="205"/>
      <c r="E15" s="205"/>
      <c r="F15" s="205"/>
      <c r="G15" s="205"/>
      <c r="H15" s="205"/>
      <c r="I15" s="1">
        <v>9</v>
      </c>
      <c r="J15" s="7">
        <v>29201783</v>
      </c>
      <c r="K15" s="7">
        <v>8635331</v>
      </c>
    </row>
    <row r="16" spans="1:11">
      <c r="A16" s="204" t="s">
        <v>54</v>
      </c>
      <c r="B16" s="205"/>
      <c r="C16" s="205"/>
      <c r="D16" s="205"/>
      <c r="E16" s="205"/>
      <c r="F16" s="205"/>
      <c r="G16" s="205"/>
      <c r="H16" s="205"/>
      <c r="I16" s="1">
        <v>10</v>
      </c>
      <c r="J16" s="7">
        <v>3516254</v>
      </c>
      <c r="K16" s="7">
        <v>1907527</v>
      </c>
    </row>
    <row r="17" spans="1:11">
      <c r="A17" s="204" t="s">
        <v>55</v>
      </c>
      <c r="B17" s="205"/>
      <c r="C17" s="205"/>
      <c r="D17" s="205"/>
      <c r="E17" s="205"/>
      <c r="F17" s="205"/>
      <c r="G17" s="205"/>
      <c r="H17" s="205"/>
      <c r="I17" s="1">
        <v>11</v>
      </c>
      <c r="J17" s="7">
        <v>10385264</v>
      </c>
      <c r="K17" s="7">
        <v>40638485</v>
      </c>
    </row>
    <row r="18" spans="1:11">
      <c r="A18" s="193" t="s">
        <v>158</v>
      </c>
      <c r="B18" s="194"/>
      <c r="C18" s="194"/>
      <c r="D18" s="194"/>
      <c r="E18" s="194"/>
      <c r="F18" s="194"/>
      <c r="G18" s="194"/>
      <c r="H18" s="194"/>
      <c r="I18" s="1">
        <v>12</v>
      </c>
      <c r="J18" s="129">
        <f>SUM(J14:J17)</f>
        <v>43103301</v>
      </c>
      <c r="K18" s="129">
        <f>SUM(K14:K17)</f>
        <v>51181343</v>
      </c>
    </row>
    <row r="19" spans="1:11">
      <c r="A19" s="193" t="s">
        <v>36</v>
      </c>
      <c r="B19" s="194"/>
      <c r="C19" s="194"/>
      <c r="D19" s="194"/>
      <c r="E19" s="194"/>
      <c r="F19" s="194"/>
      <c r="G19" s="194"/>
      <c r="H19" s="194"/>
      <c r="I19" s="1">
        <v>13</v>
      </c>
      <c r="J19" s="129">
        <f>IF(J13&gt;J18,J13-J18,0)</f>
        <v>41591970</v>
      </c>
      <c r="K19" s="129">
        <f>IF(K13&gt;K18,K13-K18,0)</f>
        <v>82782641</v>
      </c>
    </row>
    <row r="20" spans="1:11">
      <c r="A20" s="193" t="s">
        <v>37</v>
      </c>
      <c r="B20" s="194"/>
      <c r="C20" s="194"/>
      <c r="D20" s="194"/>
      <c r="E20" s="194"/>
      <c r="F20" s="194"/>
      <c r="G20" s="194"/>
      <c r="H20" s="194"/>
      <c r="I20" s="1">
        <v>14</v>
      </c>
      <c r="J20" s="129">
        <f>IF(J18&gt;J13,J18-J13,0)</f>
        <v>0</v>
      </c>
      <c r="K20" s="53">
        <f>IF(K18&gt;K13,K18-K13,0)</f>
        <v>0</v>
      </c>
    </row>
    <row r="21" spans="1:11">
      <c r="A21" s="210" t="s">
        <v>159</v>
      </c>
      <c r="B21" s="221"/>
      <c r="C21" s="221"/>
      <c r="D21" s="221"/>
      <c r="E21" s="221"/>
      <c r="F21" s="221"/>
      <c r="G21" s="221"/>
      <c r="H21" s="221"/>
      <c r="I21" s="255"/>
      <c r="J21" s="255"/>
      <c r="K21" s="256"/>
    </row>
    <row r="22" spans="1:11">
      <c r="A22" s="204" t="s">
        <v>178</v>
      </c>
      <c r="B22" s="205"/>
      <c r="C22" s="205"/>
      <c r="D22" s="205"/>
      <c r="E22" s="205"/>
      <c r="F22" s="205"/>
      <c r="G22" s="205"/>
      <c r="H22" s="205"/>
      <c r="I22" s="1">
        <v>15</v>
      </c>
      <c r="J22" s="7">
        <v>262922</v>
      </c>
      <c r="K22" s="7">
        <v>0</v>
      </c>
    </row>
    <row r="23" spans="1:11">
      <c r="A23" s="204" t="s">
        <v>179</v>
      </c>
      <c r="B23" s="205"/>
      <c r="C23" s="205"/>
      <c r="D23" s="205"/>
      <c r="E23" s="205"/>
      <c r="F23" s="205"/>
      <c r="G23" s="205"/>
      <c r="H23" s="205"/>
      <c r="I23" s="1">
        <v>16</v>
      </c>
      <c r="J23" s="7">
        <v>0</v>
      </c>
      <c r="K23" s="7">
        <v>0</v>
      </c>
    </row>
    <row r="24" spans="1:11">
      <c r="A24" s="204" t="s">
        <v>180</v>
      </c>
      <c r="B24" s="205"/>
      <c r="C24" s="205"/>
      <c r="D24" s="205"/>
      <c r="E24" s="205"/>
      <c r="F24" s="205"/>
      <c r="G24" s="205"/>
      <c r="H24" s="205"/>
      <c r="I24" s="1">
        <v>17</v>
      </c>
      <c r="J24" s="7">
        <v>0</v>
      </c>
      <c r="K24" s="7">
        <v>0</v>
      </c>
    </row>
    <row r="25" spans="1:11">
      <c r="A25" s="204" t="s">
        <v>181</v>
      </c>
      <c r="B25" s="205"/>
      <c r="C25" s="205"/>
      <c r="D25" s="205"/>
      <c r="E25" s="205"/>
      <c r="F25" s="205"/>
      <c r="G25" s="205"/>
      <c r="H25" s="205"/>
      <c r="I25" s="1">
        <v>18</v>
      </c>
      <c r="J25" s="7">
        <v>0</v>
      </c>
      <c r="K25" s="7">
        <v>0</v>
      </c>
    </row>
    <row r="26" spans="1:11">
      <c r="A26" s="204" t="s">
        <v>182</v>
      </c>
      <c r="B26" s="205"/>
      <c r="C26" s="205"/>
      <c r="D26" s="205"/>
      <c r="E26" s="205"/>
      <c r="F26" s="205"/>
      <c r="G26" s="205"/>
      <c r="H26" s="205"/>
      <c r="I26" s="1">
        <v>19</v>
      </c>
      <c r="J26" s="7">
        <v>0</v>
      </c>
      <c r="K26" s="7">
        <v>0</v>
      </c>
    </row>
    <row r="27" spans="1:11">
      <c r="A27" s="193" t="s">
        <v>168</v>
      </c>
      <c r="B27" s="194"/>
      <c r="C27" s="194"/>
      <c r="D27" s="194"/>
      <c r="E27" s="194"/>
      <c r="F27" s="194"/>
      <c r="G27" s="194"/>
      <c r="H27" s="194"/>
      <c r="I27" s="1">
        <v>20</v>
      </c>
      <c r="J27" s="129">
        <f>SUM(J22:J26)</f>
        <v>262922</v>
      </c>
      <c r="K27" s="129">
        <f>SUM(K22:K26)</f>
        <v>0</v>
      </c>
    </row>
    <row r="28" spans="1:11">
      <c r="A28" s="204" t="s">
        <v>115</v>
      </c>
      <c r="B28" s="205"/>
      <c r="C28" s="205"/>
      <c r="D28" s="205"/>
      <c r="E28" s="205"/>
      <c r="F28" s="205"/>
      <c r="G28" s="205"/>
      <c r="H28" s="205"/>
      <c r="I28" s="1">
        <v>21</v>
      </c>
      <c r="J28" s="7">
        <v>15344013</v>
      </c>
      <c r="K28" s="7">
        <v>27380707</v>
      </c>
    </row>
    <row r="29" spans="1:11">
      <c r="A29" s="204" t="s">
        <v>116</v>
      </c>
      <c r="B29" s="205"/>
      <c r="C29" s="205"/>
      <c r="D29" s="205"/>
      <c r="E29" s="205"/>
      <c r="F29" s="205"/>
      <c r="G29" s="205"/>
      <c r="H29" s="205"/>
      <c r="I29" s="1">
        <v>22</v>
      </c>
      <c r="J29" s="7">
        <v>0</v>
      </c>
      <c r="K29" s="7">
        <v>0</v>
      </c>
    </row>
    <row r="30" spans="1:11">
      <c r="A30" s="204" t="s">
        <v>16</v>
      </c>
      <c r="B30" s="205"/>
      <c r="C30" s="205"/>
      <c r="D30" s="205"/>
      <c r="E30" s="205"/>
      <c r="F30" s="205"/>
      <c r="G30" s="205"/>
      <c r="H30" s="205"/>
      <c r="I30" s="1">
        <v>23</v>
      </c>
      <c r="J30" s="7">
        <v>43542801</v>
      </c>
      <c r="K30" s="7">
        <v>39240013</v>
      </c>
    </row>
    <row r="31" spans="1:11">
      <c r="A31" s="193" t="s">
        <v>5</v>
      </c>
      <c r="B31" s="194"/>
      <c r="C31" s="194"/>
      <c r="D31" s="194"/>
      <c r="E31" s="194"/>
      <c r="F31" s="194"/>
      <c r="G31" s="194"/>
      <c r="H31" s="194"/>
      <c r="I31" s="1">
        <v>24</v>
      </c>
      <c r="J31" s="129">
        <f>SUM(J28:J30)</f>
        <v>58886814</v>
      </c>
      <c r="K31" s="129">
        <f>SUM(K28:K30)</f>
        <v>66620720</v>
      </c>
    </row>
    <row r="32" spans="1:11">
      <c r="A32" s="193" t="s">
        <v>38</v>
      </c>
      <c r="B32" s="194"/>
      <c r="C32" s="194"/>
      <c r="D32" s="194"/>
      <c r="E32" s="194"/>
      <c r="F32" s="194"/>
      <c r="G32" s="194"/>
      <c r="H32" s="194"/>
      <c r="I32" s="1">
        <v>25</v>
      </c>
      <c r="J32" s="129">
        <f>IF(J27&gt;J31,J27-J31,0)</f>
        <v>0</v>
      </c>
      <c r="K32" s="129">
        <f>IF(K27&gt;K31,K27-K31,0)</f>
        <v>0</v>
      </c>
    </row>
    <row r="33" spans="1:11">
      <c r="A33" s="193" t="s">
        <v>39</v>
      </c>
      <c r="B33" s="194"/>
      <c r="C33" s="194"/>
      <c r="D33" s="194"/>
      <c r="E33" s="194"/>
      <c r="F33" s="194"/>
      <c r="G33" s="194"/>
      <c r="H33" s="194"/>
      <c r="I33" s="1">
        <v>26</v>
      </c>
      <c r="J33" s="129">
        <f>IF(J31&gt;J27,J31-J27,0)</f>
        <v>58623892</v>
      </c>
      <c r="K33" s="129">
        <f>IF(K31&gt;K27,K31-K27,0)</f>
        <v>66620720</v>
      </c>
    </row>
    <row r="34" spans="1:11">
      <c r="A34" s="210" t="s">
        <v>160</v>
      </c>
      <c r="B34" s="221"/>
      <c r="C34" s="221"/>
      <c r="D34" s="221"/>
      <c r="E34" s="221"/>
      <c r="F34" s="221"/>
      <c r="G34" s="221"/>
      <c r="H34" s="221"/>
      <c r="I34" s="255"/>
      <c r="J34" s="255"/>
      <c r="K34" s="256"/>
    </row>
    <row r="35" spans="1:11">
      <c r="A35" s="204" t="s">
        <v>174</v>
      </c>
      <c r="B35" s="205"/>
      <c r="C35" s="205"/>
      <c r="D35" s="205"/>
      <c r="E35" s="205"/>
      <c r="F35" s="205"/>
      <c r="G35" s="205"/>
      <c r="H35" s="205"/>
      <c r="I35" s="1">
        <v>27</v>
      </c>
      <c r="J35" s="7">
        <v>0</v>
      </c>
      <c r="K35" s="7">
        <v>0</v>
      </c>
    </row>
    <row r="36" spans="1:11">
      <c r="A36" s="204" t="s">
        <v>29</v>
      </c>
      <c r="B36" s="205"/>
      <c r="C36" s="205"/>
      <c r="D36" s="205"/>
      <c r="E36" s="205"/>
      <c r="F36" s="205"/>
      <c r="G36" s="205"/>
      <c r="H36" s="205"/>
      <c r="I36" s="1">
        <v>28</v>
      </c>
      <c r="J36" s="7">
        <v>1630</v>
      </c>
      <c r="K36" s="7">
        <v>7450000</v>
      </c>
    </row>
    <row r="37" spans="1:11">
      <c r="A37" s="204" t="s">
        <v>30</v>
      </c>
      <c r="B37" s="205"/>
      <c r="C37" s="205"/>
      <c r="D37" s="205"/>
      <c r="E37" s="205"/>
      <c r="F37" s="205"/>
      <c r="G37" s="205"/>
      <c r="H37" s="205"/>
      <c r="I37" s="1">
        <v>29</v>
      </c>
      <c r="J37" s="7">
        <v>0</v>
      </c>
      <c r="K37" s="7">
        <v>0</v>
      </c>
    </row>
    <row r="38" spans="1:11">
      <c r="A38" s="193" t="s">
        <v>68</v>
      </c>
      <c r="B38" s="194"/>
      <c r="C38" s="194"/>
      <c r="D38" s="194"/>
      <c r="E38" s="194"/>
      <c r="F38" s="194"/>
      <c r="G38" s="194"/>
      <c r="H38" s="194"/>
      <c r="I38" s="1">
        <v>30</v>
      </c>
      <c r="J38" s="129">
        <f>SUM(J35:J37)</f>
        <v>1630</v>
      </c>
      <c r="K38" s="129">
        <f>SUM(K35:K37)</f>
        <v>7450000</v>
      </c>
    </row>
    <row r="39" spans="1:11">
      <c r="A39" s="204" t="s">
        <v>31</v>
      </c>
      <c r="B39" s="205"/>
      <c r="C39" s="205"/>
      <c r="D39" s="205"/>
      <c r="E39" s="205"/>
      <c r="F39" s="205"/>
      <c r="G39" s="205"/>
      <c r="H39" s="205"/>
      <c r="I39" s="1">
        <v>31</v>
      </c>
      <c r="J39" s="7">
        <v>0</v>
      </c>
      <c r="K39" s="7">
        <v>0</v>
      </c>
    </row>
    <row r="40" spans="1:11">
      <c r="A40" s="204" t="s">
        <v>32</v>
      </c>
      <c r="B40" s="205"/>
      <c r="C40" s="205"/>
      <c r="D40" s="205"/>
      <c r="E40" s="205"/>
      <c r="F40" s="205"/>
      <c r="G40" s="205"/>
      <c r="H40" s="205"/>
      <c r="I40" s="1">
        <v>32</v>
      </c>
      <c r="J40" s="7">
        <v>0</v>
      </c>
      <c r="K40" s="7">
        <v>0</v>
      </c>
    </row>
    <row r="41" spans="1:11">
      <c r="A41" s="204" t="s">
        <v>33</v>
      </c>
      <c r="B41" s="205"/>
      <c r="C41" s="205"/>
      <c r="D41" s="205"/>
      <c r="E41" s="205"/>
      <c r="F41" s="205"/>
      <c r="G41" s="205"/>
      <c r="H41" s="205"/>
      <c r="I41" s="1">
        <v>33</v>
      </c>
      <c r="J41" s="7">
        <v>2126</v>
      </c>
      <c r="K41" s="7">
        <v>135690</v>
      </c>
    </row>
    <row r="42" spans="1:11">
      <c r="A42" s="204" t="s">
        <v>34</v>
      </c>
      <c r="B42" s="205"/>
      <c r="C42" s="205"/>
      <c r="D42" s="205"/>
      <c r="E42" s="205"/>
      <c r="F42" s="205"/>
      <c r="G42" s="205"/>
      <c r="H42" s="205"/>
      <c r="I42" s="1">
        <v>34</v>
      </c>
      <c r="J42" s="7">
        <v>0</v>
      </c>
      <c r="K42" s="7">
        <v>0</v>
      </c>
    </row>
    <row r="43" spans="1:11">
      <c r="A43" s="204" t="s">
        <v>35</v>
      </c>
      <c r="B43" s="205"/>
      <c r="C43" s="205"/>
      <c r="D43" s="205"/>
      <c r="E43" s="205"/>
      <c r="F43" s="205"/>
      <c r="G43" s="205"/>
      <c r="H43" s="205"/>
      <c r="I43" s="1">
        <v>35</v>
      </c>
      <c r="J43" s="7">
        <v>3029765</v>
      </c>
      <c r="K43" s="7">
        <v>1582765</v>
      </c>
    </row>
    <row r="44" spans="1:11">
      <c r="A44" s="193" t="s">
        <v>69</v>
      </c>
      <c r="B44" s="194"/>
      <c r="C44" s="194"/>
      <c r="D44" s="194"/>
      <c r="E44" s="194"/>
      <c r="F44" s="194"/>
      <c r="G44" s="194"/>
      <c r="H44" s="194"/>
      <c r="I44" s="1">
        <v>36</v>
      </c>
      <c r="J44" s="129">
        <f>SUM(J39:J43)</f>
        <v>3031891</v>
      </c>
      <c r="K44" s="129">
        <f>SUM(K39:K43)</f>
        <v>1718455</v>
      </c>
    </row>
    <row r="45" spans="1:11">
      <c r="A45" s="193" t="s">
        <v>17</v>
      </c>
      <c r="B45" s="194"/>
      <c r="C45" s="194"/>
      <c r="D45" s="194"/>
      <c r="E45" s="194"/>
      <c r="F45" s="194"/>
      <c r="G45" s="194"/>
      <c r="H45" s="194"/>
      <c r="I45" s="1">
        <v>37</v>
      </c>
      <c r="J45" s="129">
        <f>IF(J38&gt;J44,J38-J44,0)</f>
        <v>0</v>
      </c>
      <c r="K45" s="129">
        <f>IF(K38&gt;K44,K38-K44,0)</f>
        <v>5731545</v>
      </c>
    </row>
    <row r="46" spans="1:11">
      <c r="A46" s="193" t="s">
        <v>18</v>
      </c>
      <c r="B46" s="194"/>
      <c r="C46" s="194"/>
      <c r="D46" s="194"/>
      <c r="E46" s="194"/>
      <c r="F46" s="194"/>
      <c r="G46" s="194"/>
      <c r="H46" s="194"/>
      <c r="I46" s="1">
        <v>38</v>
      </c>
      <c r="J46" s="129">
        <f>IF(J44&gt;J38,J44-J38,0)</f>
        <v>3030261</v>
      </c>
      <c r="K46" s="129">
        <f>IF(K44&gt;K38,K44-K38,0)</f>
        <v>0</v>
      </c>
    </row>
    <row r="47" spans="1:11">
      <c r="A47" s="204" t="s">
        <v>70</v>
      </c>
      <c r="B47" s="205"/>
      <c r="C47" s="205"/>
      <c r="D47" s="205"/>
      <c r="E47" s="205"/>
      <c r="F47" s="205"/>
      <c r="G47" s="205"/>
      <c r="H47" s="205"/>
      <c r="I47" s="1">
        <v>39</v>
      </c>
      <c r="J47" s="53">
        <f>IF(J19-J20+J32-J33+J45-J46&gt;0,J19-J20+J32-J33+J45-J46,0)</f>
        <v>0</v>
      </c>
      <c r="K47" s="53">
        <f>IF(K19-K20+K32-K33+K45-K46&gt;0,K19-K20+K32-K33+K45-K46,0)</f>
        <v>21893466</v>
      </c>
    </row>
    <row r="48" spans="1:11">
      <c r="A48" s="204" t="s">
        <v>71</v>
      </c>
      <c r="B48" s="205"/>
      <c r="C48" s="205"/>
      <c r="D48" s="205"/>
      <c r="E48" s="205"/>
      <c r="F48" s="205"/>
      <c r="G48" s="205"/>
      <c r="H48" s="205"/>
      <c r="I48" s="1">
        <v>40</v>
      </c>
      <c r="J48" s="53">
        <f>IF(J20-J19+J33-J32+J46-J45&gt;0,J20-J19+J33-J32+J46-J45,0)</f>
        <v>20062183</v>
      </c>
      <c r="K48" s="53">
        <f>IF(K20-K19+K33-K32+K46-K45&gt;0,K20-K19+K33-K32+K46-K45,0)</f>
        <v>0</v>
      </c>
    </row>
    <row r="49" spans="1:11">
      <c r="A49" s="204" t="s">
        <v>161</v>
      </c>
      <c r="B49" s="205"/>
      <c r="C49" s="205"/>
      <c r="D49" s="205"/>
      <c r="E49" s="205"/>
      <c r="F49" s="205"/>
      <c r="G49" s="205"/>
      <c r="H49" s="205"/>
      <c r="I49" s="1">
        <v>41</v>
      </c>
      <c r="J49" s="7">
        <v>51362124</v>
      </c>
      <c r="K49" s="7">
        <v>22142467</v>
      </c>
    </row>
    <row r="50" spans="1:11">
      <c r="A50" s="204" t="s">
        <v>175</v>
      </c>
      <c r="B50" s="205"/>
      <c r="C50" s="205"/>
      <c r="D50" s="205"/>
      <c r="E50" s="205"/>
      <c r="F50" s="205"/>
      <c r="G50" s="205"/>
      <c r="H50" s="205"/>
      <c r="I50" s="1">
        <v>42</v>
      </c>
      <c r="J50" s="7">
        <v>0</v>
      </c>
      <c r="K50" s="7">
        <v>21893464</v>
      </c>
    </row>
    <row r="51" spans="1:11">
      <c r="A51" s="204" t="s">
        <v>176</v>
      </c>
      <c r="B51" s="205"/>
      <c r="C51" s="205"/>
      <c r="D51" s="205"/>
      <c r="E51" s="205"/>
      <c r="F51" s="205"/>
      <c r="G51" s="205"/>
      <c r="H51" s="205"/>
      <c r="I51" s="1">
        <v>43</v>
      </c>
      <c r="J51" s="7">
        <v>20062183</v>
      </c>
      <c r="K51" s="7">
        <v>0</v>
      </c>
    </row>
    <row r="52" spans="1:11">
      <c r="A52" s="226" t="s">
        <v>177</v>
      </c>
      <c r="B52" s="227"/>
      <c r="C52" s="227"/>
      <c r="D52" s="227"/>
      <c r="E52" s="227"/>
      <c r="F52" s="227"/>
      <c r="G52" s="227"/>
      <c r="H52" s="227"/>
      <c r="I52" s="4">
        <v>44</v>
      </c>
      <c r="J52" s="61">
        <f>J49+J50-J51</f>
        <v>31299941</v>
      </c>
      <c r="K52" s="61">
        <f>K49+K50-K51</f>
        <v>44035931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I1048576 K1:XFD1048576 J1:J6 J21 J34 J53:J1048576"/>
    <dataValidation type="whole" operator="greaterThanOrEqual" allowBlank="1" showInputMessage="1" showErrorMessage="1" errorTitle="Pogrešan unos" error="Mogu se unijeti samo cjelobrojne pozitivne vrijednosti." sqref="J13 J18:J20 J31:J33 J27 J52 J44:J48 J38">
      <formula1>0</formula1>
    </dataValidation>
    <dataValidation type="whole" operator="notEqual" allowBlank="1" showInputMessage="1" showErrorMessage="1" errorTitle="Pogrešan unos" error="Mogu se unijeti samo cjelobrojne vrijednosti." sqref="J14:J17 J7:J12 J28:J30 J22:J26 J49:J51 J39:J43 J35:J37">
      <formula1>9999999998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28" zoomScale="110" zoomScaleNormal="100" workbookViewId="0">
      <selection activeCell="G60" sqref="G60"/>
    </sheetView>
  </sheetViews>
  <sheetFormatPr defaultRowHeight="12.75"/>
  <cols>
    <col min="1" max="16384" width="9.140625" style="52"/>
  </cols>
  <sheetData>
    <row r="1" spans="1:11" ht="12.75" customHeight="1">
      <c r="A1" s="251" t="s">
        <v>197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2.75" customHeight="1">
      <c r="A2" s="258" t="s">
        <v>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257" t="s">
        <v>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33.75">
      <c r="A4" s="253" t="s">
        <v>59</v>
      </c>
      <c r="B4" s="253"/>
      <c r="C4" s="253"/>
      <c r="D4" s="253"/>
      <c r="E4" s="253"/>
      <c r="F4" s="253"/>
      <c r="G4" s="253"/>
      <c r="H4" s="253"/>
      <c r="I4" s="66" t="s">
        <v>279</v>
      </c>
      <c r="J4" s="67" t="s">
        <v>317</v>
      </c>
      <c r="K4" s="67" t="s">
        <v>318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72">
        <v>2</v>
      </c>
      <c r="J5" s="73" t="s">
        <v>281</v>
      </c>
      <c r="K5" s="73" t="s">
        <v>282</v>
      </c>
    </row>
    <row r="6" spans="1:11">
      <c r="A6" s="210" t="s">
        <v>156</v>
      </c>
      <c r="B6" s="221"/>
      <c r="C6" s="221"/>
      <c r="D6" s="221"/>
      <c r="E6" s="221"/>
      <c r="F6" s="221"/>
      <c r="G6" s="221"/>
      <c r="H6" s="221"/>
      <c r="I6" s="255"/>
      <c r="J6" s="255"/>
      <c r="K6" s="256"/>
    </row>
    <row r="7" spans="1:11">
      <c r="A7" s="204" t="s">
        <v>199</v>
      </c>
      <c r="B7" s="205"/>
      <c r="C7" s="205"/>
      <c r="D7" s="205"/>
      <c r="E7" s="205"/>
      <c r="F7" s="205"/>
      <c r="G7" s="205"/>
      <c r="H7" s="205"/>
      <c r="I7" s="1">
        <v>1</v>
      </c>
      <c r="J7" s="5"/>
      <c r="K7" s="7"/>
    </row>
    <row r="8" spans="1:11">
      <c r="A8" s="204" t="s">
        <v>119</v>
      </c>
      <c r="B8" s="205"/>
      <c r="C8" s="205"/>
      <c r="D8" s="205"/>
      <c r="E8" s="205"/>
      <c r="F8" s="205"/>
      <c r="G8" s="205"/>
      <c r="H8" s="205"/>
      <c r="I8" s="1">
        <v>2</v>
      </c>
      <c r="J8" s="5"/>
      <c r="K8" s="7"/>
    </row>
    <row r="9" spans="1:11">
      <c r="A9" s="204" t="s">
        <v>120</v>
      </c>
      <c r="B9" s="205"/>
      <c r="C9" s="205"/>
      <c r="D9" s="205"/>
      <c r="E9" s="205"/>
      <c r="F9" s="205"/>
      <c r="G9" s="205"/>
      <c r="H9" s="205"/>
      <c r="I9" s="1">
        <v>3</v>
      </c>
      <c r="J9" s="5"/>
      <c r="K9" s="7"/>
    </row>
    <row r="10" spans="1:11">
      <c r="A10" s="204" t="s">
        <v>121</v>
      </c>
      <c r="B10" s="205"/>
      <c r="C10" s="205"/>
      <c r="D10" s="205"/>
      <c r="E10" s="205"/>
      <c r="F10" s="205"/>
      <c r="G10" s="205"/>
      <c r="H10" s="205"/>
      <c r="I10" s="1">
        <v>4</v>
      </c>
      <c r="J10" s="5"/>
      <c r="K10" s="7"/>
    </row>
    <row r="11" spans="1:11">
      <c r="A11" s="204" t="s">
        <v>122</v>
      </c>
      <c r="B11" s="205"/>
      <c r="C11" s="205"/>
      <c r="D11" s="205"/>
      <c r="E11" s="205"/>
      <c r="F11" s="205"/>
      <c r="G11" s="205"/>
      <c r="H11" s="205"/>
      <c r="I11" s="1">
        <v>5</v>
      </c>
      <c r="J11" s="5"/>
      <c r="K11" s="7"/>
    </row>
    <row r="12" spans="1:11">
      <c r="A12" s="193" t="s">
        <v>198</v>
      </c>
      <c r="B12" s="194"/>
      <c r="C12" s="194"/>
      <c r="D12" s="194"/>
      <c r="E12" s="194"/>
      <c r="F12" s="194"/>
      <c r="G12" s="194"/>
      <c r="H12" s="194"/>
      <c r="I12" s="1">
        <v>6</v>
      </c>
      <c r="J12" s="64">
        <f>SUM(J7:J11)</f>
        <v>0</v>
      </c>
      <c r="K12" s="53">
        <f>SUM(K7:K11)</f>
        <v>0</v>
      </c>
    </row>
    <row r="13" spans="1:11">
      <c r="A13" s="204" t="s">
        <v>123</v>
      </c>
      <c r="B13" s="205"/>
      <c r="C13" s="205"/>
      <c r="D13" s="205"/>
      <c r="E13" s="205"/>
      <c r="F13" s="205"/>
      <c r="G13" s="205"/>
      <c r="H13" s="205"/>
      <c r="I13" s="1">
        <v>7</v>
      </c>
      <c r="J13" s="5"/>
      <c r="K13" s="7"/>
    </row>
    <row r="14" spans="1:11">
      <c r="A14" s="204" t="s">
        <v>124</v>
      </c>
      <c r="B14" s="205"/>
      <c r="C14" s="205"/>
      <c r="D14" s="205"/>
      <c r="E14" s="205"/>
      <c r="F14" s="205"/>
      <c r="G14" s="205"/>
      <c r="H14" s="205"/>
      <c r="I14" s="1">
        <v>8</v>
      </c>
      <c r="J14" s="5"/>
      <c r="K14" s="7"/>
    </row>
    <row r="15" spans="1:11">
      <c r="A15" s="204" t="s">
        <v>125</v>
      </c>
      <c r="B15" s="205"/>
      <c r="C15" s="205"/>
      <c r="D15" s="205"/>
      <c r="E15" s="205"/>
      <c r="F15" s="205"/>
      <c r="G15" s="205"/>
      <c r="H15" s="205"/>
      <c r="I15" s="1">
        <v>9</v>
      </c>
      <c r="J15" s="5"/>
      <c r="K15" s="7"/>
    </row>
    <row r="16" spans="1:11">
      <c r="A16" s="204" t="s">
        <v>126</v>
      </c>
      <c r="B16" s="205"/>
      <c r="C16" s="205"/>
      <c r="D16" s="205"/>
      <c r="E16" s="205"/>
      <c r="F16" s="205"/>
      <c r="G16" s="205"/>
      <c r="H16" s="205"/>
      <c r="I16" s="1">
        <v>10</v>
      </c>
      <c r="J16" s="5"/>
      <c r="K16" s="7"/>
    </row>
    <row r="17" spans="1:11">
      <c r="A17" s="204" t="s">
        <v>127</v>
      </c>
      <c r="B17" s="205"/>
      <c r="C17" s="205"/>
      <c r="D17" s="205"/>
      <c r="E17" s="205"/>
      <c r="F17" s="205"/>
      <c r="G17" s="205"/>
      <c r="H17" s="205"/>
      <c r="I17" s="1">
        <v>11</v>
      </c>
      <c r="J17" s="5"/>
      <c r="K17" s="7"/>
    </row>
    <row r="18" spans="1:11">
      <c r="A18" s="204" t="s">
        <v>128</v>
      </c>
      <c r="B18" s="205"/>
      <c r="C18" s="205"/>
      <c r="D18" s="205"/>
      <c r="E18" s="205"/>
      <c r="F18" s="205"/>
      <c r="G18" s="205"/>
      <c r="H18" s="205"/>
      <c r="I18" s="1">
        <v>12</v>
      </c>
      <c r="J18" s="5"/>
      <c r="K18" s="7"/>
    </row>
    <row r="19" spans="1:11">
      <c r="A19" s="193" t="s">
        <v>47</v>
      </c>
      <c r="B19" s="194"/>
      <c r="C19" s="194"/>
      <c r="D19" s="194"/>
      <c r="E19" s="194"/>
      <c r="F19" s="194"/>
      <c r="G19" s="194"/>
      <c r="H19" s="194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3" t="s">
        <v>108</v>
      </c>
      <c r="B20" s="260"/>
      <c r="C20" s="260"/>
      <c r="D20" s="260"/>
      <c r="E20" s="260"/>
      <c r="F20" s="260"/>
      <c r="G20" s="260"/>
      <c r="H20" s="261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07" t="s">
        <v>109</v>
      </c>
      <c r="B21" s="262"/>
      <c r="C21" s="262"/>
      <c r="D21" s="262"/>
      <c r="E21" s="262"/>
      <c r="F21" s="262"/>
      <c r="G21" s="262"/>
      <c r="H21" s="263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0" t="s">
        <v>159</v>
      </c>
      <c r="B22" s="221"/>
      <c r="C22" s="221"/>
      <c r="D22" s="221"/>
      <c r="E22" s="221"/>
      <c r="F22" s="221"/>
      <c r="G22" s="221"/>
      <c r="H22" s="221"/>
      <c r="I22" s="255"/>
      <c r="J22" s="255"/>
      <c r="K22" s="256"/>
    </row>
    <row r="23" spans="1:11">
      <c r="A23" s="204" t="s">
        <v>165</v>
      </c>
      <c r="B23" s="205"/>
      <c r="C23" s="205"/>
      <c r="D23" s="205"/>
      <c r="E23" s="205"/>
      <c r="F23" s="205"/>
      <c r="G23" s="205"/>
      <c r="H23" s="205"/>
      <c r="I23" s="1">
        <v>16</v>
      </c>
      <c r="J23" s="5"/>
      <c r="K23" s="7"/>
    </row>
    <row r="24" spans="1:11">
      <c r="A24" s="204" t="s">
        <v>166</v>
      </c>
      <c r="B24" s="205"/>
      <c r="C24" s="205"/>
      <c r="D24" s="205"/>
      <c r="E24" s="205"/>
      <c r="F24" s="205"/>
      <c r="G24" s="205"/>
      <c r="H24" s="205"/>
      <c r="I24" s="1">
        <v>17</v>
      </c>
      <c r="J24" s="5"/>
      <c r="K24" s="7"/>
    </row>
    <row r="25" spans="1:11">
      <c r="A25" s="204" t="s">
        <v>319</v>
      </c>
      <c r="B25" s="205"/>
      <c r="C25" s="205"/>
      <c r="D25" s="205"/>
      <c r="E25" s="205"/>
      <c r="F25" s="205"/>
      <c r="G25" s="205"/>
      <c r="H25" s="205"/>
      <c r="I25" s="1">
        <v>18</v>
      </c>
      <c r="J25" s="5"/>
      <c r="K25" s="7"/>
    </row>
    <row r="26" spans="1:11">
      <c r="A26" s="204" t="s">
        <v>320</v>
      </c>
      <c r="B26" s="205"/>
      <c r="C26" s="205"/>
      <c r="D26" s="205"/>
      <c r="E26" s="205"/>
      <c r="F26" s="205"/>
      <c r="G26" s="205"/>
      <c r="H26" s="205"/>
      <c r="I26" s="1">
        <v>19</v>
      </c>
      <c r="J26" s="5"/>
      <c r="K26" s="7"/>
    </row>
    <row r="27" spans="1:11">
      <c r="A27" s="204" t="s">
        <v>167</v>
      </c>
      <c r="B27" s="205"/>
      <c r="C27" s="205"/>
      <c r="D27" s="205"/>
      <c r="E27" s="205"/>
      <c r="F27" s="205"/>
      <c r="G27" s="205"/>
      <c r="H27" s="205"/>
      <c r="I27" s="1">
        <v>20</v>
      </c>
      <c r="J27" s="5"/>
      <c r="K27" s="7"/>
    </row>
    <row r="28" spans="1:11">
      <c r="A28" s="193" t="s">
        <v>114</v>
      </c>
      <c r="B28" s="194"/>
      <c r="C28" s="194"/>
      <c r="D28" s="194"/>
      <c r="E28" s="194"/>
      <c r="F28" s="194"/>
      <c r="G28" s="194"/>
      <c r="H28" s="194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4" t="s">
        <v>2</v>
      </c>
      <c r="B29" s="205"/>
      <c r="C29" s="205"/>
      <c r="D29" s="205"/>
      <c r="E29" s="205"/>
      <c r="F29" s="205"/>
      <c r="G29" s="205"/>
      <c r="H29" s="205"/>
      <c r="I29" s="1">
        <v>22</v>
      </c>
      <c r="J29" s="5"/>
      <c r="K29" s="7"/>
    </row>
    <row r="30" spans="1:11">
      <c r="A30" s="204" t="s">
        <v>3</v>
      </c>
      <c r="B30" s="205"/>
      <c r="C30" s="205"/>
      <c r="D30" s="205"/>
      <c r="E30" s="205"/>
      <c r="F30" s="205"/>
      <c r="G30" s="205"/>
      <c r="H30" s="205"/>
      <c r="I30" s="1">
        <v>23</v>
      </c>
      <c r="J30" s="5"/>
      <c r="K30" s="7"/>
    </row>
    <row r="31" spans="1:11">
      <c r="A31" s="204" t="s">
        <v>4</v>
      </c>
      <c r="B31" s="205"/>
      <c r="C31" s="205"/>
      <c r="D31" s="205"/>
      <c r="E31" s="205"/>
      <c r="F31" s="205"/>
      <c r="G31" s="205"/>
      <c r="H31" s="205"/>
      <c r="I31" s="1">
        <v>24</v>
      </c>
      <c r="J31" s="5"/>
      <c r="K31" s="7"/>
    </row>
    <row r="32" spans="1:11">
      <c r="A32" s="193" t="s">
        <v>48</v>
      </c>
      <c r="B32" s="194"/>
      <c r="C32" s="194"/>
      <c r="D32" s="194"/>
      <c r="E32" s="194"/>
      <c r="F32" s="194"/>
      <c r="G32" s="194"/>
      <c r="H32" s="194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3" t="s">
        <v>110</v>
      </c>
      <c r="B33" s="194"/>
      <c r="C33" s="194"/>
      <c r="D33" s="194"/>
      <c r="E33" s="194"/>
      <c r="F33" s="194"/>
      <c r="G33" s="194"/>
      <c r="H33" s="194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3" t="s">
        <v>111</v>
      </c>
      <c r="B34" s="194"/>
      <c r="C34" s="194"/>
      <c r="D34" s="194"/>
      <c r="E34" s="194"/>
      <c r="F34" s="194"/>
      <c r="G34" s="194"/>
      <c r="H34" s="194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0" t="s">
        <v>160</v>
      </c>
      <c r="B35" s="221"/>
      <c r="C35" s="221"/>
      <c r="D35" s="221"/>
      <c r="E35" s="221"/>
      <c r="F35" s="221"/>
      <c r="G35" s="221"/>
      <c r="H35" s="221"/>
      <c r="I35" s="255">
        <v>0</v>
      </c>
      <c r="J35" s="255"/>
      <c r="K35" s="256"/>
    </row>
    <row r="36" spans="1:11">
      <c r="A36" s="204" t="s">
        <v>174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/>
      <c r="K36" s="7"/>
    </row>
    <row r="37" spans="1:11">
      <c r="A37" s="204" t="s">
        <v>29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/>
      <c r="K37" s="7"/>
    </row>
    <row r="38" spans="1:11">
      <c r="A38" s="204" t="s">
        <v>30</v>
      </c>
      <c r="B38" s="205"/>
      <c r="C38" s="205"/>
      <c r="D38" s="205"/>
      <c r="E38" s="205"/>
      <c r="F38" s="205"/>
      <c r="G38" s="205"/>
      <c r="H38" s="205"/>
      <c r="I38" s="1">
        <v>30</v>
      </c>
      <c r="J38" s="5"/>
      <c r="K38" s="7"/>
    </row>
    <row r="39" spans="1:11">
      <c r="A39" s="193" t="s">
        <v>49</v>
      </c>
      <c r="B39" s="194"/>
      <c r="C39" s="194"/>
      <c r="D39" s="194"/>
      <c r="E39" s="194"/>
      <c r="F39" s="194"/>
      <c r="G39" s="194"/>
      <c r="H39" s="194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4" t="s">
        <v>31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/>
      <c r="K40" s="7"/>
    </row>
    <row r="41" spans="1:11">
      <c r="A41" s="204" t="s">
        <v>32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/>
      <c r="K41" s="7"/>
    </row>
    <row r="42" spans="1:11">
      <c r="A42" s="204" t="s">
        <v>33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/>
      <c r="K42" s="7"/>
    </row>
    <row r="43" spans="1:11">
      <c r="A43" s="204" t="s">
        <v>34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/>
      <c r="K43" s="7"/>
    </row>
    <row r="44" spans="1:11">
      <c r="A44" s="204" t="s">
        <v>35</v>
      </c>
      <c r="B44" s="205"/>
      <c r="C44" s="205"/>
      <c r="D44" s="205"/>
      <c r="E44" s="205"/>
      <c r="F44" s="205"/>
      <c r="G44" s="205"/>
      <c r="H44" s="205"/>
      <c r="I44" s="1">
        <v>36</v>
      </c>
      <c r="J44" s="5"/>
      <c r="K44" s="7"/>
    </row>
    <row r="45" spans="1:11">
      <c r="A45" s="193" t="s">
        <v>148</v>
      </c>
      <c r="B45" s="194"/>
      <c r="C45" s="194"/>
      <c r="D45" s="194"/>
      <c r="E45" s="194"/>
      <c r="F45" s="194"/>
      <c r="G45" s="194"/>
      <c r="H45" s="194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3" t="s">
        <v>162</v>
      </c>
      <c r="B46" s="194"/>
      <c r="C46" s="194"/>
      <c r="D46" s="194"/>
      <c r="E46" s="194"/>
      <c r="F46" s="194"/>
      <c r="G46" s="194"/>
      <c r="H46" s="194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3" t="s">
        <v>163</v>
      </c>
      <c r="B47" s="194"/>
      <c r="C47" s="194"/>
      <c r="D47" s="194"/>
      <c r="E47" s="194"/>
      <c r="F47" s="194"/>
      <c r="G47" s="194"/>
      <c r="H47" s="194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3" t="s">
        <v>149</v>
      </c>
      <c r="B48" s="194"/>
      <c r="C48" s="194"/>
      <c r="D48" s="194"/>
      <c r="E48" s="194"/>
      <c r="F48" s="194"/>
      <c r="G48" s="194"/>
      <c r="H48" s="194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3" t="s">
        <v>15</v>
      </c>
      <c r="B49" s="194"/>
      <c r="C49" s="194"/>
      <c r="D49" s="194"/>
      <c r="E49" s="194"/>
      <c r="F49" s="194"/>
      <c r="G49" s="194"/>
      <c r="H49" s="194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3" t="s">
        <v>161</v>
      </c>
      <c r="B50" s="194"/>
      <c r="C50" s="194"/>
      <c r="D50" s="194"/>
      <c r="E50" s="194"/>
      <c r="F50" s="194"/>
      <c r="G50" s="194"/>
      <c r="H50" s="194"/>
      <c r="I50" s="1">
        <v>42</v>
      </c>
      <c r="J50" s="5"/>
      <c r="K50" s="7"/>
    </row>
    <row r="51" spans="1:11">
      <c r="A51" s="193" t="s">
        <v>175</v>
      </c>
      <c r="B51" s="194"/>
      <c r="C51" s="194"/>
      <c r="D51" s="194"/>
      <c r="E51" s="194"/>
      <c r="F51" s="194"/>
      <c r="G51" s="194"/>
      <c r="H51" s="194"/>
      <c r="I51" s="1">
        <v>43</v>
      </c>
      <c r="J51" s="5"/>
      <c r="K51" s="7"/>
    </row>
    <row r="52" spans="1:11">
      <c r="A52" s="193" t="s">
        <v>176</v>
      </c>
      <c r="B52" s="194"/>
      <c r="C52" s="194"/>
      <c r="D52" s="194"/>
      <c r="E52" s="194"/>
      <c r="F52" s="194"/>
      <c r="G52" s="194"/>
      <c r="H52" s="194"/>
      <c r="I52" s="1">
        <v>44</v>
      </c>
      <c r="J52" s="5"/>
      <c r="K52" s="7"/>
    </row>
    <row r="53" spans="1:11">
      <c r="A53" s="207" t="s">
        <v>177</v>
      </c>
      <c r="B53" s="208"/>
      <c r="C53" s="208"/>
      <c r="D53" s="208"/>
      <c r="E53" s="208"/>
      <c r="F53" s="208"/>
      <c r="G53" s="208"/>
      <c r="H53" s="20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A17" sqref="A17:H17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140625" style="76" bestFit="1" customWidth="1"/>
    <col min="11" max="11" width="11.42578125" style="76" bestFit="1" customWidth="1"/>
    <col min="12" max="16384" width="9.140625" style="76"/>
  </cols>
  <sheetData>
    <row r="1" spans="1:12">
      <c r="A1" s="270" t="s">
        <v>325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75"/>
    </row>
    <row r="2" spans="1:12" ht="15.75">
      <c r="A2" s="42"/>
      <c r="B2" s="74"/>
      <c r="C2" s="280" t="s">
        <v>326</v>
      </c>
      <c r="D2" s="280"/>
      <c r="E2" s="127" t="s">
        <v>327</v>
      </c>
      <c r="F2" s="43" t="s">
        <v>250</v>
      </c>
      <c r="G2" s="281" t="s">
        <v>328</v>
      </c>
      <c r="H2" s="282"/>
      <c r="I2" s="74"/>
      <c r="J2" s="74"/>
      <c r="K2" s="74"/>
      <c r="L2" s="77"/>
    </row>
    <row r="3" spans="1:12" ht="23.25">
      <c r="A3" s="283" t="s">
        <v>59</v>
      </c>
      <c r="B3" s="283"/>
      <c r="C3" s="283"/>
      <c r="D3" s="283"/>
      <c r="E3" s="283"/>
      <c r="F3" s="283"/>
      <c r="G3" s="283"/>
      <c r="H3" s="283"/>
      <c r="I3" s="80" t="s">
        <v>303</v>
      </c>
      <c r="J3" s="81" t="s">
        <v>150</v>
      </c>
      <c r="K3" s="81" t="s">
        <v>151</v>
      </c>
    </row>
    <row r="4" spans="1:12">
      <c r="A4" s="284">
        <v>1</v>
      </c>
      <c r="B4" s="284"/>
      <c r="C4" s="284"/>
      <c r="D4" s="284"/>
      <c r="E4" s="284"/>
      <c r="F4" s="284"/>
      <c r="G4" s="284"/>
      <c r="H4" s="284"/>
      <c r="I4" s="83">
        <v>2</v>
      </c>
      <c r="J4" s="82" t="s">
        <v>281</v>
      </c>
      <c r="K4" s="82" t="s">
        <v>282</v>
      </c>
    </row>
    <row r="5" spans="1:12">
      <c r="A5" s="272" t="s">
        <v>283</v>
      </c>
      <c r="B5" s="273"/>
      <c r="C5" s="273"/>
      <c r="D5" s="273"/>
      <c r="E5" s="273"/>
      <c r="F5" s="273"/>
      <c r="G5" s="273"/>
      <c r="H5" s="273"/>
      <c r="I5" s="44">
        <v>1</v>
      </c>
      <c r="J5" s="45">
        <v>989975500</v>
      </c>
      <c r="K5" s="45">
        <v>989975500</v>
      </c>
    </row>
    <row r="6" spans="1:12">
      <c r="A6" s="272" t="s">
        <v>284</v>
      </c>
      <c r="B6" s="273"/>
      <c r="C6" s="273"/>
      <c r="D6" s="273"/>
      <c r="E6" s="273"/>
      <c r="F6" s="273"/>
      <c r="G6" s="273"/>
      <c r="H6" s="273"/>
      <c r="I6" s="44">
        <v>2</v>
      </c>
      <c r="J6" s="46">
        <v>0</v>
      </c>
      <c r="K6" s="46">
        <v>0</v>
      </c>
    </row>
    <row r="7" spans="1:12">
      <c r="A7" s="272" t="s">
        <v>285</v>
      </c>
      <c r="B7" s="273"/>
      <c r="C7" s="273"/>
      <c r="D7" s="273"/>
      <c r="E7" s="273"/>
      <c r="F7" s="273"/>
      <c r="G7" s="273"/>
      <c r="H7" s="273"/>
      <c r="I7" s="44">
        <v>3</v>
      </c>
      <c r="J7" s="46">
        <v>-11403471</v>
      </c>
      <c r="K7" s="46">
        <v>-9799114</v>
      </c>
    </row>
    <row r="8" spans="1:12">
      <c r="A8" s="272" t="s">
        <v>286</v>
      </c>
      <c r="B8" s="273"/>
      <c r="C8" s="273"/>
      <c r="D8" s="273"/>
      <c r="E8" s="273"/>
      <c r="F8" s="273"/>
      <c r="G8" s="273"/>
      <c r="H8" s="273"/>
      <c r="I8" s="44">
        <v>4</v>
      </c>
      <c r="J8" s="46">
        <v>-948831774</v>
      </c>
      <c r="K8" s="46">
        <v>-1024376105</v>
      </c>
    </row>
    <row r="9" spans="1:12">
      <c r="A9" s="272" t="s">
        <v>287</v>
      </c>
      <c r="B9" s="273"/>
      <c r="C9" s="273"/>
      <c r="D9" s="273"/>
      <c r="E9" s="273"/>
      <c r="F9" s="273"/>
      <c r="G9" s="273"/>
      <c r="H9" s="273"/>
      <c r="I9" s="44">
        <v>5</v>
      </c>
      <c r="J9" s="46">
        <v>-75544331</v>
      </c>
      <c r="K9" s="46">
        <v>-93101169</v>
      </c>
    </row>
    <row r="10" spans="1:12">
      <c r="A10" s="272" t="s">
        <v>288</v>
      </c>
      <c r="B10" s="273"/>
      <c r="C10" s="273"/>
      <c r="D10" s="273"/>
      <c r="E10" s="273"/>
      <c r="F10" s="273"/>
      <c r="G10" s="273"/>
      <c r="H10" s="273"/>
      <c r="I10" s="44">
        <v>6</v>
      </c>
      <c r="J10" s="46">
        <v>88115871</v>
      </c>
      <c r="K10" s="46">
        <v>84928749</v>
      </c>
    </row>
    <row r="11" spans="1:12">
      <c r="A11" s="272" t="s">
        <v>289</v>
      </c>
      <c r="B11" s="273"/>
      <c r="C11" s="273"/>
      <c r="D11" s="273"/>
      <c r="E11" s="273"/>
      <c r="F11" s="273"/>
      <c r="G11" s="273"/>
      <c r="H11" s="273"/>
      <c r="I11" s="44">
        <v>7</v>
      </c>
      <c r="J11" s="46">
        <v>0</v>
      </c>
      <c r="K11" s="46">
        <v>0</v>
      </c>
    </row>
    <row r="12" spans="1:12">
      <c r="A12" s="272" t="s">
        <v>290</v>
      </c>
      <c r="B12" s="273"/>
      <c r="C12" s="273"/>
      <c r="D12" s="273"/>
      <c r="E12" s="273"/>
      <c r="F12" s="273"/>
      <c r="G12" s="273"/>
      <c r="H12" s="273"/>
      <c r="I12" s="44">
        <v>8</v>
      </c>
      <c r="J12" s="46">
        <v>0</v>
      </c>
      <c r="K12" s="46">
        <v>0</v>
      </c>
    </row>
    <row r="13" spans="1:12">
      <c r="A13" s="272" t="s">
        <v>291</v>
      </c>
      <c r="B13" s="273"/>
      <c r="C13" s="273"/>
      <c r="D13" s="273"/>
      <c r="E13" s="273"/>
      <c r="F13" s="273"/>
      <c r="G13" s="273"/>
      <c r="H13" s="273"/>
      <c r="I13" s="44">
        <v>9</v>
      </c>
      <c r="J13" s="46">
        <v>0</v>
      </c>
      <c r="K13" s="46">
        <v>0</v>
      </c>
    </row>
    <row r="14" spans="1:12">
      <c r="A14" s="274" t="s">
        <v>292</v>
      </c>
      <c r="B14" s="275"/>
      <c r="C14" s="275"/>
      <c r="D14" s="275"/>
      <c r="E14" s="275"/>
      <c r="F14" s="275"/>
      <c r="G14" s="275"/>
      <c r="H14" s="275"/>
      <c r="I14" s="44">
        <v>10</v>
      </c>
      <c r="J14" s="78">
        <f>SUM(J5:J13)</f>
        <v>42311795</v>
      </c>
      <c r="K14" s="78">
        <f>SUM(K5:K13)</f>
        <v>-52372139</v>
      </c>
    </row>
    <row r="15" spans="1:12">
      <c r="A15" s="272" t="s">
        <v>293</v>
      </c>
      <c r="B15" s="273"/>
      <c r="C15" s="273"/>
      <c r="D15" s="273"/>
      <c r="E15" s="273"/>
      <c r="F15" s="273"/>
      <c r="G15" s="273"/>
      <c r="H15" s="273"/>
      <c r="I15" s="44">
        <v>11</v>
      </c>
      <c r="J15" s="46">
        <v>0</v>
      </c>
      <c r="K15" s="46">
        <v>0</v>
      </c>
    </row>
    <row r="16" spans="1:12">
      <c r="A16" s="272" t="s">
        <v>294</v>
      </c>
      <c r="B16" s="273"/>
      <c r="C16" s="273"/>
      <c r="D16" s="273"/>
      <c r="E16" s="273"/>
      <c r="F16" s="273"/>
      <c r="G16" s="273"/>
      <c r="H16" s="273"/>
      <c r="I16" s="44">
        <v>12</v>
      </c>
      <c r="J16" s="46">
        <v>0</v>
      </c>
      <c r="K16" s="46">
        <v>0</v>
      </c>
    </row>
    <row r="17" spans="1:11">
      <c r="A17" s="272" t="s">
        <v>295</v>
      </c>
      <c r="B17" s="273"/>
      <c r="C17" s="273"/>
      <c r="D17" s="273"/>
      <c r="E17" s="273"/>
      <c r="F17" s="273"/>
      <c r="G17" s="273"/>
      <c r="H17" s="273"/>
      <c r="I17" s="44">
        <v>13</v>
      </c>
      <c r="J17" s="46">
        <v>-9991626</v>
      </c>
      <c r="K17" s="46">
        <v>1604357</v>
      </c>
    </row>
    <row r="18" spans="1:11">
      <c r="A18" s="272" t="s">
        <v>296</v>
      </c>
      <c r="B18" s="273"/>
      <c r="C18" s="273"/>
      <c r="D18" s="273"/>
      <c r="E18" s="273"/>
      <c r="F18" s="273"/>
      <c r="G18" s="273"/>
      <c r="H18" s="273"/>
      <c r="I18" s="44">
        <v>14</v>
      </c>
      <c r="J18" s="46">
        <v>0</v>
      </c>
      <c r="K18" s="46">
        <v>0</v>
      </c>
    </row>
    <row r="19" spans="1:11">
      <c r="A19" s="272" t="s">
        <v>297</v>
      </c>
      <c r="B19" s="273"/>
      <c r="C19" s="273"/>
      <c r="D19" s="273"/>
      <c r="E19" s="273"/>
      <c r="F19" s="273"/>
      <c r="G19" s="273"/>
      <c r="H19" s="273"/>
      <c r="I19" s="44">
        <v>15</v>
      </c>
      <c r="J19" s="46">
        <v>0</v>
      </c>
      <c r="K19" s="46">
        <v>0</v>
      </c>
    </row>
    <row r="20" spans="1:11">
      <c r="A20" s="272" t="s">
        <v>298</v>
      </c>
      <c r="B20" s="273"/>
      <c r="C20" s="273"/>
      <c r="D20" s="273"/>
      <c r="E20" s="273"/>
      <c r="F20" s="273"/>
      <c r="G20" s="273"/>
      <c r="H20" s="273"/>
      <c r="I20" s="44">
        <v>16</v>
      </c>
      <c r="J20" s="46">
        <v>-88292820</v>
      </c>
      <c r="K20" s="46">
        <v>-96288292</v>
      </c>
    </row>
    <row r="21" spans="1:11">
      <c r="A21" s="274" t="s">
        <v>299</v>
      </c>
      <c r="B21" s="275"/>
      <c r="C21" s="275"/>
      <c r="D21" s="275"/>
      <c r="E21" s="275"/>
      <c r="F21" s="275"/>
      <c r="G21" s="275"/>
      <c r="H21" s="275"/>
      <c r="I21" s="44">
        <v>17</v>
      </c>
      <c r="J21" s="79">
        <f>SUM(J15:J20)</f>
        <v>-98284446</v>
      </c>
      <c r="K21" s="79">
        <f>SUM(K15:K20)</f>
        <v>-94683935</v>
      </c>
    </row>
    <row r="22" spans="1:11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>
      <c r="A23" s="264" t="s">
        <v>300</v>
      </c>
      <c r="B23" s="265"/>
      <c r="C23" s="265"/>
      <c r="D23" s="265"/>
      <c r="E23" s="265"/>
      <c r="F23" s="265"/>
      <c r="G23" s="265"/>
      <c r="H23" s="265"/>
      <c r="I23" s="47">
        <v>18</v>
      </c>
      <c r="J23" s="45"/>
      <c r="K23" s="45"/>
    </row>
    <row r="24" spans="1:11" ht="17.25" customHeight="1">
      <c r="A24" s="266" t="s">
        <v>301</v>
      </c>
      <c r="B24" s="267"/>
      <c r="C24" s="267"/>
      <c r="D24" s="267"/>
      <c r="E24" s="267"/>
      <c r="F24" s="267"/>
      <c r="G24" s="267"/>
      <c r="H24" s="267"/>
      <c r="I24" s="48">
        <v>19</v>
      </c>
      <c r="J24" s="79"/>
      <c r="K24" s="79"/>
    </row>
    <row r="25" spans="1:11" ht="30" customHeight="1">
      <c r="A25" s="268" t="s">
        <v>302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G32" sqref="G32"/>
    </sheetView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5" t="s">
        <v>280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86" t="s">
        <v>314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martina.boljkovac</cp:lastModifiedBy>
  <cp:lastPrinted>2012-04-30T10:23:08Z</cp:lastPrinted>
  <dcterms:created xsi:type="dcterms:W3CDTF">2008-10-17T11:51:54Z</dcterms:created>
  <dcterms:modified xsi:type="dcterms:W3CDTF">2012-04-30T11:26:05Z</dcterms:modified>
</cp:coreProperties>
</file>