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5480" windowHeight="8475" firstSheet="1" activeTab="1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25725"/>
</workbook>
</file>

<file path=xl/calcChain.xml><?xml version="1.0" encoding="utf-8"?>
<calcChain xmlns="http://schemas.openxmlformats.org/spreadsheetml/2006/main">
  <c r="D36" i="32"/>
  <c r="D34"/>
  <c r="D30"/>
  <c r="D8"/>
  <c r="C36"/>
  <c r="C34"/>
  <c r="C30"/>
  <c r="C8"/>
  <c r="E40" i="15"/>
  <c r="D40"/>
  <c r="G37"/>
  <c r="F37"/>
  <c r="E37"/>
  <c r="D37"/>
  <c r="E36"/>
  <c r="D36"/>
  <c r="E34"/>
  <c r="D34"/>
  <c r="E27"/>
  <c r="D27"/>
  <c r="F25"/>
  <c r="G25"/>
  <c r="E25"/>
  <c r="D25"/>
  <c r="G15"/>
  <c r="G27" s="1"/>
  <c r="G34" s="1"/>
  <c r="G36" s="1"/>
  <c r="G40" s="1"/>
  <c r="F15"/>
  <c r="F27" s="1"/>
  <c r="F34" s="1"/>
  <c r="F36" s="1"/>
  <c r="F40" s="1"/>
  <c r="E15"/>
  <c r="D15"/>
  <c r="F12" i="16"/>
  <c r="F19"/>
  <c r="F18"/>
  <c r="F20" s="1"/>
  <c r="F16"/>
  <c r="F15"/>
  <c r="F14"/>
  <c r="F13"/>
  <c r="F11"/>
  <c r="F10"/>
  <c r="F9"/>
  <c r="F8"/>
  <c r="F17" l="1"/>
  <c r="F21" s="1"/>
  <c r="D56" i="12"/>
  <c r="D31"/>
  <c r="D28"/>
  <c r="D16"/>
  <c r="D11"/>
  <c r="D9" s="1"/>
  <c r="D25" s="1"/>
  <c r="D39" l="1"/>
  <c r="D41" s="1"/>
  <c r="D45" s="1"/>
  <c r="E28"/>
  <c r="E20" i="16"/>
  <c r="D20"/>
  <c r="E17"/>
  <c r="E21" s="1"/>
  <c r="D17"/>
  <c r="D21" s="1"/>
  <c r="E56" i="12"/>
  <c r="E31"/>
  <c r="E39"/>
  <c r="E16"/>
  <c r="E11"/>
  <c r="E9"/>
  <c r="E25" l="1"/>
  <c r="E41" s="1"/>
  <c r="E45" s="1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<sst xmlns="http://schemas.openxmlformats.org/spreadsheetml/2006/main" count="273" uniqueCount="236">
  <si>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</si>
  <si>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</si>
  <si>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</si>
  <si>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</si>
  <si>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</si>
  <si>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</si>
  <si>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</si>
  <si>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</si>
  <si>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</si>
  <si>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</si>
  <si>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</si>
  <si>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</si>
  <si>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</si>
  <si>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</si>
  <si>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</si>
  <si>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</si>
  <si>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</si>
  <si>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</si>
  <si>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</si>
  <si>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</si>
  <si>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</si>
  <si>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</si>
  <si>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</si>
  <si>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</si>
  <si>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</si>
  <si>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</si>
  <si>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</si>
  <si>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</si>
  <si>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</si>
  <si>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</si>
  <si>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</si>
  <si>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</si>
  <si>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</si>
  <si>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</si>
  <si>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</si>
  <si>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</si>
  <si>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</si>
  <si>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</si>
  <si>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</si>
  <si>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</si>
  <si>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</si>
  <si>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</si>
  <si>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</si>
  <si>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</si>
  <si>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</si>
  <si>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</si>
  <si>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</si>
  <si>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</si>
  <si>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</si>
  <si>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</si>
  <si>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</si>
  <si>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</si>
  <si>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</si>
  <si>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</si>
  <si>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</si>
  <si>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</si>
  <si>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</si>
  <si>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</si>
  <si>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</si>
  <si>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</si>
  <si>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</si>
  <si>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</si>
  <si>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</si>
  <si>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</si>
  <si>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</si>
  <si>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</si>
  <si>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</si>
  <si>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</si>
  <si>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</si>
  <si>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</si>
  <si>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</si>
  <si>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</si>
  <si>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</si>
  <si>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</si>
  <si>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</si>
  <si>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</si>
  <si>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</si>
  <si>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</si>
  <si>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</si>
  <si>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</si>
  <si>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</si>
  <si>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</si>
  <si>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</si>
  <si>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</si>
  <si>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</si>
  <si>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</si>
  <si>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</si>
  <si>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</si>
  <si>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</si>
  <si>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</si>
  <si>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</si>
  <si>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</si>
  <si>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</si>
  <si>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</si>
  <si>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</si>
  <si>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</si>
  <si>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</si>
  <si>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</si>
  <si>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</si>
  <si>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</si>
  <si>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</si>
  <si>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</si>
  <si>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</si>
  <si>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</si>
  <si>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</si>
  <si>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</si>
  <si>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</si>
  <si>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</si>
  <si>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</si>
  <si>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</si>
  <si>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</si>
  <si>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</si>
  <si>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</si>
  <si>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</si>
  <si>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</si>
  <si>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</si>
  <si>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</si>
  <si>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</si>
  <si>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</si>
  <si>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</si>
  <si>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</si>
  <si>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</si>
  <si>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</si>
  <si>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</si>
  <si>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</si>
  <si>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</si>
  <si>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</si>
  <si>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</si>
  <si>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</si>
  <si>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</si>
  <si>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</si>
  <si>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</si>
  <si>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</si>
  <si>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</si>
  <si>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</si>
  <si>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</si>
  <si>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</si>
  <si>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</si>
  <si>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</si>
  <si>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</si>
  <si>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</si>
  <si>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</si>
  <si>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</si>
  <si>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</si>
  <si>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</si>
  <si>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</si>
  <si>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</si>
  <si>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</si>
  <si>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</si>
  <si>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</si>
  <si>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</si>
  <si>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</si>
  <si>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</si>
  <si>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</si>
  <si>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</si>
  <si>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</si>
  <si>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</si>
  <si>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</si>
  <si>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</si>
  <si>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</si>
  <si>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</si>
  <si>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</si>
  <si>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</si>
  <si>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</si>
  <si>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</si>
  <si>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</si>
  <si>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</si>
  <si>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</si>
  <si>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</si>
  <si>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</si>
  <si>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</si>
  <si>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</si>
  <si>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</si>
  <si>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</si>
  <si>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</si>
  <si>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</si>
  <si>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</si>
  <si>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</si>
  <si>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</si>
  <si>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</si>
  <si>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</si>
  <si>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</si>
  <si>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</si>
  <si>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</si>
  <si>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</si>
  <si>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</si>
  <si>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</si>
  <si>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</si>
  <si>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</si>
  <si>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</si>
  <si>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</si>
  <si>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</si>
  <si>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</si>
  <si>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</si>
  <si>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</si>
  <si>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</si>
  <si>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</si>
  <si>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</si>
  <si>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</si>
  <si>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</si>
  <si>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</si>
  <si>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</si>
  <si>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</si>
  <si>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</si>
  <si>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</si>
  <si>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</si>
  <si>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</si>
  <si>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</si>
  <si>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</si>
  <si>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</si>
  <si>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</si>
  <si>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</si>
  <si>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>Nije bilo promjena računovodstvenih politika.</t>
  </si>
  <si>
    <t>KOSTEL KRISTINA</t>
  </si>
  <si>
    <t>31.12.prethodna godina</t>
  </si>
  <si>
    <t>Isto razdoblje prethodne godine</t>
  </si>
  <si>
    <t>Izvještajno razdoblje: 01.01.2014. -31.03.2014.</t>
  </si>
  <si>
    <t xml:space="preserve">Za razdoblje:  01.01.2014. -31.03.2014.      </t>
  </si>
  <si>
    <t>Datum izvješća: 31.03.2014</t>
  </si>
  <si>
    <t>Vrijednost po dionici iznosi 36,29 kune.</t>
  </si>
  <si>
    <r>
      <t xml:space="preserve">Ukupno prihodi od ulaganja
</t>
    </r>
    <r>
      <rPr>
        <i/>
        <sz val="11"/>
        <rFont val="Times New Roman"/>
        <family val="1"/>
        <charset val="238"/>
      </rPr>
      <t>(Σ od AOP46 do AOP50)</t>
    </r>
  </si>
  <si>
    <r>
      <t xml:space="preserve">Ukupno rashodi
</t>
    </r>
    <r>
      <rPr>
        <i/>
        <sz val="11"/>
        <rFont val="Times New Roman"/>
        <family val="1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</si>
  <si>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</si>
  <si>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  <charset val="238"/>
      </rPr>
      <t>(Σ od AOP64 do AOP66)</t>
    </r>
  </si>
  <si>
    <r>
      <t xml:space="preserve">Dobit ili gubitak prije oporezivanja   
</t>
    </r>
    <r>
      <rPr>
        <i/>
        <sz val="11"/>
        <rFont val="Times New Roman"/>
        <family val="1"/>
        <charset val="238"/>
      </rPr>
      <t xml:space="preserve">( AOP62+AOP67)   </t>
    </r>
    <r>
      <rPr>
        <b/>
        <sz val="11"/>
        <rFont val="Times New Roman"/>
        <family val="1"/>
        <charset val="238"/>
      </rPr>
      <t xml:space="preserve">    </t>
    </r>
  </si>
  <si>
    <r>
      <t xml:space="preserve">Dobit ili gubitak
</t>
    </r>
    <r>
      <rPr>
        <i/>
        <sz val="11"/>
        <rFont val="Times New Roman"/>
        <family val="1"/>
        <charset val="238"/>
      </rPr>
      <t>( AOP68-AOP69)</t>
    </r>
  </si>
  <si>
    <r>
      <t xml:space="preserve">Ostala sveobuhvatna dobit
</t>
    </r>
    <r>
      <rPr>
        <i/>
        <sz val="11"/>
        <rFont val="Times New Roman"/>
        <family val="1"/>
        <charset val="238"/>
      </rPr>
      <t>( AOP72+AOP73)</t>
    </r>
  </si>
  <si>
    <r>
      <t xml:space="preserve">Ukupna sveobuhvatna dobit
</t>
    </r>
    <r>
      <rPr>
        <i/>
        <sz val="11"/>
        <rFont val="Times New Roman"/>
        <family val="1"/>
        <charset val="238"/>
      </rPr>
      <t>( AOP70+AOP71)</t>
    </r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</si>
  <si>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</si>
  <si>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AOP130 do AOP132)</t>
    </r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</si>
  <si>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</si>
  <si>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</si>
  <si>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(AOP133+AOP134)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</si>
  <si>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</si>
  <si>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(AOP146+ AOP147)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</si>
  <si>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(AOP145+ AOP148)</t>
    </r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</si>
</sst>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20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0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0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 applyProtection="1"/>
    <xf numFmtId="3" fontId="24" fillId="0" borderId="1" xfId="0" applyNumberFormat="1" applyFont="1" applyFill="1" applyBorder="1" applyAlignment="1"/>
    <xf numFmtId="3" fontId="25" fillId="0" borderId="1" xfId="0" applyNumberFormat="1" applyFont="1" applyBorder="1" applyAlignment="1"/>
    <xf numFmtId="3" fontId="24" fillId="0" borderId="1" xfId="0" applyNumberFormat="1" applyFont="1" applyBorder="1" applyAlignment="1"/>
    <xf numFmtId="3" fontId="23" fillId="0" borderId="13" xfId="0" applyNumberFormat="1" applyFont="1" applyFill="1" applyBorder="1" applyAlignment="1" applyProtection="1"/>
    <xf numFmtId="3" fontId="25" fillId="0" borderId="1" xfId="0" applyNumberFormat="1" applyFont="1" applyFill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4" fontId="24" fillId="0" borderId="1" xfId="0" applyNumberFormat="1" applyFont="1" applyFill="1" applyBorder="1" applyAlignment="1"/>
    <xf numFmtId="3" fontId="21" fillId="0" borderId="13" xfId="0" applyNumberFormat="1" applyFont="1" applyFill="1" applyBorder="1" applyAlignment="1" applyProtection="1">
      <alignment horizontal="right" wrapText="1"/>
    </xf>
    <xf numFmtId="3" fontId="21" fillId="0" borderId="13" xfId="0" applyNumberFormat="1" applyFont="1" applyFill="1" applyBorder="1" applyAlignment="1" applyProtection="1">
      <alignment wrapText="1"/>
    </xf>
    <xf numFmtId="3" fontId="25" fillId="0" borderId="1" xfId="0" applyNumberFormat="1" applyFont="1" applyBorder="1" applyAlignment="1">
      <alignment horizontal="right" wrapText="1"/>
    </xf>
    <xf numFmtId="3" fontId="25" fillId="4" borderId="1" xfId="0" applyNumberFormat="1" applyFont="1" applyFill="1" applyBorder="1" applyAlignment="1">
      <alignment horizontal="right" wrapText="1"/>
    </xf>
    <xf numFmtId="3" fontId="23" fillId="0" borderId="13" xfId="0" applyNumberFormat="1" applyFont="1" applyFill="1" applyBorder="1" applyAlignment="1" applyProtection="1">
      <alignment horizontal="right" wrapText="1"/>
    </xf>
    <xf numFmtId="3" fontId="23" fillId="0" borderId="13" xfId="0" applyNumberFormat="1" applyFont="1" applyFill="1" applyBorder="1" applyAlignment="1" applyProtection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5" fillId="3" borderId="0" xfId="0" applyFont="1" applyFill="1"/>
    <xf numFmtId="0" fontId="25" fillId="0" borderId="0" xfId="0" applyFont="1"/>
    <xf numFmtId="0" fontId="20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3" fillId="3" borderId="0" xfId="0" applyFont="1" applyFill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</cellXfs>
  <cellStyles count="6">
    <cellStyle name="Hiperveza" xfId="1" builtinId="8"/>
    <cellStyle name="Normal_stariObrazac GFI-ZIF (Dostaviti u XLS formatu)" xfId="2"/>
    <cellStyle name="Normal_TFI-KI" xfId="3"/>
    <cellStyle name="Normal_TFI-POD" xfId="4"/>
    <cellStyle name="Obično" xfId="0" builtinId="0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3"/>
  <sheetViews>
    <sheetView workbookViewId="0"/>
  </sheetViews>
  <sheetFormatPr defaultColWidth="0" defaultRowHeight="12.75"/>
  <cols>
    <col min="1" max="1" width="33" customWidth="1"/>
    <col min="2" max="2" width="77.5703125" customWidth="1"/>
  </cols>
  <sheetData>
    <row r="1" spans="1:2">
      <c r="A1" s="2" t="s">
        <v>7</v>
      </c>
      <c r="B1" s="2" t="s">
        <v>8</v>
      </c>
    </row>
    <row r="2" spans="1:2">
      <c r="A2" s="1" t="s">
        <v>9</v>
      </c>
      <c r="B2" s="1" t="s">
        <v>10</v>
      </c>
    </row>
    <row r="3" spans="1:2">
      <c r="A3" s="1" t="s">
        <v>9</v>
      </c>
      <c r="B3" s="1" t="s">
        <v>11</v>
      </c>
    </row>
    <row r="4" spans="1:2">
      <c r="A4" s="1" t="s">
        <v>9</v>
      </c>
      <c r="B4" s="1" t="s">
        <v>12</v>
      </c>
    </row>
    <row r="5" spans="1:2">
      <c r="A5" s="1" t="s">
        <v>9</v>
      </c>
      <c r="B5" s="1" t="s">
        <v>13</v>
      </c>
    </row>
    <row r="6" spans="1:2">
      <c r="A6" s="1" t="s">
        <v>9</v>
      </c>
      <c r="B6" s="1" t="s">
        <v>14</v>
      </c>
    </row>
    <row r="7" spans="1:2">
      <c r="A7" s="1" t="s">
        <v>9</v>
      </c>
      <c r="B7" s="1" t="s">
        <v>17</v>
      </c>
    </row>
    <row r="8" spans="1:2">
      <c r="A8" s="1" t="s">
        <v>9</v>
      </c>
      <c r="B8" s="1" t="s">
        <v>18</v>
      </c>
    </row>
    <row r="9" spans="1:2">
      <c r="A9" s="1" t="s">
        <v>9</v>
      </c>
      <c r="B9" s="1" t="s">
        <v>19</v>
      </c>
    </row>
    <row r="10" spans="1:2">
      <c r="A10" s="1" t="s">
        <v>9</v>
      </c>
      <c r="B10" s="1" t="s">
        <v>20</v>
      </c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 t="s">
        <v>15</v>
      </c>
      <c r="B28" s="1" t="s">
        <v>16</v>
      </c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 t="s">
        <v>23</v>
      </c>
      <c r="B50" s="1" t="s">
        <v>24</v>
      </c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Normal="100" workbookViewId="0">
      <selection activeCell="C36" sqref="C36"/>
    </sheetView>
  </sheetViews>
  <sheetFormatPr defaultRowHeight="12.75"/>
  <cols>
    <col min="1" max="1" width="29.5703125" style="26" customWidth="1"/>
    <col min="2" max="2" width="3.140625" style="26" customWidth="1"/>
    <col min="3" max="9" width="14.7109375" style="26" customWidth="1"/>
    <col min="10" max="16384" width="9.140625" style="26"/>
  </cols>
  <sheetData>
    <row r="1" spans="1:9" ht="15.75">
      <c r="A1" s="179" t="s">
        <v>176</v>
      </c>
      <c r="B1" s="180"/>
      <c r="C1" s="180"/>
      <c r="D1" s="180"/>
      <c r="E1" s="80"/>
      <c r="F1" s="80"/>
      <c r="G1" s="80"/>
      <c r="H1" s="80"/>
      <c r="I1" s="81"/>
    </row>
    <row r="2" spans="1:9">
      <c r="A2" s="82"/>
      <c r="B2" s="27"/>
      <c r="C2" s="27"/>
      <c r="D2" s="27"/>
      <c r="E2" s="27"/>
      <c r="F2" s="27"/>
      <c r="G2" s="27"/>
      <c r="H2" s="27"/>
      <c r="I2" s="83"/>
    </row>
    <row r="3" spans="1:9">
      <c r="A3" s="183" t="s">
        <v>138</v>
      </c>
      <c r="B3" s="184"/>
      <c r="C3" s="184"/>
      <c r="D3" s="185"/>
      <c r="E3" s="28">
        <v>41640</v>
      </c>
      <c r="F3" s="3"/>
      <c r="G3" s="4" t="s">
        <v>139</v>
      </c>
      <c r="H3" s="28">
        <v>41729</v>
      </c>
      <c r="I3" s="84"/>
    </row>
    <row r="4" spans="1:9">
      <c r="A4" s="85"/>
      <c r="B4" s="5"/>
      <c r="C4" s="5"/>
      <c r="D4" s="5"/>
      <c r="E4" s="6"/>
      <c r="F4" s="6"/>
      <c r="G4" s="5"/>
      <c r="H4" s="5"/>
      <c r="I4" s="86"/>
    </row>
    <row r="5" spans="1:9" ht="15.75">
      <c r="A5" s="186" t="s">
        <v>169</v>
      </c>
      <c r="B5" s="187"/>
      <c r="C5" s="187"/>
      <c r="D5" s="187"/>
      <c r="E5" s="187"/>
      <c r="F5" s="187"/>
      <c r="G5" s="187"/>
      <c r="H5" s="187"/>
      <c r="I5" s="188"/>
    </row>
    <row r="6" spans="1:9" ht="15.75">
      <c r="A6" s="87"/>
      <c r="B6" s="189" t="s">
        <v>140</v>
      </c>
      <c r="C6" s="190"/>
      <c r="D6" s="190"/>
      <c r="E6" s="190"/>
      <c r="F6" s="190"/>
      <c r="G6" s="190"/>
      <c r="H6" s="190"/>
      <c r="I6" s="88"/>
    </row>
    <row r="7" spans="1:9">
      <c r="A7" s="89" t="s">
        <v>141</v>
      </c>
      <c r="B7" s="30"/>
      <c r="C7" s="31" t="s">
        <v>177</v>
      </c>
      <c r="D7" s="32"/>
      <c r="E7" s="33"/>
      <c r="F7" s="33"/>
      <c r="G7" s="33"/>
      <c r="H7" s="33"/>
      <c r="I7" s="90"/>
    </row>
    <row r="8" spans="1:9">
      <c r="A8" s="91"/>
      <c r="B8" s="34"/>
      <c r="C8" s="8"/>
      <c r="D8" s="8"/>
      <c r="E8" s="33"/>
      <c r="F8" s="33"/>
      <c r="G8" s="33"/>
      <c r="H8" s="33"/>
      <c r="I8" s="90"/>
    </row>
    <row r="9" spans="1:9">
      <c r="A9" s="92" t="s">
        <v>142</v>
      </c>
      <c r="B9" s="35"/>
      <c r="C9" s="31" t="s">
        <v>178</v>
      </c>
      <c r="D9" s="32"/>
      <c r="E9" s="33"/>
      <c r="F9" s="33"/>
      <c r="G9" s="33"/>
      <c r="H9" s="33"/>
      <c r="I9" s="93"/>
    </row>
    <row r="10" spans="1:9">
      <c r="A10" s="94"/>
      <c r="B10" s="36"/>
      <c r="C10" s="29"/>
      <c r="D10" s="8"/>
      <c r="E10" s="8"/>
      <c r="F10" s="8"/>
      <c r="G10" s="8"/>
      <c r="H10" s="8"/>
      <c r="I10" s="93"/>
    </row>
    <row r="11" spans="1:9">
      <c r="A11" s="92" t="s">
        <v>143</v>
      </c>
      <c r="B11" s="36"/>
      <c r="C11" s="31" t="s">
        <v>179</v>
      </c>
      <c r="D11" s="32"/>
      <c r="E11" s="8"/>
      <c r="F11" s="8"/>
      <c r="G11" s="8"/>
      <c r="H11" s="8"/>
      <c r="I11" s="93"/>
    </row>
    <row r="12" spans="1:9">
      <c r="A12" s="94"/>
      <c r="B12" s="36"/>
      <c r="C12" s="8"/>
      <c r="D12" s="8"/>
      <c r="E12" s="8"/>
      <c r="F12" s="8"/>
      <c r="G12" s="8"/>
      <c r="H12" s="8"/>
      <c r="I12" s="93"/>
    </row>
    <row r="13" spans="1:9">
      <c r="A13" s="89" t="s">
        <v>144</v>
      </c>
      <c r="B13" s="30"/>
      <c r="C13" s="37" t="s">
        <v>180</v>
      </c>
      <c r="D13" s="38"/>
      <c r="E13" s="38"/>
      <c r="F13" s="38"/>
      <c r="G13" s="38"/>
      <c r="H13" s="32"/>
      <c r="I13" s="95"/>
    </row>
    <row r="14" spans="1:9">
      <c r="A14" s="91"/>
      <c r="B14" s="34"/>
      <c r="C14" s="39"/>
      <c r="D14" s="8"/>
      <c r="E14" s="8"/>
      <c r="F14" s="8"/>
      <c r="G14" s="8"/>
      <c r="H14" s="8"/>
      <c r="I14" s="93"/>
    </row>
    <row r="15" spans="1:9">
      <c r="A15" s="89" t="s">
        <v>145</v>
      </c>
      <c r="B15" s="30"/>
      <c r="C15" s="40">
        <v>42000</v>
      </c>
      <c r="D15" s="41"/>
      <c r="E15" s="8"/>
      <c r="F15" s="37" t="s">
        <v>181</v>
      </c>
      <c r="G15" s="38"/>
      <c r="H15" s="32"/>
      <c r="I15" s="96"/>
    </row>
    <row r="16" spans="1:9">
      <c r="A16" s="91"/>
      <c r="B16" s="34"/>
      <c r="C16" s="8"/>
      <c r="D16" s="8"/>
      <c r="E16" s="8"/>
      <c r="F16" s="8"/>
      <c r="G16" s="8"/>
      <c r="H16" s="8"/>
      <c r="I16" s="93"/>
    </row>
    <row r="17" spans="1:9">
      <c r="A17" s="89" t="s">
        <v>146</v>
      </c>
      <c r="B17" s="30"/>
      <c r="C17" s="37" t="s">
        <v>198</v>
      </c>
      <c r="D17" s="38" t="s">
        <v>199</v>
      </c>
      <c r="E17" s="38"/>
      <c r="F17" s="38"/>
      <c r="G17" s="38"/>
      <c r="H17" s="32"/>
      <c r="I17" s="95"/>
    </row>
    <row r="18" spans="1:9">
      <c r="A18" s="91"/>
      <c r="B18" s="34"/>
      <c r="C18" s="8"/>
      <c r="D18" s="8"/>
      <c r="E18" s="8"/>
      <c r="F18" s="8"/>
      <c r="G18" s="8"/>
      <c r="H18" s="8"/>
      <c r="I18" s="93"/>
    </row>
    <row r="19" spans="1:9">
      <c r="A19" s="89" t="s">
        <v>147</v>
      </c>
      <c r="B19" s="30"/>
      <c r="C19" s="127" t="s">
        <v>182</v>
      </c>
      <c r="D19" s="38"/>
      <c r="E19" s="38"/>
      <c r="F19" s="38"/>
      <c r="G19" s="38"/>
      <c r="H19" s="32"/>
      <c r="I19" s="97"/>
    </row>
    <row r="20" spans="1:9">
      <c r="A20" s="91"/>
      <c r="B20" s="34"/>
      <c r="C20" s="39"/>
      <c r="D20" s="8"/>
      <c r="E20" s="8"/>
      <c r="F20" s="8"/>
      <c r="G20" s="8"/>
      <c r="H20" s="8"/>
      <c r="I20" s="93"/>
    </row>
    <row r="21" spans="1:9">
      <c r="A21" s="89" t="s">
        <v>148</v>
      </c>
      <c r="B21" s="30"/>
      <c r="C21" s="127" t="s">
        <v>183</v>
      </c>
      <c r="D21" s="38"/>
      <c r="E21" s="38"/>
      <c r="F21" s="38"/>
      <c r="G21" s="38"/>
      <c r="H21" s="32"/>
      <c r="I21" s="97"/>
    </row>
    <row r="22" spans="1:9">
      <c r="A22" s="91"/>
      <c r="B22" s="34"/>
      <c r="C22" s="39"/>
      <c r="D22" s="8"/>
      <c r="E22" s="8"/>
      <c r="F22" s="8"/>
      <c r="G22" s="8"/>
      <c r="H22" s="8"/>
      <c r="I22" s="93"/>
    </row>
    <row r="23" spans="1:9">
      <c r="A23" s="89" t="s">
        <v>149</v>
      </c>
      <c r="B23" s="30"/>
      <c r="C23" s="42">
        <v>472</v>
      </c>
      <c r="D23" s="37" t="s">
        <v>181</v>
      </c>
      <c r="E23" s="43"/>
      <c r="F23" s="44"/>
      <c r="G23" s="45"/>
      <c r="H23" s="34"/>
      <c r="I23" s="98"/>
    </row>
    <row r="24" spans="1:9">
      <c r="A24" s="91"/>
      <c r="B24" s="34"/>
      <c r="C24" s="8"/>
      <c r="D24" s="8"/>
      <c r="E24" s="8"/>
      <c r="F24" s="8"/>
      <c r="G24" s="8"/>
      <c r="H24" s="8"/>
      <c r="I24" s="93"/>
    </row>
    <row r="25" spans="1:9">
      <c r="A25" s="89" t="s">
        <v>150</v>
      </c>
      <c r="B25" s="30"/>
      <c r="C25" s="42">
        <v>5</v>
      </c>
      <c r="D25" s="37" t="s">
        <v>197</v>
      </c>
      <c r="E25" s="43"/>
      <c r="F25" s="43"/>
      <c r="G25" s="44"/>
      <c r="H25" s="46" t="s">
        <v>151</v>
      </c>
      <c r="I25" s="99">
        <v>0</v>
      </c>
    </row>
    <row r="26" spans="1:9">
      <c r="A26" s="91"/>
      <c r="B26" s="34"/>
      <c r="C26" s="8"/>
      <c r="D26" s="8"/>
      <c r="E26" s="8"/>
      <c r="F26" s="8"/>
      <c r="G26" s="34"/>
      <c r="H26" s="47" t="s">
        <v>174</v>
      </c>
      <c r="I26" s="100"/>
    </row>
    <row r="27" spans="1:9">
      <c r="A27" s="89" t="s">
        <v>152</v>
      </c>
      <c r="B27" s="30"/>
      <c r="C27" s="48" t="s">
        <v>184</v>
      </c>
      <c r="D27" s="49"/>
      <c r="E27" s="27"/>
      <c r="F27" s="50"/>
      <c r="G27" s="46" t="s">
        <v>153</v>
      </c>
      <c r="H27" s="30"/>
      <c r="I27" s="101" t="s">
        <v>200</v>
      </c>
    </row>
    <row r="28" spans="1:9">
      <c r="A28" s="91"/>
      <c r="B28" s="34"/>
      <c r="C28" s="8"/>
      <c r="D28" s="50"/>
      <c r="E28" s="50"/>
      <c r="F28" s="50"/>
      <c r="G28" s="50"/>
      <c r="H28" s="8"/>
      <c r="I28" s="102"/>
    </row>
    <row r="29" spans="1:9">
      <c r="A29" s="103" t="s">
        <v>154</v>
      </c>
      <c r="B29" s="51"/>
      <c r="C29" s="52"/>
      <c r="D29" s="52"/>
      <c r="E29" s="51" t="s">
        <v>155</v>
      </c>
      <c r="F29" s="53"/>
      <c r="G29" s="53"/>
      <c r="H29" s="52" t="s">
        <v>156</v>
      </c>
      <c r="I29" s="104"/>
    </row>
    <row r="30" spans="1:9">
      <c r="A30" s="105"/>
      <c r="B30" s="27"/>
      <c r="C30" s="27"/>
      <c r="D30" s="8"/>
      <c r="E30" s="8"/>
      <c r="F30" s="8"/>
      <c r="G30" s="8"/>
      <c r="H30" s="54"/>
      <c r="I30" s="102"/>
    </row>
    <row r="31" spans="1:9">
      <c r="A31" s="37"/>
      <c r="B31" s="55"/>
      <c r="C31" s="55"/>
      <c r="D31" s="56"/>
      <c r="E31" s="57"/>
      <c r="F31" s="55"/>
      <c r="G31" s="55"/>
      <c r="H31" s="31"/>
      <c r="I31" s="32"/>
    </row>
    <row r="32" spans="1:9">
      <c r="A32" s="91"/>
      <c r="B32" s="34"/>
      <c r="C32" s="39"/>
      <c r="D32" s="58"/>
      <c r="E32" s="58"/>
      <c r="F32" s="58"/>
      <c r="G32" s="33"/>
      <c r="H32" s="8"/>
      <c r="I32" s="106"/>
    </row>
    <row r="33" spans="1:9">
      <c r="A33" s="37"/>
      <c r="B33" s="55"/>
      <c r="C33" s="55"/>
      <c r="D33" s="56"/>
      <c r="E33" s="57"/>
      <c r="F33" s="55"/>
      <c r="G33" s="55"/>
      <c r="H33" s="31"/>
      <c r="I33" s="32"/>
    </row>
    <row r="34" spans="1:9">
      <c r="A34" s="91"/>
      <c r="B34" s="34"/>
      <c r="C34" s="39"/>
      <c r="D34" s="58"/>
      <c r="E34" s="58"/>
      <c r="F34" s="58"/>
      <c r="G34" s="33"/>
      <c r="H34" s="8"/>
      <c r="I34" s="107"/>
    </row>
    <row r="35" spans="1:9">
      <c r="A35" s="37"/>
      <c r="B35" s="55"/>
      <c r="C35" s="55"/>
      <c r="D35" s="56"/>
      <c r="E35" s="57"/>
      <c r="F35" s="55"/>
      <c r="G35" s="55"/>
      <c r="H35" s="31"/>
      <c r="I35" s="32"/>
    </row>
    <row r="36" spans="1:9">
      <c r="A36" s="91"/>
      <c r="B36" s="34"/>
      <c r="C36" s="39"/>
      <c r="D36" s="58"/>
      <c r="E36" s="58"/>
      <c r="F36" s="58"/>
      <c r="G36" s="33"/>
      <c r="H36" s="8"/>
      <c r="I36" s="107"/>
    </row>
    <row r="37" spans="1:9">
      <c r="A37" s="37"/>
      <c r="B37" s="55"/>
      <c r="C37" s="55"/>
      <c r="D37" s="56"/>
      <c r="E37" s="57"/>
      <c r="F37" s="55"/>
      <c r="G37" s="55"/>
      <c r="H37" s="31"/>
      <c r="I37" s="32"/>
    </row>
    <row r="38" spans="1:9">
      <c r="A38" s="108"/>
      <c r="B38" s="60"/>
      <c r="C38" s="10"/>
      <c r="D38" s="11"/>
      <c r="E38" s="8"/>
      <c r="F38" s="10"/>
      <c r="G38" s="11"/>
      <c r="H38" s="8"/>
      <c r="I38" s="93"/>
    </row>
    <row r="39" spans="1:9">
      <c r="A39" s="37"/>
      <c r="B39" s="55"/>
      <c r="C39" s="55"/>
      <c r="D39" s="56"/>
      <c r="E39" s="57"/>
      <c r="F39" s="55"/>
      <c r="G39" s="55"/>
      <c r="H39" s="31"/>
      <c r="I39" s="32"/>
    </row>
    <row r="40" spans="1:9">
      <c r="A40" s="108"/>
      <c r="B40" s="60"/>
      <c r="C40" s="10"/>
      <c r="D40" s="11"/>
      <c r="E40" s="8"/>
      <c r="F40" s="10"/>
      <c r="G40" s="11"/>
      <c r="H40" s="8"/>
      <c r="I40" s="93"/>
    </row>
    <row r="41" spans="1:9">
      <c r="A41" s="37"/>
      <c r="B41" s="55"/>
      <c r="C41" s="55"/>
      <c r="D41" s="56"/>
      <c r="E41" s="57"/>
      <c r="F41" s="55"/>
      <c r="G41" s="55"/>
      <c r="H41" s="31"/>
      <c r="I41" s="32"/>
    </row>
    <row r="42" spans="1:9">
      <c r="A42" s="109"/>
      <c r="B42" s="61"/>
      <c r="C42" s="61"/>
      <c r="D42" s="61"/>
      <c r="E42" s="7"/>
      <c r="F42" s="61"/>
      <c r="G42" s="61"/>
      <c r="H42" s="62"/>
      <c r="I42" s="110"/>
    </row>
    <row r="43" spans="1:9">
      <c r="A43" s="108"/>
      <c r="B43" s="60"/>
      <c r="C43" s="10"/>
      <c r="D43" s="11"/>
      <c r="E43" s="8"/>
      <c r="F43" s="10"/>
      <c r="G43" s="11"/>
      <c r="H43" s="8"/>
      <c r="I43" s="93"/>
    </row>
    <row r="44" spans="1:9">
      <c r="A44" s="108"/>
      <c r="B44" s="59"/>
      <c r="C44" s="63"/>
      <c r="D44" s="29"/>
      <c r="E44" s="29"/>
      <c r="F44" s="63"/>
      <c r="G44" s="29"/>
      <c r="H44" s="29"/>
      <c r="I44" s="111"/>
    </row>
    <row r="45" spans="1:9">
      <c r="A45" s="92" t="s">
        <v>157</v>
      </c>
      <c r="B45" s="35"/>
      <c r="C45" s="31"/>
      <c r="D45" s="32"/>
      <c r="E45" s="8"/>
      <c r="F45" s="37"/>
      <c r="G45" s="55"/>
      <c r="H45" s="55"/>
      <c r="I45" s="56"/>
    </row>
    <row r="46" spans="1:9">
      <c r="A46" s="108"/>
      <c r="B46" s="60"/>
      <c r="C46" s="10"/>
      <c r="D46" s="11"/>
      <c r="E46" s="8"/>
      <c r="F46" s="10"/>
      <c r="G46" s="64"/>
      <c r="H46" s="65"/>
      <c r="I46" s="112"/>
    </row>
    <row r="47" spans="1:9">
      <c r="A47" s="92" t="s">
        <v>158</v>
      </c>
      <c r="B47" s="35"/>
      <c r="C47" s="37" t="s">
        <v>185</v>
      </c>
      <c r="D47" s="43"/>
      <c r="E47" s="43"/>
      <c r="F47" s="43"/>
      <c r="G47" s="43"/>
      <c r="H47" s="43"/>
      <c r="I47" s="44"/>
    </row>
    <row r="48" spans="1:9">
      <c r="A48" s="91"/>
      <c r="B48" s="34"/>
      <c r="C48" s="39" t="s">
        <v>159</v>
      </c>
      <c r="D48" s="8"/>
      <c r="E48" s="8"/>
      <c r="F48" s="8"/>
      <c r="G48" s="8"/>
      <c r="H48" s="8"/>
      <c r="I48" s="93"/>
    </row>
    <row r="49" spans="1:9">
      <c r="A49" s="92" t="s">
        <v>160</v>
      </c>
      <c r="B49" s="35"/>
      <c r="C49" s="66" t="s">
        <v>186</v>
      </c>
      <c r="D49" s="67"/>
      <c r="E49" s="68"/>
      <c r="F49" s="8"/>
      <c r="G49" s="69" t="s">
        <v>161</v>
      </c>
      <c r="H49" s="66" t="s">
        <v>187</v>
      </c>
      <c r="I49" s="68"/>
    </row>
    <row r="50" spans="1:9">
      <c r="A50" s="91"/>
      <c r="B50" s="34"/>
      <c r="C50" s="39"/>
      <c r="D50" s="8"/>
      <c r="E50" s="8"/>
      <c r="F50" s="8"/>
      <c r="G50" s="8"/>
      <c r="H50" s="8"/>
      <c r="I50" s="93"/>
    </row>
    <row r="51" spans="1:9">
      <c r="A51" s="92" t="s">
        <v>147</v>
      </c>
      <c r="B51" s="35"/>
      <c r="C51" s="128" t="s">
        <v>188</v>
      </c>
      <c r="D51" s="67"/>
      <c r="E51" s="67"/>
      <c r="F51" s="67"/>
      <c r="G51" s="67"/>
      <c r="H51" s="67"/>
      <c r="I51" s="68"/>
    </row>
    <row r="52" spans="1:9">
      <c r="A52" s="91"/>
      <c r="B52" s="34"/>
      <c r="C52" s="8"/>
      <c r="D52" s="8"/>
      <c r="E52" s="8"/>
      <c r="F52" s="8"/>
      <c r="G52" s="8"/>
      <c r="H52" s="8"/>
      <c r="I52" s="93"/>
    </row>
    <row r="53" spans="1:9">
      <c r="A53" s="89" t="s">
        <v>162</v>
      </c>
      <c r="B53" s="30"/>
      <c r="C53" s="66" t="s">
        <v>213</v>
      </c>
      <c r="D53" s="67"/>
      <c r="E53" s="67"/>
      <c r="F53" s="67"/>
      <c r="G53" s="67"/>
      <c r="H53" s="67"/>
      <c r="I53" s="113"/>
    </row>
    <row r="54" spans="1:9">
      <c r="A54" s="87"/>
      <c r="B54" s="29"/>
      <c r="C54" s="5" t="s">
        <v>163</v>
      </c>
      <c r="D54" s="70"/>
      <c r="E54" s="70"/>
      <c r="F54" s="70"/>
      <c r="G54" s="70"/>
      <c r="H54" s="70"/>
      <c r="I54" s="114"/>
    </row>
    <row r="55" spans="1:9">
      <c r="A55" s="87"/>
      <c r="B55" s="29"/>
      <c r="C55" s="5"/>
      <c r="D55" s="70"/>
      <c r="E55" s="70"/>
      <c r="F55" s="70"/>
      <c r="G55" s="70"/>
      <c r="H55" s="70"/>
      <c r="I55" s="114"/>
    </row>
    <row r="56" spans="1:9">
      <c r="A56" s="87"/>
      <c r="B56" s="176" t="s">
        <v>164</v>
      </c>
      <c r="C56" s="177"/>
      <c r="D56" s="177"/>
      <c r="E56" s="177"/>
      <c r="F56" s="25"/>
      <c r="G56" s="25"/>
      <c r="H56" s="25"/>
      <c r="I56" s="115"/>
    </row>
    <row r="57" spans="1:9">
      <c r="A57" s="87"/>
      <c r="B57" s="176" t="s">
        <v>170</v>
      </c>
      <c r="C57" s="177"/>
      <c r="D57" s="177"/>
      <c r="E57" s="177"/>
      <c r="F57" s="177"/>
      <c r="G57" s="177"/>
      <c r="H57" s="177"/>
      <c r="I57" s="178"/>
    </row>
    <row r="58" spans="1:9">
      <c r="A58" s="87"/>
      <c r="B58" s="176" t="s">
        <v>171</v>
      </c>
      <c r="C58" s="177"/>
      <c r="D58" s="177"/>
      <c r="E58" s="177"/>
      <c r="F58" s="177"/>
      <c r="G58" s="177"/>
      <c r="H58" s="177"/>
      <c r="I58" s="115"/>
    </row>
    <row r="59" spans="1:9">
      <c r="A59" s="87"/>
      <c r="B59" s="176" t="s">
        <v>172</v>
      </c>
      <c r="C59" s="177"/>
      <c r="D59" s="177"/>
      <c r="E59" s="177"/>
      <c r="F59" s="177"/>
      <c r="G59" s="177"/>
      <c r="H59" s="177"/>
      <c r="I59" s="178"/>
    </row>
    <row r="60" spans="1:9">
      <c r="A60" s="87"/>
      <c r="B60" s="176" t="s">
        <v>173</v>
      </c>
      <c r="C60" s="177"/>
      <c r="D60" s="177"/>
      <c r="E60" s="177"/>
      <c r="F60" s="177"/>
      <c r="G60" s="177"/>
      <c r="H60" s="177"/>
      <c r="I60" s="178"/>
    </row>
    <row r="61" spans="1:9">
      <c r="A61" s="87"/>
      <c r="B61" s="71"/>
      <c r="C61" s="71"/>
      <c r="D61" s="71"/>
      <c r="E61" s="71"/>
      <c r="F61" s="71"/>
      <c r="G61" s="71"/>
      <c r="H61" s="72"/>
      <c r="I61" s="116"/>
    </row>
    <row r="62" spans="1:9">
      <c r="A62" s="117" t="s">
        <v>165</v>
      </c>
      <c r="B62" s="73"/>
      <c r="C62" s="74"/>
      <c r="D62" s="75"/>
      <c r="E62" s="75"/>
      <c r="F62" s="75"/>
      <c r="G62" s="75"/>
      <c r="H62" s="75"/>
      <c r="I62" s="118"/>
    </row>
    <row r="63" spans="1:9">
      <c r="A63" s="119"/>
      <c r="B63" s="8"/>
      <c r="C63" s="8"/>
      <c r="D63" s="8"/>
      <c r="E63" s="29"/>
      <c r="F63" s="27"/>
      <c r="G63" s="76"/>
      <c r="H63" s="77"/>
      <c r="I63" s="120"/>
    </row>
    <row r="64" spans="1:9">
      <c r="A64" s="121"/>
      <c r="B64" s="9"/>
      <c r="C64" s="8"/>
      <c r="D64" s="8"/>
      <c r="E64" s="8"/>
      <c r="F64" s="8"/>
      <c r="G64" s="10"/>
      <c r="H64" s="11"/>
      <c r="I64" s="93"/>
    </row>
    <row r="65" spans="1:9" ht="13.5" thickBot="1">
      <c r="A65" s="117" t="s">
        <v>165</v>
      </c>
      <c r="B65" s="8"/>
      <c r="C65" s="8"/>
      <c r="D65" s="8"/>
      <c r="E65" s="8"/>
      <c r="F65" s="8"/>
      <c r="G65" s="78"/>
      <c r="H65" s="79"/>
      <c r="I65" s="122"/>
    </row>
    <row r="66" spans="1:9">
      <c r="A66" s="87"/>
      <c r="B66" s="8"/>
      <c r="C66" s="8"/>
      <c r="D66" s="8"/>
      <c r="E66" s="29" t="s">
        <v>166</v>
      </c>
      <c r="F66" s="27"/>
      <c r="G66" s="191" t="s">
        <v>167</v>
      </c>
      <c r="H66" s="192"/>
      <c r="I66" s="193"/>
    </row>
    <row r="67" spans="1:9">
      <c r="A67" s="123"/>
      <c r="B67" s="124"/>
      <c r="C67" s="125"/>
      <c r="D67" s="125"/>
      <c r="E67" s="125"/>
      <c r="F67" s="125"/>
      <c r="G67" s="181"/>
      <c r="H67" s="182"/>
      <c r="I67" s="126"/>
    </row>
  </sheetData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9"/>
  <sheetViews>
    <sheetView view="pageBreakPreview" topLeftCell="A37" zoomScale="85" zoomScaleNormal="85" zoomScaleSheetLayoutView="85" workbookViewId="0">
      <selection activeCell="F56" sqref="F56"/>
    </sheetView>
  </sheetViews>
  <sheetFormatPr defaultRowHeight="15"/>
  <cols>
    <col min="1" max="1" width="28.42578125" style="142" customWidth="1"/>
    <col min="2" max="2" width="61.7109375" style="142" customWidth="1"/>
    <col min="3" max="3" width="8.42578125" style="133" customWidth="1"/>
    <col min="4" max="5" width="25.28515625" style="142" customWidth="1"/>
    <col min="6" max="6" width="15.7109375" style="15" bestFit="1" customWidth="1"/>
    <col min="7" max="7" width="17.42578125" style="14" bestFit="1" customWidth="1"/>
    <col min="8" max="16384" width="9.140625" style="15"/>
  </cols>
  <sheetData>
    <row r="1" spans="1:7" s="12" customFormat="1" ht="14.25" customHeight="1">
      <c r="A1" s="129"/>
      <c r="B1" s="129"/>
      <c r="C1" s="130"/>
      <c r="D1" s="129"/>
      <c r="E1" s="131" t="s">
        <v>45</v>
      </c>
      <c r="F1" s="13"/>
    </row>
    <row r="2" spans="1:7" s="12" customFormat="1" ht="24" customHeight="1">
      <c r="A2" s="195" t="s">
        <v>44</v>
      </c>
      <c r="B2" s="195"/>
      <c r="C2" s="195"/>
      <c r="D2" s="195"/>
      <c r="E2" s="195"/>
      <c r="F2" s="13"/>
    </row>
    <row r="3" spans="1:7" s="12" customFormat="1" ht="22.5" customHeight="1">
      <c r="A3" s="194" t="s">
        <v>189</v>
      </c>
      <c r="B3" s="194"/>
      <c r="C3" s="194"/>
      <c r="D3" s="194"/>
      <c r="E3" s="129"/>
      <c r="F3" s="13"/>
    </row>
    <row r="4" spans="1:7" s="12" customFormat="1" ht="22.5" customHeight="1">
      <c r="A4" s="194" t="s">
        <v>190</v>
      </c>
      <c r="B4" s="194"/>
      <c r="C4" s="194"/>
      <c r="D4" s="194"/>
      <c r="E4" s="133"/>
    </row>
    <row r="5" spans="1:7" s="12" customFormat="1" ht="22.5" customHeight="1">
      <c r="A5" s="194" t="s">
        <v>191</v>
      </c>
      <c r="B5" s="194"/>
      <c r="C5" s="194"/>
      <c r="D5" s="194"/>
      <c r="E5" s="129"/>
      <c r="F5" s="13"/>
    </row>
    <row r="6" spans="1:7" s="12" customFormat="1" ht="22.5" customHeight="1">
      <c r="A6" s="194" t="s">
        <v>216</v>
      </c>
      <c r="B6" s="194"/>
      <c r="C6" s="194"/>
      <c r="D6" s="194"/>
      <c r="E6" s="194"/>
    </row>
    <row r="7" spans="1:7" s="12" customFormat="1" ht="24" customHeight="1">
      <c r="A7" s="129"/>
      <c r="B7" s="129"/>
      <c r="C7" s="130"/>
      <c r="D7" s="129"/>
      <c r="E7" s="134" t="s">
        <v>168</v>
      </c>
      <c r="F7" s="13"/>
    </row>
    <row r="8" spans="1:7" ht="51" customHeight="1">
      <c r="A8" s="135" t="s">
        <v>87</v>
      </c>
      <c r="B8" s="135" t="s">
        <v>6</v>
      </c>
      <c r="C8" s="135" t="s">
        <v>50</v>
      </c>
      <c r="D8" s="135" t="s">
        <v>214</v>
      </c>
      <c r="E8" s="135" t="s">
        <v>58</v>
      </c>
      <c r="F8" s="14"/>
      <c r="G8" s="15"/>
    </row>
    <row r="9" spans="1:7" ht="33" customHeight="1">
      <c r="A9" s="136"/>
      <c r="B9" s="137" t="s">
        <v>202</v>
      </c>
      <c r="C9" s="136">
        <v>1</v>
      </c>
      <c r="D9" s="151">
        <f>+D10+D11</f>
        <v>18210249</v>
      </c>
      <c r="E9" s="151">
        <f>+E10+E11</f>
        <v>18460285.780000001</v>
      </c>
      <c r="F9" s="14"/>
      <c r="G9" s="15"/>
    </row>
    <row r="10" spans="1:7" ht="27" customHeight="1">
      <c r="A10" s="136">
        <v>10</v>
      </c>
      <c r="B10" s="138" t="s">
        <v>27</v>
      </c>
      <c r="C10" s="136">
        <v>2</v>
      </c>
      <c r="D10" s="152">
        <v>534143.15</v>
      </c>
      <c r="E10" s="150">
        <v>103697.78</v>
      </c>
      <c r="F10" s="14"/>
      <c r="G10" s="15"/>
    </row>
    <row r="11" spans="1:7" ht="33" customHeight="1">
      <c r="A11" s="136"/>
      <c r="B11" s="139" t="s">
        <v>203</v>
      </c>
      <c r="C11" s="136">
        <v>3</v>
      </c>
      <c r="D11" s="151">
        <f>+D12+D13+D14+D15</f>
        <v>17676105.850000001</v>
      </c>
      <c r="E11" s="153">
        <f>+E12+E13+E14+E15</f>
        <v>18356588</v>
      </c>
      <c r="F11" s="14"/>
      <c r="G11" s="15"/>
    </row>
    <row r="12" spans="1:7" ht="27" customHeight="1">
      <c r="A12" s="136" t="s">
        <v>46</v>
      </c>
      <c r="B12" s="138" t="s">
        <v>103</v>
      </c>
      <c r="C12" s="136">
        <v>4</v>
      </c>
      <c r="D12" s="155">
        <v>0</v>
      </c>
      <c r="E12" s="150">
        <v>0</v>
      </c>
      <c r="F12" s="14"/>
      <c r="G12" s="15"/>
    </row>
    <row r="13" spans="1:7" ht="27" customHeight="1">
      <c r="A13" s="136" t="s">
        <v>47</v>
      </c>
      <c r="B13" s="138" t="s">
        <v>88</v>
      </c>
      <c r="C13" s="136">
        <v>5</v>
      </c>
      <c r="D13" s="150">
        <v>17676105.850000001</v>
      </c>
      <c r="E13" s="150">
        <v>18356588</v>
      </c>
      <c r="G13" s="15"/>
    </row>
    <row r="14" spans="1:7" ht="27" customHeight="1">
      <c r="A14" s="136" t="s">
        <v>48</v>
      </c>
      <c r="B14" s="138" t="s">
        <v>89</v>
      </c>
      <c r="C14" s="136">
        <v>6</v>
      </c>
      <c r="D14" s="150">
        <v>0</v>
      </c>
      <c r="E14" s="150">
        <v>0</v>
      </c>
      <c r="F14" s="14"/>
      <c r="G14" s="15"/>
    </row>
    <row r="15" spans="1:7" ht="27" customHeight="1">
      <c r="A15" s="136" t="s">
        <v>49</v>
      </c>
      <c r="B15" s="138" t="s">
        <v>90</v>
      </c>
      <c r="C15" s="136">
        <v>7</v>
      </c>
      <c r="D15" s="150">
        <v>0</v>
      </c>
      <c r="E15" s="150">
        <v>0</v>
      </c>
      <c r="F15" s="14"/>
      <c r="G15" s="15"/>
    </row>
    <row r="16" spans="1:7" ht="31.5" customHeight="1">
      <c r="A16" s="136"/>
      <c r="B16" s="137" t="s">
        <v>204</v>
      </c>
      <c r="C16" s="136">
        <v>8</v>
      </c>
      <c r="D16" s="151">
        <f>+SUM(D17:D24)</f>
        <v>60153.289999999994</v>
      </c>
      <c r="E16" s="151">
        <f>+SUM(E17:E24)</f>
        <v>112213.35999999999</v>
      </c>
      <c r="F16" s="14"/>
      <c r="G16" s="15"/>
    </row>
    <row r="17" spans="1:7" ht="27" customHeight="1">
      <c r="A17" s="136" t="s">
        <v>91</v>
      </c>
      <c r="B17" s="138" t="s">
        <v>1</v>
      </c>
      <c r="C17" s="136">
        <v>9</v>
      </c>
      <c r="D17" s="155">
        <v>32029.69</v>
      </c>
      <c r="E17" s="154"/>
      <c r="F17" s="14"/>
      <c r="G17" s="15"/>
    </row>
    <row r="18" spans="1:7" ht="27" customHeight="1">
      <c r="A18" s="136">
        <v>13</v>
      </c>
      <c r="B18" s="138" t="s">
        <v>51</v>
      </c>
      <c r="C18" s="136">
        <v>10</v>
      </c>
      <c r="D18" s="150">
        <v>2604.84</v>
      </c>
      <c r="E18" s="150">
        <v>80846.7</v>
      </c>
      <c r="F18" s="14"/>
      <c r="G18" s="15"/>
    </row>
    <row r="19" spans="1:7" ht="27" customHeight="1">
      <c r="A19" s="136">
        <v>14</v>
      </c>
      <c r="B19" s="138" t="s">
        <v>33</v>
      </c>
      <c r="C19" s="136">
        <v>11</v>
      </c>
      <c r="D19" s="152">
        <v>0</v>
      </c>
      <c r="E19" s="150">
        <v>0</v>
      </c>
      <c r="F19" s="14"/>
      <c r="G19" s="15"/>
    </row>
    <row r="20" spans="1:7" ht="27" customHeight="1">
      <c r="A20" s="136">
        <v>15</v>
      </c>
      <c r="B20" s="138" t="s">
        <v>36</v>
      </c>
      <c r="C20" s="136">
        <v>12</v>
      </c>
      <c r="D20" s="152">
        <v>0</v>
      </c>
      <c r="E20" s="150">
        <v>0</v>
      </c>
      <c r="F20" s="14"/>
      <c r="G20" s="15"/>
    </row>
    <row r="21" spans="1:7" ht="27" customHeight="1">
      <c r="A21" s="136">
        <v>16</v>
      </c>
      <c r="B21" s="138" t="s">
        <v>37</v>
      </c>
      <c r="C21" s="136">
        <v>13</v>
      </c>
      <c r="D21" s="152">
        <v>0</v>
      </c>
      <c r="E21" s="150">
        <v>0</v>
      </c>
      <c r="G21" s="15"/>
    </row>
    <row r="22" spans="1:7" ht="27" customHeight="1">
      <c r="A22" s="136">
        <v>17</v>
      </c>
      <c r="B22" s="138" t="s">
        <v>92</v>
      </c>
      <c r="C22" s="136">
        <v>14</v>
      </c>
      <c r="D22" s="150">
        <v>20881.62</v>
      </c>
      <c r="E22" s="150">
        <v>20562.849999999999</v>
      </c>
      <c r="F22" s="14"/>
      <c r="G22" s="15"/>
    </row>
    <row r="23" spans="1:7" ht="27" customHeight="1">
      <c r="A23" s="136">
        <v>18</v>
      </c>
      <c r="B23" s="138" t="s">
        <v>28</v>
      </c>
      <c r="C23" s="136">
        <v>15</v>
      </c>
      <c r="D23" s="150">
        <v>4637.1400000000003</v>
      </c>
      <c r="E23" s="150">
        <v>10803.81</v>
      </c>
      <c r="F23" s="14"/>
      <c r="G23" s="15"/>
    </row>
    <row r="24" spans="1:7" ht="27" customHeight="1">
      <c r="A24" s="136">
        <v>19</v>
      </c>
      <c r="B24" s="138" t="s">
        <v>83</v>
      </c>
      <c r="C24" s="136">
        <v>16</v>
      </c>
      <c r="D24" s="155">
        <v>0</v>
      </c>
      <c r="E24" s="155">
        <v>0</v>
      </c>
      <c r="F24" s="14"/>
      <c r="G24" s="15"/>
    </row>
    <row r="25" spans="1:7" ht="30.75" customHeight="1">
      <c r="A25" s="140"/>
      <c r="B25" s="137" t="s">
        <v>205</v>
      </c>
      <c r="C25" s="136">
        <v>17</v>
      </c>
      <c r="D25" s="151">
        <f>+D9+D16</f>
        <v>18270402.289999999</v>
      </c>
      <c r="E25" s="151">
        <f>+E9+E16</f>
        <v>18572499.140000001</v>
      </c>
      <c r="F25" s="14"/>
      <c r="G25" s="15"/>
    </row>
    <row r="26" spans="1:7" ht="27" customHeight="1">
      <c r="A26" s="136" t="s">
        <v>52</v>
      </c>
      <c r="B26" s="141" t="s">
        <v>26</v>
      </c>
      <c r="C26" s="136">
        <v>18</v>
      </c>
      <c r="D26" s="156">
        <v>0</v>
      </c>
      <c r="E26" s="156">
        <v>0</v>
      </c>
      <c r="F26" s="14"/>
      <c r="G26" s="15"/>
    </row>
    <row r="27" spans="1:7" ht="10.5" customHeight="1">
      <c r="A27" s="140"/>
      <c r="B27" s="141"/>
      <c r="C27" s="136"/>
      <c r="D27" s="156"/>
      <c r="E27" s="156"/>
      <c r="F27" s="14"/>
      <c r="G27" s="15"/>
    </row>
    <row r="28" spans="1:7" ht="31.5" customHeight="1">
      <c r="A28" s="136"/>
      <c r="B28" s="137" t="s">
        <v>206</v>
      </c>
      <c r="C28" s="136">
        <v>19</v>
      </c>
      <c r="D28" s="156">
        <f>+D29+D30</f>
        <v>294855</v>
      </c>
      <c r="E28" s="151">
        <f>+E29+E30</f>
        <v>155037.87</v>
      </c>
      <c r="F28" s="14"/>
      <c r="G28" s="15"/>
    </row>
    <row r="29" spans="1:7" ht="27" customHeight="1">
      <c r="A29" s="136" t="s">
        <v>93</v>
      </c>
      <c r="B29" s="138" t="s">
        <v>34</v>
      </c>
      <c r="C29" s="136">
        <v>20</v>
      </c>
      <c r="D29" s="157">
        <v>294855</v>
      </c>
      <c r="E29" s="150">
        <v>155037.87</v>
      </c>
    </row>
    <row r="30" spans="1:7" ht="27" customHeight="1">
      <c r="A30" s="136">
        <v>22</v>
      </c>
      <c r="B30" s="139" t="s">
        <v>94</v>
      </c>
      <c r="C30" s="136">
        <v>21</v>
      </c>
      <c r="D30" s="157">
        <v>0</v>
      </c>
      <c r="E30" s="157">
        <v>0</v>
      </c>
    </row>
    <row r="31" spans="1:7" ht="31.5" customHeight="1">
      <c r="A31" s="136"/>
      <c r="B31" s="137" t="s">
        <v>207</v>
      </c>
      <c r="C31" s="136">
        <v>22</v>
      </c>
      <c r="D31" s="151">
        <f>+SUM(D32:D38)</f>
        <v>55323.539999999994</v>
      </c>
      <c r="E31" s="151">
        <f>+SUM(E32:E38)</f>
        <v>55485.919999999998</v>
      </c>
    </row>
    <row r="32" spans="1:7" ht="27" customHeight="1">
      <c r="A32" s="136">
        <v>23</v>
      </c>
      <c r="B32" s="138" t="s">
        <v>2</v>
      </c>
      <c r="C32" s="136">
        <v>23</v>
      </c>
      <c r="D32" s="150">
        <v>37449.06</v>
      </c>
      <c r="E32" s="150">
        <v>38369.71</v>
      </c>
    </row>
    <row r="33" spans="1:5" ht="27" customHeight="1">
      <c r="A33" s="136">
        <v>24</v>
      </c>
      <c r="B33" s="138" t="s">
        <v>38</v>
      </c>
      <c r="C33" s="136">
        <v>24</v>
      </c>
      <c r="D33" s="150">
        <v>4880.4799999999996</v>
      </c>
      <c r="E33" s="150">
        <v>4116.7700000000004</v>
      </c>
    </row>
    <row r="34" spans="1:5" ht="27" customHeight="1">
      <c r="A34" s="136">
        <v>25</v>
      </c>
      <c r="B34" s="138" t="s">
        <v>39</v>
      </c>
      <c r="C34" s="136">
        <v>25</v>
      </c>
      <c r="D34" s="150">
        <v>12994</v>
      </c>
      <c r="E34" s="150">
        <v>12999.44</v>
      </c>
    </row>
    <row r="35" spans="1:5" ht="27" customHeight="1">
      <c r="A35" s="136">
        <v>26</v>
      </c>
      <c r="B35" s="138" t="s">
        <v>95</v>
      </c>
      <c r="C35" s="136">
        <v>26</v>
      </c>
      <c r="D35" s="155">
        <v>0</v>
      </c>
      <c r="E35" s="155">
        <v>0</v>
      </c>
    </row>
    <row r="36" spans="1:5" ht="27" customHeight="1">
      <c r="A36" s="136">
        <v>27</v>
      </c>
      <c r="B36" s="138" t="s">
        <v>40</v>
      </c>
      <c r="C36" s="136">
        <v>27</v>
      </c>
      <c r="D36" s="155">
        <v>0</v>
      </c>
      <c r="E36" s="155">
        <v>0</v>
      </c>
    </row>
    <row r="37" spans="1:5" ht="27" customHeight="1">
      <c r="A37" s="136">
        <v>28</v>
      </c>
      <c r="B37" s="138" t="s">
        <v>41</v>
      </c>
      <c r="C37" s="136">
        <v>28</v>
      </c>
      <c r="D37" s="155">
        <v>0</v>
      </c>
      <c r="E37" s="155">
        <v>0</v>
      </c>
    </row>
    <row r="38" spans="1:5" ht="27" customHeight="1">
      <c r="A38" s="136">
        <v>29</v>
      </c>
      <c r="B38" s="138" t="s">
        <v>84</v>
      </c>
      <c r="C38" s="136">
        <v>29</v>
      </c>
      <c r="D38" s="155">
        <v>0</v>
      </c>
      <c r="E38" s="155">
        <v>0</v>
      </c>
    </row>
    <row r="39" spans="1:5" ht="32.25" customHeight="1">
      <c r="A39" s="140"/>
      <c r="B39" s="137" t="s">
        <v>208</v>
      </c>
      <c r="C39" s="136">
        <v>30</v>
      </c>
      <c r="D39" s="151">
        <f>+D28+D31</f>
        <v>350178.54</v>
      </c>
      <c r="E39" s="151">
        <f>+E28+E31</f>
        <v>210523.78999999998</v>
      </c>
    </row>
    <row r="40" spans="1:5" ht="9.75" customHeight="1">
      <c r="A40" s="136"/>
      <c r="B40" s="138"/>
      <c r="C40" s="136"/>
      <c r="D40" s="155"/>
      <c r="E40" s="155"/>
    </row>
    <row r="41" spans="1:5" ht="31.5" customHeight="1">
      <c r="A41" s="140"/>
      <c r="B41" s="137" t="s">
        <v>209</v>
      </c>
      <c r="C41" s="136">
        <v>31</v>
      </c>
      <c r="D41" s="151">
        <f>+D25-D39</f>
        <v>17920223.75</v>
      </c>
      <c r="E41" s="151">
        <f>+E25-E39</f>
        <v>18361975.350000001</v>
      </c>
    </row>
    <row r="42" spans="1:5" ht="11.25" customHeight="1">
      <c r="A42" s="136"/>
      <c r="B42" s="138"/>
      <c r="C42" s="136"/>
      <c r="D42" s="155"/>
      <c r="E42" s="155"/>
    </row>
    <row r="43" spans="1:5" ht="27" customHeight="1">
      <c r="A43" s="140"/>
      <c r="B43" s="141" t="s">
        <v>96</v>
      </c>
      <c r="C43" s="136">
        <v>32</v>
      </c>
      <c r="D43" s="151">
        <v>506000</v>
      </c>
      <c r="E43" s="151">
        <v>506000</v>
      </c>
    </row>
    <row r="44" spans="1:5" ht="9.75" customHeight="1">
      <c r="A44" s="136"/>
      <c r="B44" s="138"/>
      <c r="C44" s="136"/>
      <c r="D44" s="157"/>
      <c r="E44" s="157"/>
    </row>
    <row r="45" spans="1:5" ht="31.5" customHeight="1">
      <c r="A45" s="140"/>
      <c r="B45" s="137" t="s">
        <v>210</v>
      </c>
      <c r="C45" s="136">
        <v>33</v>
      </c>
      <c r="D45" s="158">
        <f>+D41/D43</f>
        <v>35.415461956521739</v>
      </c>
      <c r="E45" s="158">
        <f>+E41/E43</f>
        <v>36.288488833992098</v>
      </c>
    </row>
    <row r="46" spans="1:5" ht="12" customHeight="1">
      <c r="A46" s="136"/>
      <c r="B46" s="138"/>
      <c r="C46" s="136"/>
      <c r="D46" s="157"/>
      <c r="E46" s="157"/>
    </row>
    <row r="47" spans="1:5" ht="27" customHeight="1">
      <c r="A47" s="136"/>
      <c r="B47" s="141" t="s">
        <v>97</v>
      </c>
      <c r="C47" s="136">
        <v>34</v>
      </c>
      <c r="D47" s="157"/>
      <c r="E47" s="157"/>
    </row>
    <row r="48" spans="1:5" ht="27" customHeight="1">
      <c r="A48" s="136">
        <v>90</v>
      </c>
      <c r="B48" s="138" t="s">
        <v>98</v>
      </c>
      <c r="C48" s="136">
        <v>35</v>
      </c>
      <c r="D48" s="155">
        <v>50600000</v>
      </c>
      <c r="E48" s="150">
        <v>50600000</v>
      </c>
    </row>
    <row r="49" spans="1:6" ht="27" customHeight="1">
      <c r="A49" s="136">
        <v>91</v>
      </c>
      <c r="B49" s="138" t="s">
        <v>99</v>
      </c>
      <c r="C49" s="136">
        <v>36</v>
      </c>
      <c r="D49" s="155">
        <v>0</v>
      </c>
      <c r="E49" s="150">
        <v>0</v>
      </c>
    </row>
    <row r="50" spans="1:6" ht="27" customHeight="1">
      <c r="A50" s="136">
        <v>92</v>
      </c>
      <c r="B50" s="138" t="s">
        <v>100</v>
      </c>
      <c r="C50" s="136">
        <v>37</v>
      </c>
      <c r="D50" s="155">
        <v>0</v>
      </c>
      <c r="E50" s="150">
        <v>0</v>
      </c>
    </row>
    <row r="51" spans="1:6" ht="27" customHeight="1">
      <c r="A51" s="136">
        <v>93</v>
      </c>
      <c r="B51" s="138" t="s">
        <v>101</v>
      </c>
      <c r="C51" s="136">
        <v>38</v>
      </c>
      <c r="D51" s="150">
        <v>1743130.47</v>
      </c>
      <c r="E51" s="150">
        <v>1743130.47</v>
      </c>
    </row>
    <row r="52" spans="1:6" ht="27" customHeight="1">
      <c r="A52" s="136">
        <v>96</v>
      </c>
      <c r="B52" s="138" t="s">
        <v>77</v>
      </c>
      <c r="C52" s="136">
        <v>39</v>
      </c>
      <c r="D52" s="150">
        <v>2244717.35</v>
      </c>
      <c r="E52" s="150">
        <v>1785231.19</v>
      </c>
    </row>
    <row r="53" spans="1:6" ht="27" customHeight="1">
      <c r="A53" s="136">
        <v>97</v>
      </c>
      <c r="B53" s="138" t="s">
        <v>29</v>
      </c>
      <c r="C53" s="136">
        <v>40</v>
      </c>
      <c r="D53" s="150">
        <v>0</v>
      </c>
      <c r="E53" s="150">
        <v>0</v>
      </c>
    </row>
    <row r="54" spans="1:6" ht="27" customHeight="1">
      <c r="A54" s="136">
        <v>95</v>
      </c>
      <c r="B54" s="138" t="s">
        <v>25</v>
      </c>
      <c r="C54" s="136">
        <v>41</v>
      </c>
      <c r="D54" s="150">
        <v>-24228864</v>
      </c>
      <c r="E54" s="150">
        <v>-36667623.579999998</v>
      </c>
    </row>
    <row r="55" spans="1:6" ht="27" customHeight="1">
      <c r="A55" s="136">
        <v>94</v>
      </c>
      <c r="B55" s="138" t="s">
        <v>102</v>
      </c>
      <c r="C55" s="136">
        <v>42</v>
      </c>
      <c r="D55" s="150">
        <v>-12438759.970000001</v>
      </c>
      <c r="E55" s="150">
        <v>901237.28</v>
      </c>
    </row>
    <row r="56" spans="1:6" ht="30" customHeight="1">
      <c r="A56" s="140"/>
      <c r="B56" s="137" t="s">
        <v>211</v>
      </c>
      <c r="C56" s="136">
        <v>43</v>
      </c>
      <c r="D56" s="151">
        <f>+SUM(D48:D55)</f>
        <v>17920223.850000001</v>
      </c>
      <c r="E56" s="151">
        <f>+SUM(E48:E55)</f>
        <v>18361975.359999999</v>
      </c>
      <c r="F56" s="146"/>
    </row>
    <row r="57" spans="1:6" ht="27" customHeight="1">
      <c r="A57" s="136" t="s">
        <v>53</v>
      </c>
      <c r="B57" s="141" t="s">
        <v>35</v>
      </c>
      <c r="C57" s="136">
        <v>44</v>
      </c>
      <c r="D57" s="156">
        <v>0</v>
      </c>
      <c r="E57" s="156">
        <v>0</v>
      </c>
    </row>
    <row r="58" spans="1:6" ht="21" customHeight="1">
      <c r="A58" s="132"/>
    </row>
    <row r="59" spans="1:6" ht="21" customHeight="1">
      <c r="A59" s="132"/>
      <c r="D59" s="148"/>
      <c r="E59" s="148"/>
    </row>
    <row r="60" spans="1:6" ht="21" customHeight="1">
      <c r="A60" s="132"/>
      <c r="E60" s="148"/>
    </row>
    <row r="61" spans="1:6" ht="21" customHeight="1">
      <c r="A61" s="132"/>
      <c r="E61" s="164"/>
    </row>
    <row r="62" spans="1:6" ht="21" customHeight="1">
      <c r="A62" s="132"/>
    </row>
    <row r="63" spans="1:6" ht="21" customHeight="1">
      <c r="A63" s="132"/>
    </row>
    <row r="64" spans="1:6" ht="21" customHeight="1">
      <c r="A64" s="132"/>
    </row>
    <row r="65" spans="1:5" ht="21" customHeight="1">
      <c r="A65" s="143"/>
      <c r="B65" s="144"/>
      <c r="C65" s="143"/>
      <c r="D65" s="145"/>
      <c r="E65" s="145"/>
    </row>
    <row r="66" spans="1:5" ht="21" customHeight="1">
      <c r="A66" s="143"/>
      <c r="B66" s="144"/>
      <c r="C66" s="143"/>
      <c r="D66" s="145"/>
      <c r="E66" s="145"/>
    </row>
    <row r="67" spans="1:5" ht="21" customHeight="1">
      <c r="A67" s="143"/>
      <c r="B67" s="144"/>
      <c r="C67" s="143"/>
      <c r="D67" s="145"/>
      <c r="E67" s="145"/>
    </row>
    <row r="68" spans="1:5" ht="21" customHeight="1">
      <c r="A68" s="143"/>
      <c r="B68" s="144"/>
      <c r="C68" s="143"/>
      <c r="D68" s="145"/>
      <c r="E68" s="145"/>
    </row>
    <row r="69" spans="1:5" ht="21" customHeight="1">
      <c r="A69" s="143"/>
      <c r="B69" s="144"/>
      <c r="C69" s="143"/>
      <c r="D69" s="145"/>
      <c r="E69" s="145"/>
    </row>
  </sheetData>
  <protectedRanges>
    <protectedRange sqref="E12 E17" name="Range1_3"/>
    <protectedRange sqref="E14:E15 D13:D14" name="Range1_2_1"/>
    <protectedRange sqref="E19:E21 D18 D22:D23" name="Range1_3_1"/>
    <protectedRange sqref="D32:D34" name="Range1_4"/>
    <protectedRange sqref="D55" name="Range1_5_2"/>
    <protectedRange sqref="D52" name="Range1_7"/>
    <protectedRange sqref="E10" name="Range1"/>
    <protectedRange sqref="E13" name="Range1_1"/>
    <protectedRange sqref="E18" name="Range1_2"/>
    <protectedRange sqref="E22:E23" name="Range1_5"/>
    <protectedRange sqref="E29" name="Range1_6"/>
    <protectedRange sqref="E32:E34" name="Range1_8"/>
    <protectedRange sqref="E54" name="Range1_9"/>
    <protectedRange sqref="E55" name="Range1_10"/>
    <protectedRange sqref="E52" name="Range1_11"/>
    <protectedRange sqref="E51" name="Range1_12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61"/>
  <sheetViews>
    <sheetView view="pageBreakPreview" topLeftCell="A22" zoomScale="85" zoomScaleNormal="90" zoomScaleSheetLayoutView="85" workbookViewId="0">
      <selection activeCell="F17" sqref="F17:F24"/>
    </sheetView>
  </sheetViews>
  <sheetFormatPr defaultRowHeight="14.25"/>
  <cols>
    <col min="1" max="1" width="21" style="15" customWidth="1"/>
    <col min="2" max="2" width="58.5703125" style="15" customWidth="1"/>
    <col min="3" max="3" width="9.5703125" style="12" customWidth="1"/>
    <col min="4" max="5" width="16.28515625" style="12" customWidth="1"/>
    <col min="6" max="6" width="16.28515625" style="15" customWidth="1"/>
    <col min="7" max="7" width="16.28515625" style="14" customWidth="1"/>
    <col min="8" max="16384" width="9.140625" style="15"/>
  </cols>
  <sheetData>
    <row r="1" spans="1:7" s="12" customFormat="1" ht="15.75" customHeight="1">
      <c r="A1" s="145"/>
      <c r="B1" s="145"/>
      <c r="C1" s="165"/>
      <c r="D1" s="165"/>
      <c r="E1" s="165"/>
      <c r="F1" s="145"/>
      <c r="G1" s="166" t="s">
        <v>54</v>
      </c>
    </row>
    <row r="2" spans="1:7" s="12" customFormat="1" ht="24" customHeight="1">
      <c r="A2" s="196" t="s">
        <v>55</v>
      </c>
      <c r="B2" s="196"/>
      <c r="C2" s="196"/>
      <c r="D2" s="196"/>
      <c r="E2" s="196"/>
      <c r="F2" s="196"/>
      <c r="G2" s="196"/>
    </row>
    <row r="3" spans="1:7" s="12" customFormat="1" ht="21" customHeight="1">
      <c r="A3" s="197" t="s">
        <v>192</v>
      </c>
      <c r="B3" s="197"/>
      <c r="C3" s="197"/>
      <c r="D3" s="197"/>
      <c r="E3" s="197"/>
      <c r="F3" s="197"/>
      <c r="G3" s="197"/>
    </row>
    <row r="4" spans="1:7" s="12" customFormat="1" ht="21" customHeight="1">
      <c r="A4" s="197" t="s">
        <v>190</v>
      </c>
      <c r="B4" s="197"/>
      <c r="C4" s="197"/>
      <c r="D4" s="197"/>
      <c r="E4" s="197"/>
      <c r="F4" s="197"/>
      <c r="G4" s="197"/>
    </row>
    <row r="5" spans="1:7" s="12" customFormat="1" ht="21" customHeight="1">
      <c r="A5" s="197" t="s">
        <v>216</v>
      </c>
      <c r="B5" s="197"/>
      <c r="C5" s="197"/>
      <c r="D5" s="197"/>
      <c r="E5" s="197"/>
      <c r="F5" s="197"/>
      <c r="G5" s="197"/>
    </row>
    <row r="6" spans="1:7" s="12" customFormat="1" ht="19.5" customHeight="1">
      <c r="A6" s="145"/>
      <c r="B6" s="145"/>
      <c r="C6" s="165"/>
      <c r="D6" s="165"/>
      <c r="E6" s="165"/>
      <c r="F6" s="145"/>
      <c r="G6" s="167" t="s">
        <v>168</v>
      </c>
    </row>
    <row r="7" spans="1:7" ht="37.5" customHeight="1">
      <c r="A7" s="198" t="s">
        <v>0</v>
      </c>
      <c r="B7" s="198" t="s">
        <v>22</v>
      </c>
      <c r="C7" s="198" t="s">
        <v>50</v>
      </c>
      <c r="D7" s="198" t="s">
        <v>215</v>
      </c>
      <c r="E7" s="198"/>
      <c r="F7" s="198" t="s">
        <v>58</v>
      </c>
      <c r="G7" s="198"/>
    </row>
    <row r="8" spans="1:7" ht="37.5" customHeight="1">
      <c r="A8" s="198"/>
      <c r="B8" s="198"/>
      <c r="C8" s="198"/>
      <c r="D8" s="168" t="s">
        <v>104</v>
      </c>
      <c r="E8" s="168" t="s">
        <v>105</v>
      </c>
      <c r="F8" s="168" t="s">
        <v>104</v>
      </c>
      <c r="G8" s="168" t="s">
        <v>105</v>
      </c>
    </row>
    <row r="9" spans="1:7" ht="32.25" customHeight="1">
      <c r="A9" s="168"/>
      <c r="B9" s="137" t="s">
        <v>3</v>
      </c>
      <c r="C9" s="168">
        <v>45</v>
      </c>
      <c r="D9" s="169"/>
      <c r="E9" s="169"/>
      <c r="F9" s="169"/>
      <c r="G9" s="169"/>
    </row>
    <row r="10" spans="1:7" ht="24" customHeight="1">
      <c r="A10" s="168">
        <v>73</v>
      </c>
      <c r="B10" s="139" t="s">
        <v>106</v>
      </c>
      <c r="C10" s="168">
        <v>46</v>
      </c>
      <c r="D10" s="150">
        <v>464461</v>
      </c>
      <c r="E10" s="159">
        <v>464461</v>
      </c>
      <c r="F10" s="159">
        <v>1064427.93</v>
      </c>
      <c r="G10" s="159">
        <v>1064427.93</v>
      </c>
    </row>
    <row r="11" spans="1:7" ht="24" customHeight="1">
      <c r="A11" s="168">
        <v>70</v>
      </c>
      <c r="B11" s="139" t="s">
        <v>56</v>
      </c>
      <c r="C11" s="168">
        <v>47</v>
      </c>
      <c r="D11" s="150">
        <v>7331</v>
      </c>
      <c r="E11" s="159">
        <v>7331</v>
      </c>
      <c r="F11" s="159">
        <v>6255</v>
      </c>
      <c r="G11" s="159">
        <v>6255</v>
      </c>
    </row>
    <row r="12" spans="1:7" ht="33.75" customHeight="1">
      <c r="A12" s="168" t="s">
        <v>107</v>
      </c>
      <c r="B12" s="139" t="s">
        <v>30</v>
      </c>
      <c r="C12" s="168">
        <v>48</v>
      </c>
      <c r="D12" s="150">
        <v>1535</v>
      </c>
      <c r="E12" s="159">
        <v>1535</v>
      </c>
      <c r="F12" s="159">
        <v>3080.89</v>
      </c>
      <c r="G12" s="159">
        <v>3080.89</v>
      </c>
    </row>
    <row r="13" spans="1:7" ht="24" customHeight="1">
      <c r="A13" s="168">
        <v>74</v>
      </c>
      <c r="B13" s="139" t="s">
        <v>108</v>
      </c>
      <c r="C13" s="168">
        <v>49</v>
      </c>
      <c r="D13" s="150">
        <v>66000</v>
      </c>
      <c r="E13" s="159">
        <v>66000</v>
      </c>
      <c r="F13" s="159">
        <v>78186</v>
      </c>
      <c r="G13" s="159">
        <v>78186</v>
      </c>
    </row>
    <row r="14" spans="1:7" ht="24" customHeight="1">
      <c r="A14" s="168">
        <v>75</v>
      </c>
      <c r="B14" s="139" t="s">
        <v>4</v>
      </c>
      <c r="C14" s="168">
        <v>50</v>
      </c>
      <c r="D14" s="150">
        <v>137</v>
      </c>
      <c r="E14" s="159">
        <v>137</v>
      </c>
      <c r="F14" s="159">
        <v>95.01</v>
      </c>
      <c r="G14" s="159">
        <v>95.01</v>
      </c>
    </row>
    <row r="15" spans="1:7" ht="31.5" customHeight="1">
      <c r="A15" s="135"/>
      <c r="B15" s="137" t="s">
        <v>220</v>
      </c>
      <c r="C15" s="168">
        <v>51</v>
      </c>
      <c r="D15" s="163">
        <f>SUM(D10:D14)</f>
        <v>539464</v>
      </c>
      <c r="E15" s="163">
        <f>SUM(E10:E14)</f>
        <v>539464</v>
      </c>
      <c r="F15" s="163">
        <f>SUM(F10:F14)</f>
        <v>1152044.8299999998</v>
      </c>
      <c r="G15" s="163">
        <f>SUM(G10:G14)</f>
        <v>1152044.8299999998</v>
      </c>
    </row>
    <row r="16" spans="1:7" ht="24" customHeight="1">
      <c r="A16" s="168"/>
      <c r="B16" s="137" t="s">
        <v>5</v>
      </c>
      <c r="C16" s="168">
        <v>52</v>
      </c>
      <c r="D16" s="159"/>
      <c r="E16" s="159"/>
      <c r="F16" s="159"/>
      <c r="G16" s="159"/>
    </row>
    <row r="17" spans="1:7" ht="24" customHeight="1">
      <c r="A17" s="168">
        <v>63</v>
      </c>
      <c r="B17" s="139" t="s">
        <v>109</v>
      </c>
      <c r="C17" s="168">
        <v>53</v>
      </c>
      <c r="D17" s="150">
        <v>419530</v>
      </c>
      <c r="E17" s="159">
        <v>419530</v>
      </c>
      <c r="F17" s="159">
        <v>102829.22</v>
      </c>
      <c r="G17" s="159">
        <v>102829.22</v>
      </c>
    </row>
    <row r="18" spans="1:7" ht="36" customHeight="1">
      <c r="A18" s="168" t="s">
        <v>85</v>
      </c>
      <c r="B18" s="139" t="s">
        <v>31</v>
      </c>
      <c r="C18" s="168">
        <v>54</v>
      </c>
      <c r="D18" s="150">
        <v>1738</v>
      </c>
      <c r="E18" s="159">
        <v>1738</v>
      </c>
      <c r="F18" s="159">
        <v>14931.19</v>
      </c>
      <c r="G18" s="159">
        <v>14931.19</v>
      </c>
    </row>
    <row r="19" spans="1:7" ht="24" customHeight="1">
      <c r="A19" s="168">
        <v>61</v>
      </c>
      <c r="B19" s="139" t="s">
        <v>86</v>
      </c>
      <c r="C19" s="168">
        <v>55</v>
      </c>
      <c r="D19" s="150">
        <v>111744</v>
      </c>
      <c r="E19" s="159">
        <v>111744</v>
      </c>
      <c r="F19" s="159">
        <v>115652.65</v>
      </c>
      <c r="G19" s="159">
        <v>115652.65</v>
      </c>
    </row>
    <row r="20" spans="1:7" ht="24" customHeight="1">
      <c r="A20" s="168">
        <v>67</v>
      </c>
      <c r="B20" s="139" t="s">
        <v>42</v>
      </c>
      <c r="C20" s="168">
        <v>56</v>
      </c>
      <c r="D20" s="150">
        <v>0</v>
      </c>
      <c r="E20" s="159">
        <v>0</v>
      </c>
      <c r="F20" s="159">
        <v>0</v>
      </c>
      <c r="G20" s="159">
        <v>0</v>
      </c>
    </row>
    <row r="21" spans="1:7" ht="24" customHeight="1">
      <c r="A21" s="168">
        <v>65</v>
      </c>
      <c r="B21" s="139" t="s">
        <v>43</v>
      </c>
      <c r="C21" s="168">
        <v>57</v>
      </c>
      <c r="D21" s="150">
        <v>8195</v>
      </c>
      <c r="E21" s="159">
        <v>8195</v>
      </c>
      <c r="F21" s="159">
        <v>8771.99</v>
      </c>
      <c r="G21" s="159">
        <v>8771.99</v>
      </c>
    </row>
    <row r="22" spans="1:7" ht="24" customHeight="1">
      <c r="A22" s="168">
        <v>66</v>
      </c>
      <c r="B22" s="139" t="s">
        <v>21</v>
      </c>
      <c r="C22" s="168">
        <v>58</v>
      </c>
      <c r="D22" s="150">
        <v>5900</v>
      </c>
      <c r="E22" s="159">
        <v>5900</v>
      </c>
      <c r="F22" s="159">
        <v>4850</v>
      </c>
      <c r="G22" s="159">
        <v>4850</v>
      </c>
    </row>
    <row r="23" spans="1:7" ht="24" customHeight="1">
      <c r="A23" s="168">
        <v>64</v>
      </c>
      <c r="B23" s="139" t="s">
        <v>32</v>
      </c>
      <c r="C23" s="168">
        <v>59</v>
      </c>
      <c r="D23" s="150">
        <v>0</v>
      </c>
      <c r="E23" s="159">
        <v>0</v>
      </c>
      <c r="F23" s="159">
        <v>0</v>
      </c>
      <c r="G23" s="159">
        <v>0</v>
      </c>
    </row>
    <row r="24" spans="1:7" ht="24" customHeight="1">
      <c r="A24" s="168">
        <v>69</v>
      </c>
      <c r="B24" s="139" t="s">
        <v>110</v>
      </c>
      <c r="C24" s="168">
        <v>60</v>
      </c>
      <c r="D24" s="150">
        <v>6391</v>
      </c>
      <c r="E24" s="159">
        <v>6391</v>
      </c>
      <c r="F24" s="159">
        <v>4806.55</v>
      </c>
      <c r="G24" s="159">
        <v>4806.55</v>
      </c>
    </row>
    <row r="25" spans="1:7" ht="37.5" customHeight="1">
      <c r="A25" s="135"/>
      <c r="B25" s="137" t="s">
        <v>221</v>
      </c>
      <c r="C25" s="168">
        <v>61</v>
      </c>
      <c r="D25" s="163">
        <f>SUM(D17:D24)</f>
        <v>553498</v>
      </c>
      <c r="E25" s="163">
        <f>SUM(E17:E24)</f>
        <v>553498</v>
      </c>
      <c r="F25" s="163">
        <f>SUM(F17:F24)</f>
        <v>251841.59999999998</v>
      </c>
      <c r="G25" s="163">
        <f>SUM(G17:G24)</f>
        <v>251841.59999999998</v>
      </c>
    </row>
    <row r="26" spans="1:7" ht="9" customHeight="1">
      <c r="A26" s="168"/>
      <c r="B26" s="139"/>
      <c r="C26" s="168"/>
      <c r="D26" s="159"/>
      <c r="E26" s="159"/>
      <c r="F26" s="159"/>
      <c r="G26" s="159"/>
    </row>
    <row r="27" spans="1:7" ht="51.75" customHeight="1">
      <c r="A27" s="135"/>
      <c r="B27" s="137" t="s">
        <v>222</v>
      </c>
      <c r="C27" s="168">
        <v>62</v>
      </c>
      <c r="D27" s="163">
        <f>D15-D25</f>
        <v>-14034</v>
      </c>
      <c r="E27" s="163">
        <f>E15-E25</f>
        <v>-14034</v>
      </c>
      <c r="F27" s="163">
        <f>F15-F25</f>
        <v>900203.22999999986</v>
      </c>
      <c r="G27" s="163">
        <f>G15-G25</f>
        <v>900203.22999999986</v>
      </c>
    </row>
    <row r="28" spans="1:7" ht="38.25" customHeight="1">
      <c r="A28" s="168"/>
      <c r="B28" s="137" t="s">
        <v>111</v>
      </c>
      <c r="C28" s="168">
        <v>63</v>
      </c>
      <c r="D28" s="159"/>
      <c r="E28" s="159"/>
      <c r="F28" s="159"/>
      <c r="G28" s="159"/>
    </row>
    <row r="29" spans="1:7" ht="32.25" customHeight="1">
      <c r="A29" s="168" t="s">
        <v>117</v>
      </c>
      <c r="B29" s="139" t="s">
        <v>112</v>
      </c>
      <c r="C29" s="168">
        <v>64</v>
      </c>
      <c r="D29" s="159">
        <v>0</v>
      </c>
      <c r="E29" s="159">
        <v>0</v>
      </c>
      <c r="F29" s="159">
        <v>0</v>
      </c>
      <c r="G29" s="159">
        <v>0</v>
      </c>
    </row>
    <row r="30" spans="1:7" ht="24" customHeight="1">
      <c r="A30" s="168" t="s">
        <v>113</v>
      </c>
      <c r="B30" s="139" t="s">
        <v>57</v>
      </c>
      <c r="C30" s="168">
        <v>65</v>
      </c>
      <c r="D30" s="159">
        <v>0</v>
      </c>
      <c r="E30" s="159">
        <v>0</v>
      </c>
      <c r="F30" s="159">
        <v>0</v>
      </c>
      <c r="G30" s="159">
        <v>0</v>
      </c>
    </row>
    <row r="31" spans="1:7" ht="31.5" customHeight="1">
      <c r="A31" s="168" t="s">
        <v>118</v>
      </c>
      <c r="B31" s="139" t="s">
        <v>114</v>
      </c>
      <c r="C31" s="168">
        <v>66</v>
      </c>
      <c r="D31" s="159">
        <v>2047</v>
      </c>
      <c r="E31" s="159">
        <v>2047</v>
      </c>
      <c r="F31" s="159">
        <v>1033.45</v>
      </c>
      <c r="G31" s="159">
        <v>1033.45</v>
      </c>
    </row>
    <row r="32" spans="1:7" ht="50.25" customHeight="1">
      <c r="A32" s="135"/>
      <c r="B32" s="137" t="s">
        <v>223</v>
      </c>
      <c r="C32" s="168">
        <v>67</v>
      </c>
      <c r="D32" s="163">
        <v>2047</v>
      </c>
      <c r="E32" s="163">
        <v>2047</v>
      </c>
      <c r="F32" s="163">
        <v>1033.45</v>
      </c>
      <c r="G32" s="163">
        <v>1033.45</v>
      </c>
    </row>
    <row r="33" spans="1:9" ht="10.5" customHeight="1">
      <c r="A33" s="168"/>
      <c r="B33" s="139"/>
      <c r="C33" s="168"/>
      <c r="D33" s="159"/>
      <c r="E33" s="159"/>
      <c r="F33" s="159"/>
      <c r="G33" s="159"/>
    </row>
    <row r="34" spans="1:9" ht="33" customHeight="1">
      <c r="A34" s="135"/>
      <c r="B34" s="137" t="s">
        <v>224</v>
      </c>
      <c r="C34" s="168">
        <v>68</v>
      </c>
      <c r="D34" s="163">
        <f>(D27+D32)</f>
        <v>-11987</v>
      </c>
      <c r="E34" s="163">
        <f>(E27+E32)</f>
        <v>-11987</v>
      </c>
      <c r="F34" s="163">
        <f>(F27+F32)</f>
        <v>901236.67999999982</v>
      </c>
      <c r="G34" s="163">
        <f>(G27+G32)</f>
        <v>901236.67999999982</v>
      </c>
      <c r="I34" s="146"/>
    </row>
    <row r="35" spans="1:9" ht="24" customHeight="1">
      <c r="A35" s="135"/>
      <c r="B35" s="137" t="s">
        <v>115</v>
      </c>
      <c r="C35" s="168">
        <v>69</v>
      </c>
      <c r="D35" s="164">
        <v>0</v>
      </c>
      <c r="E35" s="164">
        <v>0</v>
      </c>
      <c r="F35" s="164">
        <v>0</v>
      </c>
      <c r="G35" s="164">
        <v>0</v>
      </c>
    </row>
    <row r="36" spans="1:9" ht="33" customHeight="1">
      <c r="A36" s="135"/>
      <c r="B36" s="137" t="s">
        <v>225</v>
      </c>
      <c r="C36" s="168">
        <v>70</v>
      </c>
      <c r="D36" s="164">
        <f>(D34-D35)</f>
        <v>-11987</v>
      </c>
      <c r="E36" s="164">
        <f>(E34-E35)</f>
        <v>-11987</v>
      </c>
      <c r="F36" s="164">
        <f>(F34-F35)</f>
        <v>901236.67999999982</v>
      </c>
      <c r="G36" s="164">
        <f>(G34-G35)</f>
        <v>901236.67999999982</v>
      </c>
      <c r="I36" s="146"/>
    </row>
    <row r="37" spans="1:9" ht="33.75" customHeight="1">
      <c r="A37" s="135"/>
      <c r="B37" s="137" t="s">
        <v>226</v>
      </c>
      <c r="C37" s="168">
        <v>71</v>
      </c>
      <c r="D37" s="164">
        <f>D38+D39</f>
        <v>1307404</v>
      </c>
      <c r="E37" s="164">
        <f>E38+E39</f>
        <v>1307404</v>
      </c>
      <c r="F37" s="164">
        <f>F38+F39</f>
        <v>-459486.16</v>
      </c>
      <c r="G37" s="164">
        <f>G38+G39</f>
        <v>-459486.16</v>
      </c>
    </row>
    <row r="38" spans="1:9" ht="30" customHeight="1">
      <c r="A38" s="135"/>
      <c r="B38" s="139" t="s">
        <v>59</v>
      </c>
      <c r="C38" s="168">
        <v>72</v>
      </c>
      <c r="D38" s="150">
        <v>1307404</v>
      </c>
      <c r="E38" s="160">
        <v>1307404</v>
      </c>
      <c r="F38" s="160">
        <v>-459486.16</v>
      </c>
      <c r="G38" s="160">
        <v>-459486.16</v>
      </c>
    </row>
    <row r="39" spans="1:9" ht="24" customHeight="1">
      <c r="A39" s="135"/>
      <c r="B39" s="139" t="s">
        <v>116</v>
      </c>
      <c r="C39" s="168">
        <v>73</v>
      </c>
      <c r="D39" s="160">
        <v>0</v>
      </c>
      <c r="E39" s="160">
        <v>0</v>
      </c>
      <c r="F39" s="160">
        <v>0</v>
      </c>
      <c r="G39" s="160">
        <v>0</v>
      </c>
    </row>
    <row r="40" spans="1:9" ht="36" customHeight="1">
      <c r="A40" s="135"/>
      <c r="B40" s="137" t="s">
        <v>227</v>
      </c>
      <c r="C40" s="168">
        <v>74</v>
      </c>
      <c r="D40" s="164">
        <f>(D36+D37)</f>
        <v>1295417</v>
      </c>
      <c r="E40" s="164">
        <f>(E36+E37)</f>
        <v>1295417</v>
      </c>
      <c r="F40" s="164">
        <f>(F36+F37)</f>
        <v>441750.51999999984</v>
      </c>
      <c r="G40" s="164">
        <f>(G36+G37)</f>
        <v>441750.51999999984</v>
      </c>
    </row>
    <row r="41" spans="1:9" ht="24" customHeight="1">
      <c r="A41" s="135"/>
      <c r="B41" s="137" t="s">
        <v>60</v>
      </c>
      <c r="C41" s="168">
        <v>75</v>
      </c>
      <c r="D41" s="164">
        <v>0</v>
      </c>
      <c r="E41" s="164">
        <v>0</v>
      </c>
      <c r="F41" s="164">
        <v>0</v>
      </c>
      <c r="G41" s="164">
        <v>0</v>
      </c>
    </row>
    <row r="42" spans="1:9" ht="24" customHeight="1">
      <c r="A42" s="16"/>
      <c r="B42" s="16"/>
      <c r="C42" s="17"/>
      <c r="D42" s="17"/>
      <c r="E42" s="17"/>
      <c r="F42" s="19"/>
      <c r="G42" s="19"/>
    </row>
    <row r="43" spans="1:9" ht="24" customHeight="1">
      <c r="A43" s="16"/>
      <c r="B43" s="16"/>
      <c r="C43" s="17"/>
      <c r="D43" s="17"/>
      <c r="E43" s="17"/>
      <c r="F43" s="149"/>
      <c r="G43" s="19"/>
    </row>
    <row r="44" spans="1:9" ht="24" customHeight="1">
      <c r="A44" s="16"/>
      <c r="B44" s="16"/>
      <c r="C44" s="17"/>
      <c r="D44" s="17"/>
      <c r="E44" s="17"/>
      <c r="F44" s="19"/>
      <c r="G44" s="19"/>
    </row>
    <row r="45" spans="1:9" ht="24" customHeight="1">
      <c r="A45" s="16"/>
      <c r="B45" s="16"/>
      <c r="C45" s="17"/>
      <c r="D45" s="17"/>
      <c r="E45" s="17"/>
      <c r="F45" s="19"/>
      <c r="G45" s="19"/>
    </row>
    <row r="46" spans="1:9" ht="24" customHeight="1">
      <c r="A46" s="16"/>
      <c r="B46" s="16"/>
      <c r="C46" s="17"/>
      <c r="D46" s="17"/>
      <c r="E46" s="17"/>
      <c r="F46" s="19"/>
      <c r="G46" s="19"/>
    </row>
    <row r="47" spans="1:9" ht="24" customHeight="1">
      <c r="A47" s="16"/>
      <c r="B47" s="16"/>
      <c r="C47" s="17"/>
      <c r="D47" s="17"/>
      <c r="E47" s="17"/>
      <c r="F47" s="19"/>
      <c r="G47" s="19"/>
    </row>
    <row r="48" spans="1:9" ht="30.75" customHeight="1">
      <c r="A48" s="17"/>
      <c r="B48" s="18"/>
      <c r="C48" s="17"/>
      <c r="D48" s="17"/>
      <c r="E48" s="17"/>
      <c r="F48" s="18"/>
      <c r="G48" s="18"/>
    </row>
    <row r="50" spans="6:6">
      <c r="F50" s="14"/>
    </row>
    <row r="52" spans="6:6">
      <c r="F52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1" spans="6:6">
      <c r="F61" s="14"/>
    </row>
  </sheetData>
  <protectedRanges>
    <protectedRange sqref="A3:G5" name="Range1"/>
    <protectedRange sqref="D10:D14" name="Range1_4_1"/>
    <protectedRange sqref="D17:D24" name="Range1_5_2"/>
    <protectedRange sqref="D38" name="Range1_8_1"/>
    <protectedRange sqref="F10:G14" name="Range1_1"/>
    <protectedRange sqref="F17:G24" name="Range1_6"/>
    <protectedRange sqref="F31:G31" name="Range1_7"/>
    <protectedRange sqref="F38:G38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topLeftCell="A22" zoomScale="85" zoomScaleNormal="90" zoomScaleSheetLayoutView="85" workbookViewId="0">
      <selection activeCell="C35" sqref="C35"/>
    </sheetView>
  </sheetViews>
  <sheetFormatPr defaultRowHeight="14.25"/>
  <cols>
    <col min="1" max="1" width="78.85546875" style="15" customWidth="1"/>
    <col min="2" max="2" width="10.7109375" style="12" customWidth="1"/>
    <col min="3" max="3" width="34.5703125" style="12" customWidth="1"/>
    <col min="4" max="4" width="34.5703125" style="15" customWidth="1"/>
    <col min="5" max="5" width="11" style="15" bestFit="1" customWidth="1"/>
    <col min="6" max="16384" width="9.140625" style="15"/>
  </cols>
  <sheetData>
    <row r="1" spans="1:4" s="12" customFormat="1" ht="20.100000000000001" customHeight="1">
      <c r="A1" s="145"/>
      <c r="B1" s="165"/>
      <c r="C1" s="165"/>
      <c r="D1" s="170" t="s">
        <v>61</v>
      </c>
    </row>
    <row r="2" spans="1:4" s="12" customFormat="1" ht="24" customHeight="1">
      <c r="A2" s="196" t="s">
        <v>64</v>
      </c>
      <c r="B2" s="196"/>
      <c r="C2" s="196"/>
      <c r="D2" s="196"/>
    </row>
    <row r="3" spans="1:4" s="12" customFormat="1" ht="24" customHeight="1">
      <c r="A3" s="197" t="s">
        <v>192</v>
      </c>
      <c r="B3" s="197"/>
      <c r="C3" s="197"/>
      <c r="D3" s="197"/>
    </row>
    <row r="4" spans="1:4" s="12" customFormat="1" ht="24" customHeight="1">
      <c r="A4" s="197" t="s">
        <v>190</v>
      </c>
      <c r="B4" s="197"/>
      <c r="C4" s="197"/>
      <c r="D4" s="197"/>
    </row>
    <row r="5" spans="1:4" s="12" customFormat="1" ht="24" customHeight="1">
      <c r="A5" s="197" t="s">
        <v>216</v>
      </c>
      <c r="B5" s="197"/>
      <c r="C5" s="197"/>
      <c r="D5" s="197"/>
    </row>
    <row r="6" spans="1:4" s="12" customFormat="1" ht="24" customHeight="1">
      <c r="A6" s="145"/>
      <c r="B6" s="165"/>
      <c r="C6" s="165"/>
      <c r="D6" s="167" t="s">
        <v>168</v>
      </c>
    </row>
    <row r="7" spans="1:4" ht="52.5" customHeight="1">
      <c r="A7" s="135" t="s">
        <v>22</v>
      </c>
      <c r="B7" s="135" t="s">
        <v>50</v>
      </c>
      <c r="C7" s="135" t="s">
        <v>175</v>
      </c>
      <c r="D7" s="135" t="s">
        <v>58</v>
      </c>
    </row>
    <row r="8" spans="1:4" ht="42.75" customHeight="1">
      <c r="A8" s="137" t="s">
        <v>228</v>
      </c>
      <c r="B8" s="168">
        <v>107</v>
      </c>
      <c r="C8" s="171">
        <f>SUM(C9:C29)</f>
        <v>-385779</v>
      </c>
      <c r="D8" s="171">
        <f>SUM(D9:D29)</f>
        <v>29040.799999999974</v>
      </c>
    </row>
    <row r="9" spans="1:4" ht="42.75" customHeight="1">
      <c r="A9" s="139" t="s">
        <v>121</v>
      </c>
      <c r="B9" s="168">
        <v>108</v>
      </c>
      <c r="C9" s="161">
        <v>-11987</v>
      </c>
      <c r="D9" s="159">
        <v>901237.28</v>
      </c>
    </row>
    <row r="10" spans="1:4" ht="42.75" customHeight="1">
      <c r="A10" s="139" t="s">
        <v>65</v>
      </c>
      <c r="B10" s="168">
        <v>109</v>
      </c>
      <c r="C10" s="162">
        <v>2047</v>
      </c>
      <c r="D10" s="159">
        <v>1033.45</v>
      </c>
    </row>
    <row r="11" spans="1:4" ht="42.75" customHeight="1">
      <c r="A11" s="139" t="s">
        <v>66</v>
      </c>
      <c r="B11" s="168">
        <v>110</v>
      </c>
      <c r="C11" s="161">
        <v>0</v>
      </c>
      <c r="D11" s="159">
        <v>0</v>
      </c>
    </row>
    <row r="12" spans="1:4" ht="42.75" customHeight="1">
      <c r="A12" s="139" t="s">
        <v>67</v>
      </c>
      <c r="B12" s="168">
        <v>111</v>
      </c>
      <c r="C12" s="161">
        <v>-7571</v>
      </c>
      <c r="D12" s="159">
        <v>-6351.04</v>
      </c>
    </row>
    <row r="13" spans="1:4" ht="42.75" customHeight="1">
      <c r="A13" s="139" t="s">
        <v>42</v>
      </c>
      <c r="B13" s="168">
        <v>112</v>
      </c>
      <c r="C13" s="162">
        <v>0</v>
      </c>
      <c r="D13" s="159">
        <v>318.77</v>
      </c>
    </row>
    <row r="14" spans="1:4" ht="42.75" customHeight="1">
      <c r="A14" s="139" t="s">
        <v>108</v>
      </c>
      <c r="B14" s="168">
        <v>113</v>
      </c>
      <c r="C14" s="161">
        <v>-66177</v>
      </c>
      <c r="D14" s="159">
        <v>-78242.149999999994</v>
      </c>
    </row>
    <row r="15" spans="1:4" ht="42.75" customHeight="1">
      <c r="A15" s="139" t="s">
        <v>122</v>
      </c>
      <c r="B15" s="168">
        <v>114</v>
      </c>
      <c r="C15" s="161">
        <v>0</v>
      </c>
      <c r="D15" s="159">
        <v>0</v>
      </c>
    </row>
    <row r="16" spans="1:4" ht="42.75" customHeight="1">
      <c r="A16" s="139" t="s">
        <v>123</v>
      </c>
      <c r="B16" s="168">
        <v>115</v>
      </c>
      <c r="C16" s="161">
        <v>0</v>
      </c>
      <c r="D16" s="159">
        <v>0</v>
      </c>
    </row>
    <row r="17" spans="1:4" ht="42.75" customHeight="1">
      <c r="A17" s="139" t="s">
        <v>68</v>
      </c>
      <c r="B17" s="168">
        <v>116</v>
      </c>
      <c r="C17" s="161">
        <v>-907212</v>
      </c>
      <c r="D17" s="159">
        <v>-681515.6</v>
      </c>
    </row>
    <row r="18" spans="1:4" ht="42.75" customHeight="1">
      <c r="A18" s="139" t="s">
        <v>62</v>
      </c>
      <c r="B18" s="168">
        <v>117</v>
      </c>
      <c r="C18" s="161">
        <v>1750</v>
      </c>
      <c r="D18" s="159">
        <v>118.94</v>
      </c>
    </row>
    <row r="19" spans="1:4" ht="42.75" customHeight="1">
      <c r="A19" s="139" t="s">
        <v>69</v>
      </c>
      <c r="B19" s="168">
        <v>118</v>
      </c>
      <c r="C19" s="162">
        <v>0</v>
      </c>
      <c r="D19" s="159">
        <v>-318.77</v>
      </c>
    </row>
    <row r="20" spans="1:4" ht="42.75" customHeight="1">
      <c r="A20" s="139" t="s">
        <v>119</v>
      </c>
      <c r="B20" s="168">
        <v>119</v>
      </c>
      <c r="C20" s="161">
        <v>106947</v>
      </c>
      <c r="D20" s="159">
        <v>65.72</v>
      </c>
    </row>
    <row r="21" spans="1:4" ht="42.75" customHeight="1">
      <c r="A21" s="139" t="s">
        <v>124</v>
      </c>
      <c r="B21" s="168">
        <v>120</v>
      </c>
      <c r="C21" s="161">
        <v>504401</v>
      </c>
      <c r="D21" s="159">
        <v>0</v>
      </c>
    </row>
    <row r="22" spans="1:4" ht="42.75" customHeight="1">
      <c r="A22" s="139" t="s">
        <v>125</v>
      </c>
      <c r="B22" s="168">
        <v>121</v>
      </c>
      <c r="C22" s="161">
        <v>0</v>
      </c>
      <c r="D22" s="159">
        <v>32029.69</v>
      </c>
    </row>
    <row r="23" spans="1:4" ht="42.75" customHeight="1">
      <c r="A23" s="139" t="s">
        <v>70</v>
      </c>
      <c r="B23" s="168">
        <v>122</v>
      </c>
      <c r="C23" s="161">
        <v>0</v>
      </c>
      <c r="D23" s="159">
        <v>0</v>
      </c>
    </row>
    <row r="24" spans="1:4" ht="42.75" customHeight="1">
      <c r="A24" s="139" t="s">
        <v>71</v>
      </c>
      <c r="B24" s="168">
        <v>123</v>
      </c>
      <c r="C24" s="161">
        <v>-106</v>
      </c>
      <c r="D24" s="159">
        <v>318.77</v>
      </c>
    </row>
    <row r="25" spans="1:4" ht="42.75" customHeight="1">
      <c r="A25" s="139" t="s">
        <v>126</v>
      </c>
      <c r="B25" s="168">
        <v>124</v>
      </c>
      <c r="C25" s="161">
        <v>0</v>
      </c>
      <c r="D25" s="159">
        <v>-139817.43</v>
      </c>
    </row>
    <row r="26" spans="1:4" ht="42.75" customHeight="1">
      <c r="A26" s="139" t="s">
        <v>127</v>
      </c>
      <c r="B26" s="168">
        <v>125</v>
      </c>
      <c r="C26" s="161">
        <v>0</v>
      </c>
      <c r="D26" s="159">
        <v>0</v>
      </c>
    </row>
    <row r="27" spans="1:4" ht="42.75" customHeight="1">
      <c r="A27" s="139" t="s">
        <v>128</v>
      </c>
      <c r="B27" s="168">
        <v>126</v>
      </c>
      <c r="C27" s="161">
        <v>3930</v>
      </c>
      <c r="D27" s="159">
        <v>156.94</v>
      </c>
    </row>
    <row r="28" spans="1:4" ht="42.75" customHeight="1">
      <c r="A28" s="139" t="s">
        <v>72</v>
      </c>
      <c r="B28" s="168">
        <v>127</v>
      </c>
      <c r="C28" s="161">
        <v>-11801</v>
      </c>
      <c r="D28" s="159">
        <v>6.23</v>
      </c>
    </row>
    <row r="29" spans="1:4" ht="42.75" customHeight="1">
      <c r="A29" s="139" t="s">
        <v>129</v>
      </c>
      <c r="B29" s="168">
        <v>128</v>
      </c>
      <c r="C29" s="161">
        <v>0</v>
      </c>
      <c r="D29" s="159">
        <v>0</v>
      </c>
    </row>
    <row r="30" spans="1:4" ht="42.75" customHeight="1">
      <c r="A30" s="137" t="s">
        <v>229</v>
      </c>
      <c r="B30" s="168">
        <v>129</v>
      </c>
      <c r="C30" s="172">
        <f>SUM(C31:C33)</f>
        <v>1307404</v>
      </c>
      <c r="D30" s="172">
        <f>SUM(D31:D33)</f>
        <v>-459486.16</v>
      </c>
    </row>
    <row r="31" spans="1:4" ht="42.75" customHeight="1">
      <c r="A31" s="173" t="s">
        <v>230</v>
      </c>
      <c r="B31" s="168">
        <v>130</v>
      </c>
      <c r="C31" s="169">
        <v>0</v>
      </c>
      <c r="D31" s="169">
        <v>0</v>
      </c>
    </row>
    <row r="32" spans="1:4" ht="42.75" customHeight="1">
      <c r="A32" s="139" t="s">
        <v>120</v>
      </c>
      <c r="B32" s="168">
        <v>131</v>
      </c>
      <c r="C32" s="169">
        <v>0</v>
      </c>
      <c r="D32" s="169">
        <v>0</v>
      </c>
    </row>
    <row r="33" spans="1:5" ht="42.75" customHeight="1">
      <c r="A33" s="139" t="s">
        <v>73</v>
      </c>
      <c r="B33" s="168">
        <v>132</v>
      </c>
      <c r="C33" s="161">
        <v>1307404</v>
      </c>
      <c r="D33" s="159">
        <v>-459486.16</v>
      </c>
    </row>
    <row r="34" spans="1:5" ht="42.75" customHeight="1">
      <c r="A34" s="137" t="s">
        <v>231</v>
      </c>
      <c r="B34" s="168">
        <v>133</v>
      </c>
      <c r="C34" s="171">
        <f>(C8+C30)</f>
        <v>921625</v>
      </c>
      <c r="D34" s="171">
        <f>(D8+D30)</f>
        <v>-430445.36</v>
      </c>
    </row>
    <row r="35" spans="1:5" ht="42.75" customHeight="1">
      <c r="A35" s="137" t="s">
        <v>63</v>
      </c>
      <c r="B35" s="168">
        <v>134</v>
      </c>
      <c r="C35" s="169">
        <v>580977</v>
      </c>
      <c r="D35" s="162">
        <v>534143.15</v>
      </c>
    </row>
    <row r="36" spans="1:5" ht="42.75" customHeight="1">
      <c r="A36" s="137" t="s">
        <v>232</v>
      </c>
      <c r="B36" s="168">
        <v>135</v>
      </c>
      <c r="C36" s="171">
        <f>C34+C35</f>
        <v>1502602</v>
      </c>
      <c r="D36" s="171">
        <f>D34+D35</f>
        <v>103697.79000000004</v>
      </c>
      <c r="E36" s="146"/>
    </row>
    <row r="37" spans="1:5" ht="37.5" customHeight="1">
      <c r="A37" s="18"/>
      <c r="B37" s="17"/>
      <c r="C37" s="20"/>
      <c r="D37" s="20"/>
    </row>
    <row r="38" spans="1:5" ht="37.5" customHeight="1">
      <c r="A38" s="18"/>
      <c r="B38" s="17"/>
      <c r="C38" s="20"/>
      <c r="D38" s="20"/>
    </row>
    <row r="39" spans="1:5" ht="37.5" customHeight="1">
      <c r="A39" s="18"/>
      <c r="B39" s="17"/>
      <c r="C39" s="20"/>
      <c r="D39" s="20"/>
    </row>
    <row r="40" spans="1:5" ht="37.5" customHeight="1">
      <c r="A40" s="21"/>
      <c r="B40" s="17"/>
      <c r="C40" s="17"/>
      <c r="D40" s="17"/>
    </row>
    <row r="42" spans="1:5">
      <c r="D42" s="14"/>
    </row>
    <row r="44" spans="1:5">
      <c r="D44" s="14"/>
    </row>
    <row r="46" spans="1:5">
      <c r="D46" s="14"/>
    </row>
    <row r="47" spans="1:5">
      <c r="D47" s="14"/>
    </row>
    <row r="48" spans="1:5">
      <c r="D48" s="14"/>
    </row>
    <row r="49" spans="4:4">
      <c r="D49" s="14"/>
    </row>
    <row r="50" spans="4:4">
      <c r="D50" s="14"/>
    </row>
    <row r="51" spans="4:4">
      <c r="D51" s="14"/>
    </row>
    <row r="53" spans="4:4">
      <c r="D53" s="14"/>
    </row>
  </sheetData>
  <protectedRanges>
    <protectedRange sqref="D9:D19 D22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34"/>
  <sheetViews>
    <sheetView view="pageBreakPreview" zoomScale="75" zoomScaleNormal="100" zoomScaleSheetLayoutView="75" workbookViewId="0">
      <selection activeCell="A31" sqref="A31"/>
    </sheetView>
  </sheetViews>
  <sheetFormatPr defaultRowHeight="14.25"/>
  <cols>
    <col min="1" max="1" width="60.28515625" style="15" customWidth="1"/>
    <col min="2" max="2" width="12.5703125" style="12" customWidth="1"/>
    <col min="3" max="5" width="25.7109375" style="12" customWidth="1"/>
    <col min="6" max="6" width="25.7109375" style="15" customWidth="1"/>
    <col min="7" max="7" width="28.5703125" style="14" customWidth="1"/>
    <col min="8" max="16384" width="9.140625" style="15"/>
  </cols>
  <sheetData>
    <row r="1" spans="1:7" s="12" customFormat="1" ht="20.100000000000001" customHeight="1">
      <c r="A1" s="145"/>
      <c r="B1" s="165"/>
      <c r="C1" s="165"/>
      <c r="D1" s="165"/>
      <c r="E1" s="165"/>
      <c r="F1" s="170" t="s">
        <v>137</v>
      </c>
    </row>
    <row r="2" spans="1:7" s="12" customFormat="1" ht="24" customHeight="1">
      <c r="A2" s="196" t="s">
        <v>130</v>
      </c>
      <c r="B2" s="196"/>
      <c r="C2" s="196"/>
      <c r="D2" s="196"/>
      <c r="E2" s="196"/>
      <c r="F2" s="196"/>
    </row>
    <row r="3" spans="1:7" s="12" customFormat="1" ht="24" customHeight="1">
      <c r="A3" s="197" t="s">
        <v>192</v>
      </c>
      <c r="B3" s="197"/>
      <c r="C3" s="197"/>
      <c r="D3" s="197"/>
      <c r="E3" s="197"/>
      <c r="F3" s="197"/>
    </row>
    <row r="4" spans="1:7" s="12" customFormat="1" ht="24" customHeight="1">
      <c r="A4" s="197" t="s">
        <v>190</v>
      </c>
      <c r="B4" s="197"/>
      <c r="C4" s="197"/>
      <c r="D4" s="197"/>
      <c r="E4" s="197"/>
      <c r="F4" s="197"/>
    </row>
    <row r="5" spans="1:7" s="12" customFormat="1" ht="24" customHeight="1">
      <c r="A5" s="197" t="s">
        <v>216</v>
      </c>
      <c r="B5" s="197"/>
      <c r="C5" s="197"/>
      <c r="D5" s="197"/>
      <c r="E5" s="197"/>
      <c r="F5" s="197"/>
    </row>
    <row r="6" spans="1:7" s="12" customFormat="1" ht="24" customHeight="1">
      <c r="A6" s="145"/>
      <c r="B6" s="165"/>
      <c r="C6" s="165"/>
      <c r="D6" s="165"/>
      <c r="E6" s="165"/>
      <c r="F6" s="167" t="s">
        <v>168</v>
      </c>
    </row>
    <row r="7" spans="1:7" ht="65.25" customHeight="1">
      <c r="A7" s="135" t="s">
        <v>22</v>
      </c>
      <c r="B7" s="135" t="s">
        <v>50</v>
      </c>
      <c r="C7" s="135" t="s">
        <v>175</v>
      </c>
      <c r="D7" s="135" t="s">
        <v>74</v>
      </c>
      <c r="E7" s="135" t="s">
        <v>75</v>
      </c>
      <c r="F7" s="135" t="s">
        <v>76</v>
      </c>
      <c r="G7" s="15"/>
    </row>
    <row r="8" spans="1:7" ht="26.25" customHeight="1">
      <c r="A8" s="139" t="s">
        <v>98</v>
      </c>
      <c r="B8" s="168">
        <v>136</v>
      </c>
      <c r="C8" s="159">
        <v>50600000</v>
      </c>
      <c r="D8" s="159">
        <v>0</v>
      </c>
      <c r="E8" s="159">
        <v>0</v>
      </c>
      <c r="F8" s="159">
        <f>+C8+D8-E8</f>
        <v>50600000</v>
      </c>
      <c r="G8" s="15"/>
    </row>
    <row r="9" spans="1:7" ht="26.25" customHeight="1">
      <c r="A9" s="139" t="s">
        <v>131</v>
      </c>
      <c r="B9" s="168">
        <v>137</v>
      </c>
      <c r="C9" s="159">
        <v>0</v>
      </c>
      <c r="D9" s="169">
        <v>0</v>
      </c>
      <c r="E9" s="169">
        <v>0</v>
      </c>
      <c r="F9" s="169">
        <f t="shared" ref="F9:F16" si="0">+C9+D9-E9</f>
        <v>0</v>
      </c>
      <c r="G9" s="15"/>
    </row>
    <row r="10" spans="1:7" ht="26.25" customHeight="1">
      <c r="A10" s="139" t="s">
        <v>132</v>
      </c>
      <c r="B10" s="168">
        <v>138</v>
      </c>
      <c r="C10" s="159">
        <v>0</v>
      </c>
      <c r="D10" s="169">
        <v>0</v>
      </c>
      <c r="E10" s="169">
        <v>0</v>
      </c>
      <c r="F10" s="169">
        <f t="shared" si="0"/>
        <v>0</v>
      </c>
      <c r="G10" s="15"/>
    </row>
    <row r="11" spans="1:7" ht="26.25" customHeight="1">
      <c r="A11" s="139" t="s">
        <v>101</v>
      </c>
      <c r="B11" s="168">
        <v>139</v>
      </c>
      <c r="C11" s="150">
        <v>1743130.47</v>
      </c>
      <c r="D11" s="159">
        <v>0</v>
      </c>
      <c r="E11" s="159">
        <v>0</v>
      </c>
      <c r="F11" s="150">
        <f t="shared" si="0"/>
        <v>1743130.47</v>
      </c>
      <c r="G11" s="15"/>
    </row>
    <row r="12" spans="1:7" ht="33.75" customHeight="1">
      <c r="A12" s="139" t="s">
        <v>133</v>
      </c>
      <c r="B12" s="168">
        <v>140</v>
      </c>
      <c r="C12" s="150">
        <v>2244717</v>
      </c>
      <c r="D12" s="159">
        <v>626357.67000000004</v>
      </c>
      <c r="E12" s="159">
        <v>1085843.83</v>
      </c>
      <c r="F12" s="150">
        <f>+C12+D12-E12</f>
        <v>1785230.8399999999</v>
      </c>
      <c r="G12" s="15"/>
    </row>
    <row r="13" spans="1:7" ht="26.25" customHeight="1">
      <c r="A13" s="139" t="s">
        <v>29</v>
      </c>
      <c r="B13" s="168">
        <v>141</v>
      </c>
      <c r="C13" s="159">
        <v>0</v>
      </c>
      <c r="D13" s="159">
        <v>0</v>
      </c>
      <c r="E13" s="159">
        <v>0</v>
      </c>
      <c r="F13" s="159">
        <f t="shared" si="0"/>
        <v>0</v>
      </c>
      <c r="G13" s="15"/>
    </row>
    <row r="14" spans="1:7" ht="26.25" customHeight="1">
      <c r="A14" s="139" t="s">
        <v>134</v>
      </c>
      <c r="B14" s="168">
        <v>142</v>
      </c>
      <c r="C14" s="159">
        <v>-24228863.66</v>
      </c>
      <c r="D14" s="159"/>
      <c r="E14" s="150">
        <v>12437760</v>
      </c>
      <c r="F14" s="159">
        <f t="shared" si="0"/>
        <v>-36666623.659999996</v>
      </c>
      <c r="G14" s="15"/>
    </row>
    <row r="15" spans="1:7" ht="26.25" customHeight="1">
      <c r="A15" s="139" t="s">
        <v>135</v>
      </c>
      <c r="B15" s="168">
        <v>143</v>
      </c>
      <c r="C15" s="159">
        <v>-12438759.949999999</v>
      </c>
      <c r="D15" s="159">
        <v>13339997</v>
      </c>
      <c r="E15" s="159"/>
      <c r="F15" s="150">
        <f>+C15+D15-E15</f>
        <v>901237.05000000075</v>
      </c>
      <c r="G15" s="15"/>
    </row>
    <row r="16" spans="1:7" ht="26.25" customHeight="1">
      <c r="A16" s="139" t="s">
        <v>136</v>
      </c>
      <c r="B16" s="168">
        <v>144</v>
      </c>
      <c r="C16" s="169">
        <v>0</v>
      </c>
      <c r="D16" s="169">
        <v>0</v>
      </c>
      <c r="E16" s="169">
        <v>0</v>
      </c>
      <c r="F16" s="169">
        <f t="shared" si="0"/>
        <v>0</v>
      </c>
      <c r="G16" s="15"/>
    </row>
    <row r="17" spans="1:7" ht="48" customHeight="1">
      <c r="A17" s="137" t="s">
        <v>233</v>
      </c>
      <c r="B17" s="168">
        <v>145</v>
      </c>
      <c r="C17" s="172">
        <v>17920223.859999999</v>
      </c>
      <c r="D17" s="172">
        <f>+SUM(D8:D16)</f>
        <v>13966354.67</v>
      </c>
      <c r="E17" s="172">
        <f>+SUM(E8:E16)</f>
        <v>13523603.83</v>
      </c>
      <c r="F17" s="172">
        <f>+SUM(F8:F16)</f>
        <v>18362974.700000007</v>
      </c>
      <c r="G17" s="15"/>
    </row>
    <row r="18" spans="1:7" ht="26.25" customHeight="1">
      <c r="A18" s="139" t="s">
        <v>78</v>
      </c>
      <c r="B18" s="168">
        <v>146</v>
      </c>
      <c r="C18" s="169">
        <v>0</v>
      </c>
      <c r="D18" s="169">
        <v>0</v>
      </c>
      <c r="E18" s="169">
        <v>0</v>
      </c>
      <c r="F18" s="169">
        <f>+C18+D18-E18</f>
        <v>0</v>
      </c>
      <c r="G18" s="15"/>
    </row>
    <row r="19" spans="1:7" ht="26.25" customHeight="1">
      <c r="A19" s="139" t="s">
        <v>79</v>
      </c>
      <c r="B19" s="168">
        <v>147</v>
      </c>
      <c r="C19" s="169">
        <v>0</v>
      </c>
      <c r="D19" s="169">
        <v>0</v>
      </c>
      <c r="E19" s="169">
        <v>0</v>
      </c>
      <c r="F19" s="169">
        <f>+C19+D19-E19</f>
        <v>0</v>
      </c>
      <c r="G19" s="15"/>
    </row>
    <row r="20" spans="1:7" ht="48" customHeight="1">
      <c r="A20" s="137" t="s">
        <v>234</v>
      </c>
      <c r="B20" s="168">
        <v>148</v>
      </c>
      <c r="C20" s="172">
        <v>0</v>
      </c>
      <c r="D20" s="172">
        <f>+D18+D19</f>
        <v>0</v>
      </c>
      <c r="E20" s="172">
        <f>+E18+E19</f>
        <v>0</v>
      </c>
      <c r="F20" s="172">
        <f>+F18+F19</f>
        <v>0</v>
      </c>
      <c r="G20" s="15"/>
    </row>
    <row r="21" spans="1:7" ht="46.5" customHeight="1">
      <c r="A21" s="137" t="s">
        <v>235</v>
      </c>
      <c r="B21" s="168">
        <v>149</v>
      </c>
      <c r="C21" s="172">
        <v>17920223.859999999</v>
      </c>
      <c r="D21" s="172">
        <f>+D17+D20</f>
        <v>13966354.67</v>
      </c>
      <c r="E21" s="172">
        <f>+E17+E20</f>
        <v>13523603.83</v>
      </c>
      <c r="F21" s="172">
        <f>+F17+F20</f>
        <v>18362974.700000007</v>
      </c>
      <c r="G21" s="15"/>
    </row>
    <row r="22" spans="1:7">
      <c r="D22" s="147"/>
      <c r="E22" s="147"/>
    </row>
    <row r="23" spans="1:7">
      <c r="F23" s="14"/>
    </row>
    <row r="25" spans="1:7">
      <c r="F25" s="14"/>
    </row>
    <row r="27" spans="1:7">
      <c r="F27" s="14"/>
    </row>
    <row r="28" spans="1:7">
      <c r="F28" s="14"/>
    </row>
    <row r="29" spans="1:7">
      <c r="F29" s="14"/>
    </row>
    <row r="30" spans="1:7">
      <c r="F30" s="14"/>
    </row>
    <row r="31" spans="1:7">
      <c r="F31" s="14"/>
    </row>
    <row r="32" spans="1:7">
      <c r="F32" s="14"/>
    </row>
    <row r="34" spans="6:6">
      <c r="F34" s="14"/>
    </row>
  </sheetData>
  <protectedRanges>
    <protectedRange sqref="C12" name="Range1"/>
    <protectedRange sqref="F15" name="Range1_5_2"/>
    <protectedRange sqref="F12" name="Range1_7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00" zoomScaleSheetLayoutView="100" workbookViewId="0">
      <selection activeCell="C20" sqref="C20"/>
    </sheetView>
  </sheetViews>
  <sheetFormatPr defaultRowHeight="14.25"/>
  <cols>
    <col min="1" max="1" width="51.7109375" style="24" customWidth="1"/>
    <col min="2" max="6" width="14.7109375" style="24" customWidth="1"/>
    <col min="7" max="16384" width="9.140625" style="24"/>
  </cols>
  <sheetData>
    <row r="1" spans="1:7" s="23" customFormat="1" ht="15">
      <c r="A1" s="201" t="s">
        <v>80</v>
      </c>
      <c r="B1" s="201"/>
      <c r="C1" s="201"/>
      <c r="D1" s="201"/>
      <c r="E1" s="201"/>
      <c r="F1" s="201"/>
      <c r="G1" s="22"/>
    </row>
    <row r="2" spans="1:7">
      <c r="A2" s="199" t="s">
        <v>81</v>
      </c>
      <c r="B2" s="199"/>
      <c r="C2" s="199"/>
      <c r="D2" s="199"/>
      <c r="E2" s="199"/>
      <c r="F2" s="199"/>
    </row>
    <row r="3" spans="1:7" ht="15">
      <c r="A3" s="200"/>
      <c r="B3" s="200"/>
      <c r="C3" s="200"/>
      <c r="D3" s="200"/>
      <c r="E3" s="200"/>
      <c r="F3" s="200"/>
    </row>
    <row r="4" spans="1:7">
      <c r="A4" s="199" t="s">
        <v>193</v>
      </c>
      <c r="B4" s="199"/>
      <c r="C4" s="199"/>
      <c r="D4" s="199"/>
      <c r="E4" s="199"/>
      <c r="F4" s="199"/>
    </row>
    <row r="5" spans="1:7">
      <c r="A5" s="199" t="s">
        <v>194</v>
      </c>
      <c r="B5" s="199"/>
      <c r="C5" s="199"/>
      <c r="D5" s="199"/>
      <c r="E5" s="199"/>
      <c r="F5" s="199"/>
    </row>
    <row r="6" spans="1:7">
      <c r="A6" s="199" t="s">
        <v>217</v>
      </c>
      <c r="B6" s="199"/>
      <c r="C6" s="199"/>
      <c r="D6" s="199"/>
      <c r="E6" s="199"/>
      <c r="F6" s="199"/>
    </row>
    <row r="7" spans="1:7" ht="15">
      <c r="A7" s="200"/>
      <c r="B7" s="200"/>
      <c r="C7" s="200"/>
      <c r="D7" s="200"/>
      <c r="E7" s="200"/>
      <c r="F7" s="200"/>
    </row>
    <row r="8" spans="1:7" ht="15">
      <c r="A8" s="200"/>
      <c r="B8" s="200"/>
      <c r="C8" s="200"/>
      <c r="D8" s="200"/>
      <c r="E8" s="200"/>
      <c r="F8" s="200"/>
    </row>
    <row r="9" spans="1:7" ht="69" customHeight="1">
      <c r="A9" s="202" t="s">
        <v>212</v>
      </c>
      <c r="B9" s="203"/>
      <c r="C9" s="203"/>
      <c r="D9" s="203"/>
      <c r="E9" s="203"/>
      <c r="F9" s="204"/>
    </row>
    <row r="10" spans="1:7" ht="69" customHeight="1">
      <c r="A10" s="208" t="s">
        <v>219</v>
      </c>
      <c r="B10" s="209"/>
      <c r="C10" s="209"/>
      <c r="D10" s="209"/>
      <c r="E10" s="209"/>
      <c r="F10" s="210"/>
    </row>
    <row r="11" spans="1:7" ht="69" customHeight="1">
      <c r="A11" s="205"/>
      <c r="B11" s="206"/>
      <c r="C11" s="206"/>
      <c r="D11" s="206"/>
      <c r="E11" s="206"/>
      <c r="F11" s="207"/>
    </row>
    <row r="12" spans="1:7" ht="69" customHeight="1">
      <c r="A12" s="205"/>
      <c r="B12" s="206"/>
      <c r="C12" s="206"/>
      <c r="D12" s="206"/>
      <c r="E12" s="206"/>
      <c r="F12" s="207"/>
    </row>
    <row r="13" spans="1:7" ht="15">
      <c r="A13" s="174"/>
      <c r="B13" s="174"/>
      <c r="C13" s="174"/>
      <c r="D13" s="174"/>
      <c r="E13" s="174"/>
      <c r="F13" s="174"/>
    </row>
    <row r="14" spans="1:7" ht="15">
      <c r="A14" s="174"/>
      <c r="B14" s="174"/>
      <c r="C14" s="174"/>
      <c r="D14" s="174"/>
      <c r="E14" s="174"/>
      <c r="F14" s="174"/>
    </row>
    <row r="15" spans="1:7" ht="15">
      <c r="A15" s="174"/>
      <c r="B15" s="174"/>
      <c r="C15" s="174"/>
      <c r="D15" s="174"/>
      <c r="E15" s="174"/>
      <c r="F15" s="174"/>
    </row>
    <row r="16" spans="1:7" ht="15">
      <c r="A16" s="174"/>
      <c r="B16" s="174"/>
      <c r="C16" s="174"/>
      <c r="D16" s="174"/>
      <c r="E16" s="174"/>
      <c r="F16" s="174"/>
    </row>
    <row r="17" spans="1:6" ht="15">
      <c r="A17" s="174" t="s">
        <v>218</v>
      </c>
      <c r="B17" s="174"/>
      <c r="C17" s="174"/>
      <c r="D17" s="174" t="s">
        <v>82</v>
      </c>
      <c r="E17" s="174"/>
      <c r="F17" s="174"/>
    </row>
    <row r="18" spans="1:6" ht="15">
      <c r="A18" s="174" t="s">
        <v>195</v>
      </c>
      <c r="B18" s="174"/>
      <c r="C18" s="174"/>
      <c r="D18" s="175" t="s">
        <v>201</v>
      </c>
      <c r="E18" s="174"/>
      <c r="F18" s="174"/>
    </row>
    <row r="19" spans="1:6" ht="15">
      <c r="A19" s="174" t="s">
        <v>196</v>
      </c>
      <c r="B19" s="174"/>
      <c r="C19" s="174"/>
      <c r="D19" s="174"/>
      <c r="E19" s="174"/>
      <c r="F19" s="174"/>
    </row>
    <row r="20" spans="1:6" ht="15">
      <c r="A20" s="174"/>
      <c r="B20" s="174"/>
      <c r="C20" s="174"/>
      <c r="D20" s="174"/>
      <c r="E20" s="174"/>
      <c r="F20" s="174"/>
    </row>
    <row r="21" spans="1:6" ht="15">
      <c r="A21" s="175"/>
      <c r="B21" s="175"/>
      <c r="C21" s="175"/>
      <c r="D21" s="175"/>
      <c r="E21" s="175"/>
      <c r="F21" s="175"/>
    </row>
    <row r="22" spans="1:6" ht="15">
      <c r="A22" s="175"/>
      <c r="B22" s="175"/>
      <c r="C22" s="175"/>
      <c r="D22" s="175"/>
      <c r="E22" s="175"/>
      <c r="F22" s="175"/>
    </row>
    <row r="23" spans="1:6" ht="15">
      <c r="A23" s="175"/>
      <c r="B23" s="175"/>
      <c r="C23" s="175"/>
      <c r="D23" s="175"/>
      <c r="E23" s="175"/>
      <c r="F23" s="175"/>
    </row>
    <row r="24" spans="1:6" ht="15">
      <c r="A24" s="175"/>
      <c r="B24" s="175"/>
      <c r="C24" s="175"/>
      <c r="D24" s="175"/>
      <c r="E24" s="175"/>
      <c r="F24" s="175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Andreja Potrebica</cp:lastModifiedBy>
  <cp:lastPrinted>2014-04-15T10:59:41Z</cp:lastPrinted>
  <dcterms:created xsi:type="dcterms:W3CDTF">2003-11-19T18:37:16Z</dcterms:created>
  <dcterms:modified xsi:type="dcterms:W3CDTF">2014-04-28T12:20:20Z</dcterms:modified>
</cp:coreProperties>
</file>