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2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'IB'!$A$1:$F$24</definedName>
    <definedName name="_xlnm.Print_Area" localSheetId="2">'IFP'!$A$1:$E$57</definedName>
    <definedName name="_xlnm.Print_Area" localSheetId="4">'INT'!$A$1:$D$38</definedName>
    <definedName name="_xlnm.Print_Area" localSheetId="5">'INTi'!$A$1:$D$36</definedName>
    <definedName name="_xlnm.Print_Area" localSheetId="6">'IPK'!$A$1:$F$21</definedName>
    <definedName name="_xlnm.Print_Area" localSheetId="3">'ISD'!$A$1:$G$41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<sst xmlns="http://schemas.openxmlformats.org/spreadsheetml/2006/main" count="314" uniqueCount="260">
  <si>
    <t>Konta skupine</t>
  </si>
  <si>
    <t>Potraživanja s osnove prodaje vrijednosnih papira i ostala potraživanja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</si>
  <si>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</si>
  <si>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</si>
  <si>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</si>
  <si>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</si>
  <si>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</si>
  <si>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</si>
  <si>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</si>
  <si>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</si>
  <si>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</si>
  <si>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</si>
  <si>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</si>
  <si>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</si>
  <si>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</si>
  <si>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</si>
  <si>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</si>
  <si>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</si>
  <si>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</si>
  <si>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</si>
  <si>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</si>
  <si>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</si>
  <si>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</si>
  <si>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</si>
  <si>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</si>
  <si>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</si>
  <si>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</si>
  <si>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Novčana sredstva i novčani ekvivalenti</t>
  </si>
  <si>
    <t>Potraživanja po stečenoj kamati i ostala imovina</t>
  </si>
  <si>
    <t>Revalorizacijske rezerve instrumenata zaštite</t>
  </si>
  <si>
    <t>Pozitivne tečajne razlike od monetarnih financijskih instrumenata (isključujući vrijednosne papire)</t>
  </si>
  <si>
    <t>Negativne tečajne razlike od monetarnih financijskih instrumenata (isključujući vrijednosne papire)</t>
  </si>
  <si>
    <t>Umanjenje imovine</t>
  </si>
  <si>
    <t>Potraživanja s osnove danih predujmova</t>
  </si>
  <si>
    <t>Obveze s osnove ulaganja u vrijednosne papire i ostale obveze</t>
  </si>
  <si>
    <t>Izvanbilančna evidencija pasiva</t>
  </si>
  <si>
    <t>Potraživanja od društva za upravljanje</t>
  </si>
  <si>
    <t>Potraživanja od depozitne banke</t>
  </si>
  <si>
    <t>Obveze prema depozitnoj banci</t>
  </si>
  <si>
    <t>Obveze s osnove dozvoljenih troškova fonda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</si>
  <si>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</si>
  <si>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</si>
  <si>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</si>
  <si>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</si>
  <si>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</si>
  <si>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</si>
  <si>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3</t>
  </si>
  <si>
    <t>raz 4</t>
  </si>
  <si>
    <t>raz 8</t>
  </si>
  <si>
    <t>raz 5</t>
  </si>
  <si>
    <t>AOP</t>
  </si>
  <si>
    <t>Potraživanja s osnove dividendi, novčanih depozita i otplata obveznica</t>
  </si>
  <si>
    <t>990-994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</si>
  <si>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</si>
  <si>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</si>
  <si>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</si>
  <si>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</si>
  <si>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</si>
  <si>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</si>
  <si>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</si>
  <si>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</si>
  <si>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</si>
  <si>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</si>
  <si>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</si>
  <si>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</si>
  <si>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</si>
  <si>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</si>
  <si>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</si>
  <si>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</si>
  <si>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</si>
  <si>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</si>
  <si>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</si>
  <si>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</si>
  <si>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</si>
  <si>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</si>
  <si>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</si>
  <si>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</si>
  <si>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</si>
  <si>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</si>
  <si>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Nerealizirane pozitivne i negativne tečajne razlike</t>
  </si>
  <si>
    <t>Ispravak vrijednosti potraživanja i sl. otpisi</t>
  </si>
  <si>
    <t>Prihodi od kamata</t>
  </si>
  <si>
    <t xml:space="preserve">Povećanje (smanjenje) financijske imovine raspoložive za prodaju </t>
  </si>
  <si>
    <t>Izdaci od kamata</t>
  </si>
  <si>
    <t>Povećanje (smanjenje) potraživanja od društva za upravljanje i depozitne banke</t>
  </si>
  <si>
    <t xml:space="preserve">Povećanje (smanjenje) ostalih potraživanja iz poslovnih aktivnosti 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</si>
  <si>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</si>
  <si>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</si>
  <si>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</si>
  <si>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</si>
  <si>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</si>
  <si>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</si>
  <si>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</si>
  <si>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</si>
  <si>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</si>
  <si>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</si>
  <si>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</si>
  <si>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</si>
  <si>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</si>
  <si>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60x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</si>
  <si>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</si>
  <si>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</si>
  <si>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</si>
  <si>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</si>
  <si>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</si>
  <si>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</si>
  <si>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</si>
  <si>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</si>
  <si>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11+12</t>
  </si>
  <si>
    <t>Ostala potraživanja fonda</t>
  </si>
  <si>
    <t>20+21</t>
  </si>
  <si>
    <t xml:space="preserve">Obveze s osnove ulaganja u plasmane, depozite, repo poslove 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</si>
  <si>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</si>
  <si>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</si>
  <si>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</si>
  <si>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</si>
  <si>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</si>
  <si>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</si>
  <si>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</si>
  <si>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</si>
  <si>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</si>
  <si>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</si>
  <si>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</si>
  <si>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Realizirani dobici od prodaje financijskih instrumenata</t>
  </si>
  <si>
    <t xml:space="preserve">71x </t>
  </si>
  <si>
    <t>Prihodi od dividendi</t>
  </si>
  <si>
    <t>Realizirani gubici od prodaje financijskih instrumenata</t>
  </si>
  <si>
    <t>Ostali dozvoljeni troškovi fonda</t>
  </si>
  <si>
    <t xml:space="preserve">NEREALIZIRANI DOBICI (GUBICI) OD ULAGANJA U VRIJEDNOSNE PAPIRE I IZVEDENICE </t>
  </si>
  <si>
    <t>Nerealizirani dobici (gubici) od ulaganjima u financijske instrumente</t>
  </si>
  <si>
    <t>72x-62x</t>
  </si>
  <si>
    <t>Neto tečajne razlike od ulaganja u vrijednosne papire</t>
  </si>
  <si>
    <t>Porez na dobit</t>
  </si>
  <si>
    <t>Dobici/gubici od instrumenata zaštite novčanog toka</t>
  </si>
  <si>
    <t>72-62 
(osim 72x i 62x)</t>
  </si>
  <si>
    <t>71-60 
(osim 71x i 60x)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</si>
  <si>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</si>
  <si>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</si>
  <si>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</si>
  <si>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Izdaci za naknade za upravljanje fondom</t>
  </si>
  <si>
    <t>Primici od izdavanja dionica</t>
  </si>
  <si>
    <t>Izdaci  za kupnju vlastitih dionica</t>
  </si>
  <si>
    <t>Isplaćene dividende</t>
  </si>
  <si>
    <t>Dobit ili gubitak prije oporezivanja</t>
  </si>
  <si>
    <t>Umanjenje financijske imovine</t>
  </si>
  <si>
    <t>Povećanje (smanjenje) financijske imovine po fer vrijednosti kroz RDG</t>
  </si>
  <si>
    <t xml:space="preserve">Povećanje (smanjenje) ostale financijske imovine </t>
  </si>
  <si>
    <t>Povećanje (smanjenje) potraživanja s osnove prodaje vrijednosnih papira i ostala potraživanja</t>
  </si>
  <si>
    <t xml:space="preserve">Povećanje (smanjenje) obveze s osnove ulaganja u vrijednosne papire i ostale obveze </t>
  </si>
  <si>
    <t xml:space="preserve">Povećanje (smanjenje) obveza s osnove ulaganja u plasmane, depozite i repo poslove </t>
  </si>
  <si>
    <t>Povećanje (smanjenje) obveza prema društvu za upravljanje i depozitnoj banci</t>
  </si>
  <si>
    <t>Plaćen porez na dobit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</si>
  <si>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</si>
  <si>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</si>
  <si>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</si>
  <si>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</si>
  <si>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</si>
  <si>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</si>
  <si>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</si>
  <si>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</si>
  <si>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Razdoblje izvještavanja:</t>
  </si>
  <si>
    <t>do</t>
  </si>
  <si>
    <t>zatvoreni investicijski fond</t>
  </si>
  <si>
    <t>Matični broj (MB):</t>
  </si>
  <si>
    <t>Matični broj suda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</si>
  <si>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</si>
  <si>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</si>
  <si>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</si>
  <si>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</si>
  <si>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</si>
  <si>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</si>
  <si>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</si>
  <si>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</si>
  <si>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</si>
  <si>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</si>
  <si>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</si>
  <si>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</si>
  <si>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</si>
  <si>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</si>
  <si>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</si>
  <si>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</si>
  <si>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</si>
  <si>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</si>
  <si>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</si>
  <si>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</si>
  <si>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</si>
  <si>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</si>
  <si>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</si>
  <si>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</si>
  <si>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</si>
  <si>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</si>
  <si>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</si>
  <si>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Ukupno prihodi od ulaganja
</t>
    </r>
    <r>
      <rPr>
        <i/>
        <sz val="11"/>
        <rFont val="Arial"/>
        <family val="2"/>
      </rPr>
      <t>(Σ od AOP46 do AOP50)</t>
    </r>
  </si>
  <si>
    <r>
      <t xml:space="preserve">Ukupno rashodi
</t>
    </r>
    <r>
      <rPr>
        <i/>
        <sz val="11"/>
        <rFont val="Arial"/>
        <family val="2"/>
      </rPr>
      <t>(Σ od AOP53 do AOP60)</t>
    </r>
  </si>
  <si>
    <r>
      <t xml:space="preserve">Neto dobit (gubitak) od ulaganja u financijske instrumente
</t>
    </r>
    <r>
      <rPr>
        <i/>
        <sz val="11"/>
        <rFont val="Arial"/>
        <family val="2"/>
      </rPr>
      <t>( AOP51- AOP61)</t>
    </r>
  </si>
  <si>
    <r>
      <t xml:space="preserve">Ukupno nerealizirani dobici (gubici) od ulaganja u financijske instrumente
</t>
    </r>
    <r>
      <rPr>
        <i/>
        <sz val="11"/>
        <rFont val="Arial"/>
        <family val="2"/>
      </rPr>
      <t>(Σ od AOP64 do AOP66)</t>
    </r>
  </si>
  <si>
    <r>
      <t xml:space="preserve">Dobit ili gubitak prije oporezivanja   
</t>
    </r>
    <r>
      <rPr>
        <i/>
        <sz val="11"/>
        <rFont val="Arial"/>
        <family val="2"/>
      </rPr>
      <t xml:space="preserve">( AOP62+AOP67)   </t>
    </r>
    <r>
      <rPr>
        <b/>
        <sz val="11"/>
        <rFont val="Arial"/>
        <family val="2"/>
      </rPr>
      <t xml:space="preserve">    </t>
    </r>
  </si>
  <si>
    <r>
      <t xml:space="preserve">Dobit ili gubitak
</t>
    </r>
    <r>
      <rPr>
        <i/>
        <sz val="11"/>
        <rFont val="Arial"/>
        <family val="2"/>
      </rPr>
      <t>( AOP68-AOP69)</t>
    </r>
  </si>
  <si>
    <r>
      <t xml:space="preserve">Ostala sveobuhvatna dobit
</t>
    </r>
    <r>
      <rPr>
        <i/>
        <sz val="11"/>
        <rFont val="Arial"/>
        <family val="2"/>
      </rPr>
      <t>( AOP72+AOP73)</t>
    </r>
  </si>
  <si>
    <r>
      <t xml:space="preserve">Ukupna sveobuhvatna dobit
</t>
    </r>
    <r>
      <rPr>
        <i/>
        <sz val="11"/>
        <rFont val="Arial"/>
        <family val="2"/>
      </rPr>
      <t>( AOP70+AOP71)</t>
    </r>
  </si>
  <si>
    <r>
      <t>Novčani tok iz poslovnih aktivnosti</t>
    </r>
    <r>
      <rPr>
        <i/>
        <sz val="11"/>
        <rFont val="Arial"/>
        <family val="2"/>
      </rPr>
      <t xml:space="preserve">
(Σ od AOP77 do AOP96)</t>
    </r>
  </si>
  <si>
    <r>
      <t xml:space="preserve">Novčani tok iz financijskih aktivnosti
</t>
    </r>
    <r>
      <rPr>
        <i/>
        <sz val="11"/>
        <rFont val="Arial"/>
        <family val="2"/>
      </rPr>
      <t>(Σ od AOP98 do AOP102)</t>
    </r>
  </si>
  <si>
    <r>
      <t xml:space="preserve">Neto povećanje (smanjenje) novca i novčanih ekvivalenata
</t>
    </r>
    <r>
      <rPr>
        <i/>
        <sz val="11"/>
        <rFont val="Arial"/>
        <family val="2"/>
      </rPr>
      <t>(AOP76+AOP97+ AOP103)</t>
    </r>
  </si>
  <si>
    <r>
      <t xml:space="preserve">Novac i novčani ekvivalenti na kraju razdoblja </t>
    </r>
    <r>
      <rPr>
        <i/>
        <sz val="11"/>
        <rFont val="Arial"/>
        <family val="2"/>
      </rPr>
      <t xml:space="preserve">
(AOP104+AOP105)</t>
    </r>
  </si>
  <si>
    <r>
      <t xml:space="preserve">Novčani tok iz poslovnih aktivnosti
</t>
    </r>
    <r>
      <rPr>
        <i/>
        <sz val="11"/>
        <rFont val="Arial"/>
        <family val="2"/>
      </rPr>
      <t>(Σ od AOP108 do AOP128)</t>
    </r>
  </si>
  <si>
    <r>
      <t xml:space="preserve">Novčani tok iz financijskih aktivnosti
</t>
    </r>
    <r>
      <rPr>
        <i/>
        <sz val="11"/>
        <rFont val="Arial"/>
        <family val="2"/>
      </rPr>
      <t>(Σ od AOP130 do AOP132)</t>
    </r>
  </si>
  <si>
    <r>
      <t>Primici/Izdaci od izdavanja/povlačenja dionica</t>
    </r>
    <r>
      <rPr>
        <sz val="11"/>
        <rFont val="Arial"/>
        <family val="2"/>
      </rPr>
      <t xml:space="preserve"> </t>
    </r>
  </si>
  <si>
    <r>
      <t xml:space="preserve">Neto povećanje (smanjenje) novca i novčanih ekvivalenata
</t>
    </r>
    <r>
      <rPr>
        <i/>
        <sz val="11"/>
        <rFont val="Arial"/>
        <family val="2"/>
      </rPr>
      <t>(AOP107+ AOP129)</t>
    </r>
  </si>
  <si>
    <r>
      <t xml:space="preserve">Novac i novčani ekvivalenti na kraju razdoblja
</t>
    </r>
    <r>
      <rPr>
        <i/>
        <sz val="11"/>
        <rFont val="Arial"/>
        <family val="2"/>
      </rPr>
      <t>(AOP133+AOP134)</t>
    </r>
  </si>
  <si>
    <r>
      <t xml:space="preserve">Ukupno povećanje (smanjenje) kapitala 
</t>
    </r>
    <r>
      <rPr>
        <i/>
        <sz val="11"/>
        <rFont val="Arial"/>
        <family val="2"/>
      </rPr>
      <t>(Σ od AOP136 do AOP144)</t>
    </r>
  </si>
  <si>
    <r>
      <t xml:space="preserve">Ukupno povećanje (smanjenje) zadržane dobiti
</t>
    </r>
    <r>
      <rPr>
        <i/>
        <sz val="11"/>
        <rFont val="Arial"/>
        <family val="2"/>
      </rPr>
      <t>(AOP146+ AOP147)</t>
    </r>
  </si>
  <si>
    <r>
      <t xml:space="preserve">Ukupno kapital i rezerve
</t>
    </r>
    <r>
      <rPr>
        <i/>
        <sz val="11"/>
        <rFont val="Arial"/>
        <family val="2"/>
      </rPr>
      <t>(AOP145+ AOP148)</t>
    </r>
  </si>
  <si>
    <t>Tromjesečni financijski izvještaj  TFI-ZIF</t>
  </si>
  <si>
    <t>1. Financijski izvjštaji (izvještaj o financijskom položaju, izvještaj o sveobuhvatnoj dobiti, izvještaj o novčanom toku, izvještaj o</t>
  </si>
  <si>
    <t xml:space="preserve"> 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</si>
  <si>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</si>
  <si>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</si>
  <si>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</si>
  <si>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</si>
  <si>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Prilog 4.</t>
  </si>
  <si>
    <t>1143182</t>
  </si>
  <si>
    <t>070003693</t>
  </si>
  <si>
    <t>75111210338</t>
  </si>
  <si>
    <t>ZIF BREZA DD</t>
  </si>
  <si>
    <t>VARAŽDIN</t>
  </si>
  <si>
    <t>info@fgi.hr</t>
  </si>
  <si>
    <t>www.fgi.hr</t>
  </si>
  <si>
    <t>NE</t>
  </si>
  <si>
    <t>POTREBICA ANDREA</t>
  </si>
  <si>
    <t>042660908</t>
  </si>
  <si>
    <t>042203187</t>
  </si>
  <si>
    <t>apotrebica@fgi.hr</t>
  </si>
  <si>
    <t xml:space="preserve">Naziv fonda: ZIF Breza d.d. </t>
  </si>
  <si>
    <t>OIB fonda: 75111210338</t>
  </si>
  <si>
    <t>Naziv društva za upravljanje investicijskim fondom:  Fima Global Invest d.o.o.</t>
  </si>
  <si>
    <t>Naziv fonda:  ZIF Breza d.d.</t>
  </si>
  <si>
    <t xml:space="preserve">Naziv fonda:  ZIF Breza d.d.    </t>
  </si>
  <si>
    <t>OIB: 75111210338</t>
  </si>
  <si>
    <t>Nije bilo promjena računovodstvenih politika.</t>
  </si>
  <si>
    <t>Sastavio:    Andrea Potrebica</t>
  </si>
  <si>
    <t>Telefon:    042660908</t>
  </si>
  <si>
    <t>VARAŽDINSKA</t>
  </si>
  <si>
    <t>STANKA VRAZA</t>
  </si>
  <si>
    <t>25</t>
  </si>
  <si>
    <t>6430</t>
  </si>
  <si>
    <t>Kristina Kostel</t>
  </si>
  <si>
    <t>Izvještajno razdoblje: 01.01.2012. -30.09.2012.</t>
  </si>
  <si>
    <r>
      <t xml:space="preserve">FINANCIJSKA IMOVINA
</t>
    </r>
    <r>
      <rPr>
        <i/>
        <sz val="11"/>
        <rFont val="Times New Roman"/>
        <family val="1"/>
      </rPr>
      <t>(AOP2+ AOP3)</t>
    </r>
  </si>
  <si>
    <r>
      <t xml:space="preserve">Ulaganja u vrijednosne papire i depozite:
</t>
    </r>
    <r>
      <rPr>
        <i/>
        <sz val="11"/>
        <rFont val="Times New Roman"/>
        <family val="1"/>
      </rPr>
      <t>(AOP4+ AOP5+AOP6+AOP7)</t>
    </r>
  </si>
  <si>
    <r>
      <t xml:space="preserve">OSTALA IMOVINA
</t>
    </r>
    <r>
      <rPr>
        <i/>
        <sz val="11"/>
        <rFont val="Times New Roman"/>
        <family val="1"/>
      </rPr>
      <t>(Σ od AOP9 do AOP16)</t>
    </r>
  </si>
  <si>
    <r>
      <t xml:space="preserve">Ukupna imovina
</t>
    </r>
    <r>
      <rPr>
        <i/>
        <sz val="11"/>
        <rFont val="Times New Roman"/>
        <family val="1"/>
      </rPr>
      <t>(AOP1+AOP8)</t>
    </r>
  </si>
  <si>
    <r>
      <t xml:space="preserve">FINANCIJSKE OBVEZE
</t>
    </r>
    <r>
      <rPr>
        <i/>
        <sz val="11"/>
        <rFont val="Times New Roman"/>
        <family val="1"/>
      </rPr>
      <t>(AOP20+AOP21)</t>
    </r>
  </si>
  <si>
    <r>
      <t xml:space="preserve">OSTALE OBVEZE
</t>
    </r>
    <r>
      <rPr>
        <i/>
        <sz val="11"/>
        <rFont val="Times New Roman"/>
        <family val="1"/>
      </rPr>
      <t>(Σ od AOP23 do AOP29)</t>
    </r>
  </si>
  <si>
    <r>
      <t xml:space="preserve">Ukupno kratkoročne obveze
</t>
    </r>
    <r>
      <rPr>
        <i/>
        <sz val="11"/>
        <rFont val="Times New Roman"/>
        <family val="1"/>
      </rPr>
      <t>(AOP19+AOP22)</t>
    </r>
  </si>
  <si>
    <r>
      <t xml:space="preserve">Neto imovina fonda
</t>
    </r>
    <r>
      <rPr>
        <i/>
        <sz val="11"/>
        <rFont val="Times New Roman"/>
        <family val="1"/>
      </rPr>
      <t>(AOP17-AOP30)</t>
    </r>
  </si>
  <si>
    <r>
      <t xml:space="preserve">Neto imovina po dionici
</t>
    </r>
    <r>
      <rPr>
        <i/>
        <sz val="11"/>
        <rFont val="Times New Roman"/>
        <family val="1"/>
      </rPr>
      <t>(AOP31/AOP32)</t>
    </r>
  </si>
  <si>
    <r>
      <t xml:space="preserve">Ukupno kapital i rezerve
</t>
    </r>
    <r>
      <rPr>
        <i/>
        <sz val="11"/>
        <rFont val="Times New Roman"/>
        <family val="1"/>
      </rPr>
      <t>(Σ od AOP35 do AOP42)</t>
    </r>
  </si>
  <si>
    <t>Vrijednost po dionici iznosi 40,24 kuna.</t>
  </si>
  <si>
    <t>Datum izvješća: 30.09.2012</t>
  </si>
  <si>
    <t xml:space="preserve">Za razdoblje:  01.01.2012. -30.09.2012.      </t>
  </si>
</sst>
</file>

<file path=xl/styles.xml><?xml version="1.0" encoding="utf-8"?>
<styleSheet xmlns="http://schemas.openxmlformats.org/spreadsheetml/2006/main">
  <numFmts count="7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e&quot;"/>
    <numFmt numFmtId="198" formatCode="&quot;Istinito&quot;;&quot;Istinito&quot;;&quot;Neistinito&quot;"/>
    <numFmt numFmtId="199" formatCode="&quot;Uključeno&quot;;&quot;Uključeno&quot;;&quot;Isključeno&quot;"/>
    <numFmt numFmtId="200" formatCode="000"/>
    <numFmt numFmtId="201" formatCode="#,##0&quot;kn&quot;;\-#,##0&quot;kn&quot;"/>
    <numFmt numFmtId="202" formatCode="#,##0&quot;kn&quot;;[Red]\-#,##0&quot;kn&quot;"/>
    <numFmt numFmtId="203" formatCode="#,##0.00&quot;kn&quot;;\-#,##0.00&quot;kn&quot;"/>
    <numFmt numFmtId="204" formatCode="#,##0.00&quot;kn&quot;;[Red]\-#,##0.00&quot;kn&quot;"/>
    <numFmt numFmtId="205" formatCode="_-* #,##0&quot;kn&quot;_-;\-* #,##0&quot;kn&quot;_-;_-* &quot;-&quot;&quot;kn&quot;_-;_-@_-"/>
    <numFmt numFmtId="206" formatCode="_-* #,##0_k_n_-;\-* #,##0_k_n_-;_-* &quot;-&quot;_k_n_-;_-@_-"/>
    <numFmt numFmtId="207" formatCode="_-* #,##0.00&quot;kn&quot;_-;\-* #,##0.00&quot;kn&quot;_-;_-* &quot;-&quot;??&quot;kn&quot;_-;_-@_-"/>
    <numFmt numFmtId="208" formatCode="_-* #,##0.00_k_n_-;\-* #,##0.00_k_n_-;_-* &quot;-&quot;??_k_n_-;_-@_-"/>
    <numFmt numFmtId="209" formatCode="_(* #,##0.00_);_(* \(#,##0.00\);_(* &quot;-&quot;??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&quot;$&quot;* #,##0_);_(&quot;$&quot;* \(#,##0\);_(&quot;$&quot;* &quot;-&quot;_);_(@_)"/>
    <numFmt numFmtId="213" formatCode="#,##0.00&quot; kn&quot;;\-#,##0.00&quot; kn&quot;"/>
    <numFmt numFmtId="214" formatCode="0.0000000000"/>
    <numFmt numFmtId="215" formatCode="00"/>
    <numFmt numFmtId="216" formatCode="0.0"/>
    <numFmt numFmtId="217" formatCode="_ * #,##0.00_-\ _k_n_ ;_ * #,##0.00\-\ _k_n_ ;_ * &quot;-&quot;??_-\ _k_n_ ;_ @_ "/>
    <numFmt numFmtId="218" formatCode="_ * #,##0_-\ _k_n_ ;_ * #,##0\-\ _k_n_ ;_ * &quot;-&quot;_-\ _k_n_ ;_ @_ "/>
    <numFmt numFmtId="219" formatCode="_ * #,##0.00_-\ &quot;kn&quot;_ ;_ * #,##0.00\-\ &quot;kn&quot;_ ;_ * &quot;-&quot;??_-\ &quot;kn&quot;_ ;_ @_ "/>
    <numFmt numFmtId="220" formatCode="_ * #,##0_-\ &quot;kn&quot;_ ;_ * #,##0\-\ &quot;kn&quot;_ ;_ * &quot;-&quot;_-\ &quot;kn&quot;_ ;_ @_ "/>
    <numFmt numFmtId="221" formatCode="mm/dd/yy"/>
    <numFmt numFmtId="222" formatCode="#0,"/>
    <numFmt numFmtId="223" formatCode="#,"/>
    <numFmt numFmtId="224" formatCode="d/m/yyyy/;@"/>
    <numFmt numFmtId="225" formatCode="00000"/>
    <numFmt numFmtId="226" formatCode="#,##0\ _k_n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 vertical="top"/>
      <protection/>
    </xf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1" xfId="57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left" vertical="center"/>
      <protection hidden="1"/>
    </xf>
    <xf numFmtId="0" fontId="6" fillId="0" borderId="0" xfId="57" applyFont="1" applyFill="1" applyBorder="1" applyAlignment="1" applyProtection="1">
      <alignment vertical="center"/>
      <protection hidden="1"/>
    </xf>
    <xf numFmtId="0" fontId="6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Fill="1" applyBorder="1" applyProtection="1">
      <alignment vertical="top"/>
      <protection hidden="1"/>
    </xf>
    <xf numFmtId="0" fontId="0" fillId="0" borderId="0" xfId="57" applyFont="1" applyFill="1" applyBorder="1" applyAlignment="1" applyProtection="1">
      <alignment horizontal="right" vertical="top" wrapText="1"/>
      <protection hidden="1"/>
    </xf>
    <xf numFmtId="0" fontId="12" fillId="0" borderId="0" xfId="57" applyFont="1" applyFill="1" applyBorder="1" applyAlignment="1" applyProtection="1">
      <alignment horizontal="center" vertical="top"/>
      <protection hidden="1"/>
    </xf>
    <xf numFmtId="0" fontId="0" fillId="0" borderId="0" xfId="57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16" fillId="34" borderId="0" xfId="0" applyFont="1" applyFill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34" borderId="0" xfId="0" applyFont="1" applyFill="1" applyAlignment="1">
      <alignment/>
    </xf>
    <xf numFmtId="0" fontId="14" fillId="0" borderId="0" xfId="63" applyFont="1" applyFill="1" applyBorder="1" applyAlignment="1" applyProtection="1">
      <alignment vertical="center"/>
      <protection hidden="1"/>
    </xf>
    <xf numFmtId="0" fontId="0" fillId="0" borderId="0" xfId="57" applyFont="1" applyFill="1" applyAlignment="1">
      <alignment/>
      <protection/>
    </xf>
    <xf numFmtId="0" fontId="0" fillId="0" borderId="0" xfId="57" applyFont="1" applyFill="1" applyBorder="1">
      <alignment vertical="top"/>
      <protection/>
    </xf>
    <xf numFmtId="14" fontId="3" fillId="0" borderId="1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 applyProtection="1">
      <alignment horizontal="left"/>
      <protection hidden="1"/>
    </xf>
    <xf numFmtId="0" fontId="11" fillId="0" borderId="12" xfId="57" applyFont="1" applyFill="1" applyBorder="1" applyAlignment="1" applyProtection="1">
      <alignment horizontal="right"/>
      <protection hidden="1"/>
    </xf>
    <xf numFmtId="49" fontId="3" fillId="0" borderId="13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 applyProtection="1">
      <alignment wrapText="1"/>
      <protection hidden="1"/>
    </xf>
    <xf numFmtId="0" fontId="11" fillId="0" borderId="0" xfId="57" applyFont="1" applyFill="1" applyBorder="1" applyAlignment="1" applyProtection="1">
      <alignment horizontal="right"/>
      <protection hidden="1"/>
    </xf>
    <xf numFmtId="0" fontId="11" fillId="0" borderId="12" xfId="57" applyFont="1" applyFill="1" applyBorder="1" applyAlignment="1" applyProtection="1">
      <alignment horizontal="right" wrapText="1"/>
      <protection hidden="1"/>
    </xf>
    <xf numFmtId="0" fontId="11" fillId="0" borderId="0" xfId="57" applyFont="1" applyFill="1" applyBorder="1" applyAlignment="1" applyProtection="1">
      <alignment horizontal="right" wrapText="1"/>
      <protection hidden="1"/>
    </xf>
    <xf numFmtId="0" fontId="3" fillId="0" borderId="13" xfId="57" applyFont="1" applyFill="1" applyBorder="1" applyAlignment="1" applyProtection="1">
      <alignment horizontal="left" vertical="center"/>
      <protection hidden="1" locked="0"/>
    </xf>
    <xf numFmtId="49" fontId="3" fillId="0" borderId="15" xfId="57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7" applyFont="1" applyFill="1" applyBorder="1" applyAlignment="1" applyProtection="1">
      <alignment vertical="top"/>
      <protection hidden="1"/>
    </xf>
    <xf numFmtId="1" fontId="3" fillId="0" borderId="13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4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16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57" applyFont="1" applyFill="1" applyBorder="1" applyAlignment="1" applyProtection="1">
      <alignment horizontal="left" vertical="center"/>
      <protection hidden="1" locked="0"/>
    </xf>
    <xf numFmtId="0" fontId="3" fillId="0" borderId="14" xfId="57" applyFont="1" applyFill="1" applyBorder="1" applyAlignment="1" applyProtection="1">
      <alignment horizontal="left" vertical="center"/>
      <protection hidden="1" locked="0"/>
    </xf>
    <xf numFmtId="0" fontId="11" fillId="0" borderId="11" xfId="57" applyFont="1" applyFill="1" applyBorder="1" applyAlignment="1" applyProtection="1">
      <alignment horizontal="right" vertic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/>
    </xf>
    <xf numFmtId="0" fontId="6" fillId="0" borderId="0" xfId="57" applyFont="1" applyFill="1" applyBorder="1" applyAlignment="1" applyProtection="1">
      <alignment horizontal="right"/>
      <protection hidden="1"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13" fillId="0" borderId="0" xfId="57" applyFont="1" applyFill="1" applyBorder="1" applyAlignment="1" applyProtection="1">
      <alignment vertical="top"/>
      <protection hidden="1"/>
    </xf>
    <xf numFmtId="0" fontId="0" fillId="0" borderId="0" xfId="57" applyFont="1" applyFill="1" applyBorder="1" applyAlignment="1" applyProtection="1">
      <alignment/>
      <protection hidden="1"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 applyProtection="1">
      <alignment horizontal="center" vertical="center"/>
      <protection hidden="1" locked="0"/>
    </xf>
    <xf numFmtId="0" fontId="0" fillId="0" borderId="15" xfId="57" applyFont="1" applyFill="1" applyBorder="1" applyAlignment="1">
      <alignment/>
      <protection/>
    </xf>
    <xf numFmtId="0" fontId="0" fillId="0" borderId="14" xfId="57" applyFont="1" applyFill="1" applyBorder="1" applyAlignment="1">
      <alignment/>
      <protection/>
    </xf>
    <xf numFmtId="0" fontId="3" fillId="0" borderId="13" xfId="57" applyFont="1" applyFill="1" applyBorder="1" applyAlignment="1" applyProtection="1">
      <alignment horizontal="right" vertical="center"/>
      <protection hidden="1" locked="0"/>
    </xf>
    <xf numFmtId="0" fontId="0" fillId="0" borderId="0" xfId="57" applyFont="1" applyFill="1" applyBorder="1" applyAlignment="1" applyProtection="1">
      <alignment vertical="top" wrapText="1"/>
      <protection hidden="1"/>
    </xf>
    <xf numFmtId="0" fontId="11" fillId="0" borderId="0" xfId="57" applyFont="1" applyFill="1" applyBorder="1" applyAlignment="1" applyProtection="1">
      <alignment horizontal="left" vertical="top"/>
      <protection hidden="1"/>
    </xf>
    <xf numFmtId="0" fontId="11" fillId="0" borderId="0" xfId="57" applyFont="1" applyFill="1" applyBorder="1" applyAlignment="1" applyProtection="1">
      <alignment horizontal="right" vertical="top"/>
      <protection hidden="1"/>
    </xf>
    <xf numFmtId="0" fontId="0" fillId="0" borderId="0" xfId="57" applyFont="1" applyFill="1" applyBorder="1" applyAlignment="1">
      <alignment/>
      <protection/>
    </xf>
    <xf numFmtId="49" fontId="3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57" applyFont="1" applyFill="1" applyBorder="1" applyAlignment="1" applyProtection="1">
      <alignment horizontal="left" vertical="top"/>
      <protection hidden="1"/>
    </xf>
    <xf numFmtId="0" fontId="0" fillId="0" borderId="17" xfId="57" applyFont="1" applyFill="1" applyBorder="1" applyAlignment="1" applyProtection="1">
      <alignment horizontal="center"/>
      <protection hidden="1"/>
    </xf>
    <xf numFmtId="0" fontId="0" fillId="0" borderId="17" xfId="57" applyFont="1" applyFill="1" applyBorder="1" applyProtection="1">
      <alignment vertical="top"/>
      <protection hidden="1"/>
    </xf>
    <xf numFmtId="49" fontId="3" fillId="0" borderId="13" xfId="57" applyNumberFormat="1" applyFont="1" applyFill="1" applyBorder="1" applyAlignment="1" applyProtection="1">
      <alignment horizontal="left" vertical="center"/>
      <protection hidden="1" locked="0"/>
    </xf>
    <xf numFmtId="49" fontId="3" fillId="0" borderId="15" xfId="57" applyNumberFormat="1" applyFont="1" applyFill="1" applyBorder="1" applyAlignment="1" applyProtection="1">
      <alignment horizontal="left" vertical="center"/>
      <protection hidden="1" locked="0"/>
    </xf>
    <xf numFmtId="49" fontId="3" fillId="0" borderId="14" xfId="57" applyNumberFormat="1" applyFont="1" applyFill="1" applyBorder="1" applyAlignment="1" applyProtection="1">
      <alignment horizontal="left" vertical="center"/>
      <protection hidden="1" locked="0"/>
    </xf>
    <xf numFmtId="0" fontId="6" fillId="0" borderId="0" xfId="57" applyFont="1" applyFill="1" applyBorder="1" applyAlignment="1" applyProtection="1">
      <alignment horizontal="right" vertical="center"/>
      <protection hidden="1"/>
    </xf>
    <xf numFmtId="0" fontId="0" fillId="0" borderId="0" xfId="57" applyFont="1" applyFill="1" applyBorder="1" applyAlignment="1" applyProtection="1">
      <alignment vertical="center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0" fillId="0" borderId="0" xfId="57" applyFont="1" applyFill="1" applyBorder="1" applyAlignment="1" applyProtection="1">
      <alignment horizontal="right" vertical="top"/>
      <protection hidden="1"/>
    </xf>
    <xf numFmtId="0" fontId="14" fillId="0" borderId="0" xfId="57" applyFont="1" applyFill="1" applyBorder="1" applyAlignment="1" applyProtection="1">
      <alignment horizontal="left"/>
      <protection hidden="1"/>
    </xf>
    <xf numFmtId="0" fontId="7" fillId="0" borderId="0" xfId="57" applyFont="1" applyFill="1" applyBorder="1" applyAlignment="1">
      <alignment/>
      <protection/>
    </xf>
    <xf numFmtId="0" fontId="6" fillId="0" borderId="0" xfId="57" applyFont="1" applyFill="1" applyBorder="1" applyAlignment="1" applyProtection="1">
      <alignment horizontal="center" vertical="top"/>
      <protection hidden="1"/>
    </xf>
    <xf numFmtId="0" fontId="6" fillId="0" borderId="0" xfId="57" applyFont="1" applyFill="1" applyBorder="1" applyAlignment="1">
      <alignment horizontal="center"/>
      <protection/>
    </xf>
    <xf numFmtId="0" fontId="0" fillId="0" borderId="18" xfId="57" applyFont="1" applyFill="1" applyBorder="1" applyProtection="1">
      <alignment vertical="top"/>
      <protection hidden="1"/>
    </xf>
    <xf numFmtId="0" fontId="0" fillId="0" borderId="18" xfId="57" applyFont="1" applyFill="1" applyBorder="1">
      <alignment vertical="top"/>
      <protection/>
    </xf>
    <xf numFmtId="0" fontId="0" fillId="0" borderId="17" xfId="57" applyFont="1" applyFill="1" applyBorder="1" applyAlignment="1">
      <alignment/>
      <protection/>
    </xf>
    <xf numFmtId="0" fontId="0" fillId="0" borderId="19" xfId="57" applyFont="1" applyFill="1" applyBorder="1" applyAlignment="1">
      <alignment/>
      <protection/>
    </xf>
    <xf numFmtId="0" fontId="0" fillId="0" borderId="11" xfId="57" applyFont="1" applyFill="1" applyBorder="1" applyAlignment="1">
      <alignment horizontal="left"/>
      <protection/>
    </xf>
    <xf numFmtId="0" fontId="0" fillId="0" borderId="12" xfId="57" applyFont="1" applyFill="1" applyBorder="1">
      <alignment vertical="top"/>
      <protection/>
    </xf>
    <xf numFmtId="0" fontId="6" fillId="0" borderId="12" xfId="57" applyFont="1" applyFill="1" applyBorder="1" applyAlignment="1" applyProtection="1">
      <alignment horizontal="left" vertical="center" wrapText="1"/>
      <protection hidden="1"/>
    </xf>
    <xf numFmtId="0" fontId="6" fillId="0" borderId="11" xfId="57" applyFont="1" applyFill="1" applyBorder="1" applyAlignment="1" applyProtection="1">
      <alignment horizontal="left" vertical="center"/>
      <protection hidden="1"/>
    </xf>
    <xf numFmtId="0" fontId="0" fillId="0" borderId="12" xfId="57" applyFont="1" applyFill="1" applyBorder="1" applyAlignment="1" applyProtection="1">
      <alignment horizontal="left" vertical="center" wrapText="1"/>
      <protection hidden="1"/>
    </xf>
    <xf numFmtId="0" fontId="0" fillId="0" borderId="11" xfId="57" applyFont="1" applyFill="1" applyBorder="1" applyAlignment="1" applyProtection="1">
      <alignment horizontal="left"/>
      <protection hidden="1"/>
    </xf>
    <xf numFmtId="0" fontId="10" fillId="0" borderId="12" xfId="57" applyFont="1" applyFill="1" applyBorder="1" applyAlignment="1" applyProtection="1">
      <alignment/>
      <protection hidden="1"/>
    </xf>
    <xf numFmtId="0" fontId="11" fillId="0" borderId="11" xfId="57" applyFont="1" applyFill="1" applyBorder="1" applyAlignment="1" applyProtection="1">
      <alignment horizontal="left" vertical="center"/>
      <protection hidden="1"/>
    </xf>
    <xf numFmtId="0" fontId="0" fillId="0" borderId="12" xfId="57" applyFont="1" applyFill="1" applyBorder="1" applyAlignment="1" applyProtection="1">
      <alignment wrapText="1"/>
      <protection hidden="1"/>
    </xf>
    <xf numFmtId="0" fontId="11" fillId="0" borderId="11" xfId="57" applyFont="1" applyFill="1" applyBorder="1" applyAlignment="1" applyProtection="1">
      <alignment horizontal="left"/>
      <protection hidden="1"/>
    </xf>
    <xf numFmtId="0" fontId="11" fillId="0" borderId="11" xfId="57" applyFont="1" applyFill="1" applyBorder="1" applyAlignment="1" applyProtection="1">
      <alignment horizontal="left" vertical="center" wrapText="1"/>
      <protection hidden="1"/>
    </xf>
    <xf numFmtId="0" fontId="0" fillId="0" borderId="12" xfId="57" applyFont="1" applyFill="1" applyBorder="1" applyProtection="1">
      <alignment vertical="top"/>
      <protection hidden="1"/>
    </xf>
    <xf numFmtId="0" fontId="11" fillId="0" borderId="11" xfId="57" applyFont="1" applyFill="1" applyBorder="1" applyAlignment="1" applyProtection="1">
      <alignment horizontal="left" wrapText="1"/>
      <protection hidden="1"/>
    </xf>
    <xf numFmtId="0" fontId="0" fillId="0" borderId="12" xfId="57" applyFont="1" applyFill="1" applyBorder="1" applyAlignment="1">
      <alignment horizontal="left" vertical="center"/>
      <protection/>
    </xf>
    <xf numFmtId="0" fontId="0" fillId="0" borderId="20" xfId="57" applyFont="1" applyFill="1" applyBorder="1" applyAlignment="1">
      <alignment horizontal="left" vertical="center"/>
      <protection/>
    </xf>
    <xf numFmtId="0" fontId="3" fillId="0" borderId="12" xfId="57" applyFont="1" applyFill="1" applyBorder="1" applyAlignment="1" applyProtection="1">
      <alignment/>
      <protection hidden="1" locked="0"/>
    </xf>
    <xf numFmtId="0" fontId="3" fillId="0" borderId="12" xfId="57" applyFont="1" applyFill="1" applyBorder="1" applyAlignment="1" applyProtection="1">
      <alignment horizontal="right" vertical="center"/>
      <protection hidden="1" locked="0"/>
    </xf>
    <xf numFmtId="3" fontId="3" fillId="0" borderId="16" xfId="57" applyNumberFormat="1" applyFont="1" applyFill="1" applyBorder="1" applyAlignment="1" applyProtection="1">
      <alignment horizontal="right" vertical="center"/>
      <protection hidden="1" locked="0"/>
    </xf>
    <xf numFmtId="0" fontId="12" fillId="0" borderId="12" xfId="57" applyFont="1" applyFill="1" applyBorder="1" applyAlignment="1" applyProtection="1">
      <alignment vertical="top"/>
      <protection hidden="1"/>
    </xf>
    <xf numFmtId="49" fontId="3" fillId="0" borderId="16" xfId="57" applyNumberFormat="1" applyFont="1" applyFill="1" applyBorder="1" applyAlignment="1" applyProtection="1">
      <alignment horizontal="right" vertical="center"/>
      <protection hidden="1" locked="0"/>
    </xf>
    <xf numFmtId="0" fontId="0" fillId="0" borderId="12" xfId="57" applyFont="1" applyFill="1" applyBorder="1" applyAlignment="1" applyProtection="1">
      <alignment horizontal="left" vertical="top" wrapText="1"/>
      <protection hidden="1"/>
    </xf>
    <xf numFmtId="0" fontId="0" fillId="0" borderId="11" xfId="57" applyFont="1" applyFill="1" applyBorder="1" applyAlignment="1" applyProtection="1">
      <alignment horizontal="left" vertical="center"/>
      <protection hidden="1"/>
    </xf>
    <xf numFmtId="0" fontId="0" fillId="0" borderId="12" xfId="57" applyFont="1" applyFill="1" applyBorder="1" applyAlignment="1">
      <alignment horizontal="center"/>
      <protection/>
    </xf>
    <xf numFmtId="0" fontId="0" fillId="0" borderId="11" xfId="57" applyFont="1" applyFill="1" applyBorder="1" applyAlignment="1">
      <alignment horizontal="left" vertical="top"/>
      <protection/>
    </xf>
    <xf numFmtId="0" fontId="0" fillId="0" borderId="12" xfId="57" applyFont="1" applyFill="1" applyBorder="1" applyAlignment="1" applyProtection="1">
      <alignment horizontal="left" vertical="top" indent="2"/>
      <protection hidden="1"/>
    </xf>
    <xf numFmtId="0" fontId="0" fillId="0" borderId="12" xfId="57" applyFont="1" applyFill="1" applyBorder="1" applyAlignment="1" applyProtection="1">
      <alignment horizontal="left" vertical="top" wrapText="1" indent="2"/>
      <protection hidden="1"/>
    </xf>
    <xf numFmtId="0" fontId="11" fillId="0" borderId="11" xfId="57" applyFont="1" applyFill="1" applyBorder="1" applyAlignment="1" applyProtection="1">
      <alignment horizontal="left" vertical="top"/>
      <protection hidden="1"/>
    </xf>
    <xf numFmtId="0" fontId="3" fillId="0" borderId="11" xfId="57" applyFont="1" applyFill="1" applyBorder="1" applyAlignment="1" applyProtection="1">
      <alignment horizontal="left" vertical="center"/>
      <protection hidden="1" locked="0"/>
    </xf>
    <xf numFmtId="49" fontId="3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12" xfId="57" applyFont="1" applyFill="1" applyBorder="1" applyAlignment="1" applyProtection="1">
      <alignment horizontal="left"/>
      <protection hidden="1"/>
    </xf>
    <xf numFmtId="0" fontId="0" fillId="0" borderId="19" xfId="57" applyFont="1" applyFill="1" applyBorder="1" applyProtection="1">
      <alignment vertical="top"/>
      <protection hidden="1"/>
    </xf>
    <xf numFmtId="0" fontId="0" fillId="0" borderId="14" xfId="57" applyFont="1" applyFill="1" applyBorder="1" applyAlignment="1">
      <alignment horizontal="left" vertical="center"/>
      <protection/>
    </xf>
    <xf numFmtId="0" fontId="6" fillId="0" borderId="12" xfId="57" applyFont="1" applyFill="1" applyBorder="1" applyAlignment="1" applyProtection="1">
      <alignment vertical="center"/>
      <protection hidden="1"/>
    </xf>
    <xf numFmtId="0" fontId="14" fillId="0" borderId="12" xfId="63" applyFont="1" applyFill="1" applyBorder="1" applyAlignment="1" applyProtection="1">
      <alignment vertical="center"/>
      <protection hidden="1"/>
    </xf>
    <xf numFmtId="0" fontId="14" fillId="0" borderId="12" xfId="58" applyFont="1" applyFill="1" applyBorder="1" applyAlignment="1" applyProtection="1">
      <alignment vertical="center"/>
      <protection hidden="1"/>
    </xf>
    <xf numFmtId="0" fontId="15" fillId="0" borderId="11" xfId="57" applyFont="1" applyFill="1" applyBorder="1" applyAlignment="1" applyProtection="1">
      <alignment horizontal="left" vertical="center"/>
      <protection hidden="1"/>
    </xf>
    <xf numFmtId="0" fontId="7" fillId="0" borderId="12" xfId="57" applyFont="1" applyFill="1" applyBorder="1" applyAlignment="1">
      <alignment/>
      <protection/>
    </xf>
    <xf numFmtId="0" fontId="0" fillId="0" borderId="11" xfId="57" applyFont="1" applyFill="1" applyBorder="1" applyAlignment="1" applyProtection="1">
      <alignment horizontal="left" vertical="top"/>
      <protection hidden="1"/>
    </xf>
    <xf numFmtId="0" fontId="6" fillId="0" borderId="12" xfId="57" applyFont="1" applyFill="1" applyBorder="1" applyAlignment="1">
      <alignment/>
      <protection/>
    </xf>
    <xf numFmtId="0" fontId="0" fillId="0" borderId="11" xfId="57" applyFont="1" applyFill="1" applyBorder="1" applyAlignment="1" applyProtection="1">
      <alignment horizontal="left" vertical="top" wrapText="1"/>
      <protection hidden="1"/>
    </xf>
    <xf numFmtId="0" fontId="0" fillId="0" borderId="21" xfId="57" applyFont="1" applyFill="1" applyBorder="1" applyProtection="1">
      <alignment vertical="top"/>
      <protection hidden="1"/>
    </xf>
    <xf numFmtId="0" fontId="0" fillId="0" borderId="13" xfId="57" applyFont="1" applyFill="1" applyBorder="1" applyAlignment="1" applyProtection="1">
      <alignment horizontal="left" vertical="top" wrapText="1"/>
      <protection hidden="1"/>
    </xf>
    <xf numFmtId="0" fontId="0" fillId="0" borderId="15" xfId="57" applyFont="1" applyFill="1" applyBorder="1" applyAlignment="1" applyProtection="1">
      <alignment horizontal="right" vertical="top" wrapText="1"/>
      <protection hidden="1"/>
    </xf>
    <xf numFmtId="0" fontId="0" fillId="0" borderId="15" xfId="57" applyFont="1" applyFill="1" applyBorder="1" applyProtection="1">
      <alignment vertical="top"/>
      <protection hidden="1"/>
    </xf>
    <xf numFmtId="0" fontId="0" fillId="0" borderId="14" xfId="57" applyFont="1" applyFill="1" applyBorder="1" applyProtection="1">
      <alignment vertical="top"/>
      <protection hidden="1"/>
    </xf>
    <xf numFmtId="0" fontId="2" fillId="0" borderId="13" xfId="53" applyFill="1" applyBorder="1" applyAlignment="1" applyProtection="1">
      <alignment horizontal="left" vertical="center"/>
      <protection hidden="1" locked="0"/>
    </xf>
    <xf numFmtId="49" fontId="2" fillId="0" borderId="13" xfId="53" applyNumberFormat="1" applyFill="1" applyBorder="1" applyAlignment="1" applyProtection="1">
      <alignment horizontal="left" vertical="center"/>
      <protection hidden="1" locked="0"/>
    </xf>
    <xf numFmtId="3" fontId="21" fillId="0" borderId="22" xfId="0" applyNumberFormat="1" applyFont="1" applyFill="1" applyBorder="1" applyAlignment="1" applyProtection="1">
      <alignment horizontal="right" vertical="center" wrapText="1"/>
      <protection/>
    </xf>
    <xf numFmtId="3" fontId="16" fillId="0" borderId="22" xfId="0" applyNumberFormat="1" applyFont="1" applyFill="1" applyBorder="1" applyAlignment="1" applyProtection="1">
      <alignment horizontal="right" vertical="center" wrapText="1"/>
      <protection/>
    </xf>
    <xf numFmtId="3" fontId="16" fillId="0" borderId="22" xfId="0" applyNumberFormat="1" applyFont="1" applyFill="1" applyBorder="1" applyAlignment="1" applyProtection="1">
      <alignment vertical="center" wrapText="1"/>
      <protection/>
    </xf>
    <xf numFmtId="3" fontId="17" fillId="35" borderId="10" xfId="0" applyNumberFormat="1" applyFont="1" applyFill="1" applyBorder="1" applyAlignment="1">
      <alignment horizontal="right" vertical="center" wrapText="1"/>
    </xf>
    <xf numFmtId="3" fontId="22" fillId="0" borderId="22" xfId="0" applyNumberFormat="1" applyFont="1" applyFill="1" applyBorder="1" applyAlignment="1" applyProtection="1">
      <alignment horizontal="right" vertical="center" wrapText="1"/>
      <protection/>
    </xf>
    <xf numFmtId="3" fontId="22" fillId="0" borderId="22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3" fontId="25" fillId="0" borderId="10" xfId="0" applyNumberFormat="1" applyFont="1" applyBorder="1" applyAlignment="1">
      <alignment vertical="center"/>
    </xf>
    <xf numFmtId="3" fontId="24" fillId="0" borderId="22" xfId="0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vertical="center" wrapText="1"/>
    </xf>
    <xf numFmtId="3" fontId="22" fillId="0" borderId="22" xfId="0" applyNumberFormat="1" applyFont="1" applyFill="1" applyBorder="1" applyAlignment="1" applyProtection="1">
      <alignment vertical="center" wrapText="1"/>
      <protection/>
    </xf>
    <xf numFmtId="3" fontId="21" fillId="0" borderId="22" xfId="0" applyNumberFormat="1" applyFont="1" applyFill="1" applyBorder="1" applyAlignment="1" applyProtection="1">
      <alignment vertical="center" wrapText="1"/>
      <protection/>
    </xf>
    <xf numFmtId="3" fontId="22" fillId="0" borderId="22" xfId="0" applyNumberFormat="1" applyFont="1" applyFill="1" applyBorder="1" applyAlignment="1" applyProtection="1">
      <alignment horizontal="right" vertical="center"/>
      <protection/>
    </xf>
    <xf numFmtId="3" fontId="26" fillId="0" borderId="10" xfId="0" applyNumberFormat="1" applyFont="1" applyFill="1" applyBorder="1" applyAlignment="1">
      <alignment horizontal="right" vertical="center" wrapText="1"/>
    </xf>
    <xf numFmtId="3" fontId="29" fillId="0" borderId="22" xfId="0" applyNumberFormat="1" applyFont="1" applyFill="1" applyBorder="1" applyAlignment="1" applyProtection="1">
      <alignment horizontal="right" vertical="center" wrapText="1"/>
      <protection/>
    </xf>
    <xf numFmtId="3" fontId="26" fillId="35" borderId="1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 applyAlignment="1">
      <alignment vertical="center" wrapText="1"/>
    </xf>
    <xf numFmtId="0" fontId="14" fillId="0" borderId="0" xfId="63" applyFont="1" applyFill="1" applyBorder="1" applyAlignment="1" applyProtection="1">
      <alignment horizontal="left"/>
      <protection hidden="1"/>
    </xf>
    <xf numFmtId="0" fontId="7" fillId="0" borderId="0" xfId="63" applyFill="1" applyBorder="1" applyAlignment="1">
      <alignment/>
      <protection/>
    </xf>
    <xf numFmtId="0" fontId="7" fillId="0" borderId="12" xfId="63" applyFill="1" applyBorder="1" applyAlignment="1">
      <alignment/>
      <protection/>
    </xf>
    <xf numFmtId="0" fontId="8" fillId="0" borderId="23" xfId="57" applyFont="1" applyFill="1" applyBorder="1" applyAlignment="1">
      <alignment/>
      <protection/>
    </xf>
    <xf numFmtId="0" fontId="8" fillId="0" borderId="17" xfId="57" applyFont="1" applyFill="1" applyBorder="1" applyAlignment="1">
      <alignment/>
      <protection/>
    </xf>
    <xf numFmtId="0" fontId="12" fillId="0" borderId="15" xfId="57" applyFont="1" applyFill="1" applyBorder="1" applyAlignment="1" applyProtection="1">
      <alignment horizontal="center" vertical="top"/>
      <protection hidden="1"/>
    </xf>
    <xf numFmtId="0" fontId="0" fillId="0" borderId="15" xfId="57" applyFont="1" applyFill="1" applyBorder="1" applyAlignment="1" applyProtection="1">
      <alignment horizontal="center"/>
      <protection hidden="1"/>
    </xf>
    <xf numFmtId="0" fontId="3" fillId="0" borderId="11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12" xfId="57" applyFont="1" applyFill="1" applyBorder="1" applyAlignment="1" applyProtection="1">
      <alignment horizontal="left" vertical="center" wrapText="1"/>
      <protection hidden="1"/>
    </xf>
    <xf numFmtId="0" fontId="8" fillId="0" borderId="11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12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8" fillId="0" borderId="0" xfId="57" applyFont="1" applyFill="1" applyBorder="1" applyAlignment="1">
      <alignment horizontal="center"/>
      <protection/>
    </xf>
    <xf numFmtId="0" fontId="6" fillId="0" borderId="24" xfId="57" applyFont="1" applyFill="1" applyBorder="1" applyAlignment="1" applyProtection="1">
      <alignment horizontal="center" vertical="top"/>
      <protection hidden="1"/>
    </xf>
    <xf numFmtId="0" fontId="6" fillId="0" borderId="24" xfId="57" applyFont="1" applyFill="1" applyBorder="1" applyAlignment="1">
      <alignment horizontal="center"/>
      <protection/>
    </xf>
    <xf numFmtId="0" fontId="6" fillId="0" borderId="25" xfId="57" applyFont="1" applyFill="1" applyBorder="1" applyAlignment="1">
      <alignment/>
      <protection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26" xfId="0" applyNumberFormat="1" applyFont="1" applyBorder="1" applyAlignment="1">
      <alignment horizontal="left" vertical="center" wrapText="1"/>
    </xf>
    <xf numFmtId="0" fontId="17" fillId="0" borderId="27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6" fillId="34" borderId="0" xfId="0" applyFont="1" applyFill="1" applyAlignment="1">
      <alignment horizontal="left"/>
    </xf>
    <xf numFmtId="0" fontId="17" fillId="34" borderId="0" xfId="0" applyFont="1" applyFill="1" applyAlignment="1">
      <alignment horizontal="left"/>
    </xf>
    <xf numFmtId="0" fontId="16" fillId="34" borderId="0" xfId="0" applyFont="1" applyFill="1" applyAlignment="1">
      <alignment horizontal="right"/>
    </xf>
    <xf numFmtId="0" fontId="21" fillId="0" borderId="26" xfId="0" applyNumberFormat="1" applyFont="1" applyBorder="1" applyAlignment="1">
      <alignment horizontal="left" vertical="center" wrapText="1"/>
    </xf>
    <xf numFmtId="0" fontId="21" fillId="0" borderId="27" xfId="0" applyNumberFormat="1" applyFont="1" applyBorder="1" applyAlignment="1">
      <alignment horizontal="left" vertical="center" wrapText="1"/>
    </xf>
    <xf numFmtId="0" fontId="21" fillId="0" borderId="28" xfId="0" applyNumberFormat="1" applyFont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tariObrazac GFI-ZIF (Dostaviti u XLS formatu)" xfId="57"/>
    <cellStyle name="Normal_TFI-KI" xfId="58"/>
    <cellStyle name="Normal_TFI-POD" xfId="59"/>
    <cellStyle name="Note" xfId="60"/>
    <cellStyle name="Output" xfId="61"/>
    <cellStyle name="Percent" xfId="62"/>
    <cellStyle name="Stil 1" xfId="63"/>
    <cellStyle name="Title" xfId="64"/>
    <cellStyle name="Total" xfId="65"/>
    <cellStyle name="Warning Text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ivi tonov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2.75"/>
  <cols>
    <col min="1" max="1" width="29.57421875" style="42" customWidth="1"/>
    <col min="2" max="2" width="3.140625" style="42" customWidth="1"/>
    <col min="3" max="9" width="14.7109375" style="42" customWidth="1"/>
    <col min="10" max="16384" width="9.140625" style="42" customWidth="1"/>
  </cols>
  <sheetData>
    <row r="1" spans="1:9" ht="15.75">
      <c r="A1" s="186" t="s">
        <v>219</v>
      </c>
      <c r="B1" s="187"/>
      <c r="C1" s="187"/>
      <c r="D1" s="187"/>
      <c r="E1" s="96"/>
      <c r="F1" s="96"/>
      <c r="G1" s="96"/>
      <c r="H1" s="96"/>
      <c r="I1" s="97"/>
    </row>
    <row r="2" spans="1:9" ht="12.75">
      <c r="A2" s="98"/>
      <c r="B2" s="43"/>
      <c r="C2" s="43"/>
      <c r="D2" s="43"/>
      <c r="E2" s="43"/>
      <c r="F2" s="43"/>
      <c r="G2" s="43"/>
      <c r="H2" s="43"/>
      <c r="I2" s="99"/>
    </row>
    <row r="3" spans="1:9" ht="12.75">
      <c r="A3" s="190" t="s">
        <v>160</v>
      </c>
      <c r="B3" s="191"/>
      <c r="C3" s="191"/>
      <c r="D3" s="192"/>
      <c r="E3" s="44">
        <v>40909</v>
      </c>
      <c r="F3" s="3"/>
      <c r="G3" s="4" t="s">
        <v>161</v>
      </c>
      <c r="H3" s="44">
        <v>41182</v>
      </c>
      <c r="I3" s="100"/>
    </row>
    <row r="4" spans="1:9" ht="12.75">
      <c r="A4" s="101"/>
      <c r="B4" s="5"/>
      <c r="C4" s="5"/>
      <c r="D4" s="5"/>
      <c r="E4" s="6"/>
      <c r="F4" s="6"/>
      <c r="G4" s="5"/>
      <c r="H4" s="5"/>
      <c r="I4" s="102"/>
    </row>
    <row r="5" spans="1:9" ht="15.75">
      <c r="A5" s="193" t="s">
        <v>212</v>
      </c>
      <c r="B5" s="194"/>
      <c r="C5" s="194"/>
      <c r="D5" s="194"/>
      <c r="E5" s="194"/>
      <c r="F5" s="194"/>
      <c r="G5" s="194"/>
      <c r="H5" s="194"/>
      <c r="I5" s="195"/>
    </row>
    <row r="6" spans="1:9" ht="15.75">
      <c r="A6" s="103"/>
      <c r="B6" s="196" t="s">
        <v>162</v>
      </c>
      <c r="C6" s="197"/>
      <c r="D6" s="197"/>
      <c r="E6" s="197"/>
      <c r="F6" s="197"/>
      <c r="G6" s="197"/>
      <c r="H6" s="197"/>
      <c r="I6" s="104"/>
    </row>
    <row r="7" spans="1:9" ht="12.75">
      <c r="A7" s="105" t="s">
        <v>163</v>
      </c>
      <c r="B7" s="46"/>
      <c r="C7" s="47" t="s">
        <v>220</v>
      </c>
      <c r="D7" s="48"/>
      <c r="E7" s="49"/>
      <c r="F7" s="49"/>
      <c r="G7" s="49"/>
      <c r="H7" s="49"/>
      <c r="I7" s="106"/>
    </row>
    <row r="8" spans="1:9" ht="12.75">
      <c r="A8" s="107"/>
      <c r="B8" s="50"/>
      <c r="C8" s="8"/>
      <c r="D8" s="8"/>
      <c r="E8" s="49"/>
      <c r="F8" s="49"/>
      <c r="G8" s="49"/>
      <c r="H8" s="49"/>
      <c r="I8" s="106"/>
    </row>
    <row r="9" spans="1:9" ht="12.75">
      <c r="A9" s="108" t="s">
        <v>164</v>
      </c>
      <c r="B9" s="51"/>
      <c r="C9" s="47" t="s">
        <v>221</v>
      </c>
      <c r="D9" s="48"/>
      <c r="E9" s="49"/>
      <c r="F9" s="49"/>
      <c r="G9" s="49"/>
      <c r="H9" s="49"/>
      <c r="I9" s="109"/>
    </row>
    <row r="10" spans="1:9" ht="12.75">
      <c r="A10" s="110"/>
      <c r="B10" s="52"/>
      <c r="C10" s="45"/>
      <c r="D10" s="8"/>
      <c r="E10" s="8"/>
      <c r="F10" s="8"/>
      <c r="G10" s="8"/>
      <c r="H10" s="8"/>
      <c r="I10" s="109"/>
    </row>
    <row r="11" spans="1:9" ht="12.75">
      <c r="A11" s="108" t="s">
        <v>165</v>
      </c>
      <c r="B11" s="52"/>
      <c r="C11" s="47" t="s">
        <v>222</v>
      </c>
      <c r="D11" s="48"/>
      <c r="E11" s="8"/>
      <c r="F11" s="8"/>
      <c r="G11" s="8"/>
      <c r="H11" s="8"/>
      <c r="I11" s="109"/>
    </row>
    <row r="12" spans="1:9" ht="12.75">
      <c r="A12" s="110"/>
      <c r="B12" s="52"/>
      <c r="C12" s="8"/>
      <c r="D12" s="8"/>
      <c r="E12" s="8"/>
      <c r="F12" s="8"/>
      <c r="G12" s="8"/>
      <c r="H12" s="8"/>
      <c r="I12" s="109"/>
    </row>
    <row r="13" spans="1:9" ht="12.75">
      <c r="A13" s="105" t="s">
        <v>166</v>
      </c>
      <c r="B13" s="46"/>
      <c r="C13" s="53" t="s">
        <v>223</v>
      </c>
      <c r="D13" s="54"/>
      <c r="E13" s="54"/>
      <c r="F13" s="54"/>
      <c r="G13" s="54"/>
      <c r="H13" s="48"/>
      <c r="I13" s="111"/>
    </row>
    <row r="14" spans="1:9" ht="12.75">
      <c r="A14" s="107"/>
      <c r="B14" s="50"/>
      <c r="C14" s="55"/>
      <c r="D14" s="8"/>
      <c r="E14" s="8"/>
      <c r="F14" s="8"/>
      <c r="G14" s="8"/>
      <c r="H14" s="8"/>
      <c r="I14" s="109"/>
    </row>
    <row r="15" spans="1:9" ht="12.75">
      <c r="A15" s="105" t="s">
        <v>167</v>
      </c>
      <c r="B15" s="46"/>
      <c r="C15" s="56">
        <v>42000</v>
      </c>
      <c r="D15" s="57"/>
      <c r="E15" s="8"/>
      <c r="F15" s="53" t="s">
        <v>224</v>
      </c>
      <c r="G15" s="54"/>
      <c r="H15" s="48"/>
      <c r="I15" s="112"/>
    </row>
    <row r="16" spans="1:9" ht="12.75">
      <c r="A16" s="107"/>
      <c r="B16" s="50"/>
      <c r="C16" s="8"/>
      <c r="D16" s="8"/>
      <c r="E16" s="8"/>
      <c r="F16" s="8"/>
      <c r="G16" s="8"/>
      <c r="H16" s="8"/>
      <c r="I16" s="109"/>
    </row>
    <row r="17" spans="1:9" ht="12.75">
      <c r="A17" s="105" t="s">
        <v>168</v>
      </c>
      <c r="B17" s="46"/>
      <c r="C17" s="53" t="s">
        <v>242</v>
      </c>
      <c r="D17" s="54" t="s">
        <v>243</v>
      </c>
      <c r="E17" s="54"/>
      <c r="F17" s="54"/>
      <c r="G17" s="54"/>
      <c r="H17" s="48"/>
      <c r="I17" s="111"/>
    </row>
    <row r="18" spans="1:9" ht="12.75">
      <c r="A18" s="107"/>
      <c r="B18" s="50"/>
      <c r="C18" s="8"/>
      <c r="D18" s="8"/>
      <c r="E18" s="8"/>
      <c r="F18" s="8"/>
      <c r="G18" s="8"/>
      <c r="H18" s="8"/>
      <c r="I18" s="109"/>
    </row>
    <row r="19" spans="1:9" ht="12.75">
      <c r="A19" s="105" t="s">
        <v>169</v>
      </c>
      <c r="B19" s="46"/>
      <c r="C19" s="143" t="s">
        <v>225</v>
      </c>
      <c r="D19" s="54"/>
      <c r="E19" s="54"/>
      <c r="F19" s="54"/>
      <c r="G19" s="54"/>
      <c r="H19" s="48"/>
      <c r="I19" s="113"/>
    </row>
    <row r="20" spans="1:9" ht="12.75">
      <c r="A20" s="107"/>
      <c r="B20" s="50"/>
      <c r="C20" s="55"/>
      <c r="D20" s="8"/>
      <c r="E20" s="8"/>
      <c r="F20" s="8"/>
      <c r="G20" s="8"/>
      <c r="H20" s="8"/>
      <c r="I20" s="109"/>
    </row>
    <row r="21" spans="1:9" ht="12.75">
      <c r="A21" s="105" t="s">
        <v>170</v>
      </c>
      <c r="B21" s="46"/>
      <c r="C21" s="143" t="s">
        <v>226</v>
      </c>
      <c r="D21" s="54"/>
      <c r="E21" s="54"/>
      <c r="F21" s="54"/>
      <c r="G21" s="54"/>
      <c r="H21" s="48"/>
      <c r="I21" s="113"/>
    </row>
    <row r="22" spans="1:9" ht="12.75">
      <c r="A22" s="107"/>
      <c r="B22" s="50"/>
      <c r="C22" s="55"/>
      <c r="D22" s="8"/>
      <c r="E22" s="8"/>
      <c r="F22" s="8"/>
      <c r="G22" s="8"/>
      <c r="H22" s="8"/>
      <c r="I22" s="109"/>
    </row>
    <row r="23" spans="1:9" ht="12.75">
      <c r="A23" s="105" t="s">
        <v>171</v>
      </c>
      <c r="B23" s="46"/>
      <c r="C23" s="58">
        <v>472</v>
      </c>
      <c r="D23" s="53" t="s">
        <v>224</v>
      </c>
      <c r="E23" s="59"/>
      <c r="F23" s="60"/>
      <c r="G23" s="61"/>
      <c r="H23" s="50"/>
      <c r="I23" s="114"/>
    </row>
    <row r="24" spans="1:9" ht="12.75">
      <c r="A24" s="107"/>
      <c r="B24" s="50"/>
      <c r="C24" s="8"/>
      <c r="D24" s="8"/>
      <c r="E24" s="8"/>
      <c r="F24" s="8"/>
      <c r="G24" s="8"/>
      <c r="H24" s="8"/>
      <c r="I24" s="109"/>
    </row>
    <row r="25" spans="1:9" ht="12.75">
      <c r="A25" s="105" t="s">
        <v>172</v>
      </c>
      <c r="B25" s="46"/>
      <c r="C25" s="58">
        <v>5</v>
      </c>
      <c r="D25" s="53" t="s">
        <v>241</v>
      </c>
      <c r="E25" s="59"/>
      <c r="F25" s="59"/>
      <c r="G25" s="60"/>
      <c r="H25" s="62" t="s">
        <v>173</v>
      </c>
      <c r="I25" s="115">
        <v>0</v>
      </c>
    </row>
    <row r="26" spans="1:9" ht="12.75">
      <c r="A26" s="107"/>
      <c r="B26" s="50"/>
      <c r="C26" s="8"/>
      <c r="D26" s="8"/>
      <c r="E26" s="8"/>
      <c r="F26" s="8"/>
      <c r="G26" s="50"/>
      <c r="H26" s="63" t="s">
        <v>217</v>
      </c>
      <c r="I26" s="116"/>
    </row>
    <row r="27" spans="1:9" ht="12.75">
      <c r="A27" s="105" t="s">
        <v>174</v>
      </c>
      <c r="B27" s="46"/>
      <c r="C27" s="64" t="s">
        <v>227</v>
      </c>
      <c r="D27" s="65"/>
      <c r="E27" s="43"/>
      <c r="F27" s="66"/>
      <c r="G27" s="62" t="s">
        <v>175</v>
      </c>
      <c r="H27" s="46"/>
      <c r="I27" s="117" t="s">
        <v>244</v>
      </c>
    </row>
    <row r="28" spans="1:9" ht="12.75">
      <c r="A28" s="107"/>
      <c r="B28" s="50"/>
      <c r="C28" s="8"/>
      <c r="D28" s="66"/>
      <c r="E28" s="66"/>
      <c r="F28" s="66"/>
      <c r="G28" s="66"/>
      <c r="H28" s="8"/>
      <c r="I28" s="118"/>
    </row>
    <row r="29" spans="1:9" ht="12.75">
      <c r="A29" s="119" t="s">
        <v>176</v>
      </c>
      <c r="B29" s="67"/>
      <c r="C29" s="68"/>
      <c r="D29" s="68"/>
      <c r="E29" s="67" t="s">
        <v>177</v>
      </c>
      <c r="F29" s="69"/>
      <c r="G29" s="69"/>
      <c r="H29" s="68" t="s">
        <v>178</v>
      </c>
      <c r="I29" s="120"/>
    </row>
    <row r="30" spans="1:9" ht="12.75">
      <c r="A30" s="121"/>
      <c r="B30" s="43"/>
      <c r="C30" s="43"/>
      <c r="D30" s="8"/>
      <c r="E30" s="8"/>
      <c r="F30" s="8"/>
      <c r="G30" s="8"/>
      <c r="H30" s="70"/>
      <c r="I30" s="118"/>
    </row>
    <row r="31" spans="1:9" ht="12.75">
      <c r="A31" s="53"/>
      <c r="B31" s="71"/>
      <c r="C31" s="71"/>
      <c r="D31" s="72"/>
      <c r="E31" s="73"/>
      <c r="F31" s="71"/>
      <c r="G31" s="71"/>
      <c r="H31" s="47"/>
      <c r="I31" s="48"/>
    </row>
    <row r="32" spans="1:9" ht="12.75">
      <c r="A32" s="107"/>
      <c r="B32" s="50"/>
      <c r="C32" s="55"/>
      <c r="D32" s="74"/>
      <c r="E32" s="74"/>
      <c r="F32" s="74"/>
      <c r="G32" s="49"/>
      <c r="H32" s="8"/>
      <c r="I32" s="122"/>
    </row>
    <row r="33" spans="1:9" ht="12.75">
      <c r="A33" s="53"/>
      <c r="B33" s="71"/>
      <c r="C33" s="71"/>
      <c r="D33" s="72"/>
      <c r="E33" s="73"/>
      <c r="F33" s="71"/>
      <c r="G33" s="71"/>
      <c r="H33" s="47"/>
      <c r="I33" s="48"/>
    </row>
    <row r="34" spans="1:9" ht="12.75">
      <c r="A34" s="107"/>
      <c r="B34" s="50"/>
      <c r="C34" s="55"/>
      <c r="D34" s="74"/>
      <c r="E34" s="74"/>
      <c r="F34" s="74"/>
      <c r="G34" s="49"/>
      <c r="H34" s="8"/>
      <c r="I34" s="123"/>
    </row>
    <row r="35" spans="1:9" ht="12.75">
      <c r="A35" s="53"/>
      <c r="B35" s="71"/>
      <c r="C35" s="71"/>
      <c r="D35" s="72"/>
      <c r="E35" s="73"/>
      <c r="F35" s="71"/>
      <c r="G35" s="71"/>
      <c r="H35" s="47"/>
      <c r="I35" s="48"/>
    </row>
    <row r="36" spans="1:9" ht="12.75">
      <c r="A36" s="107"/>
      <c r="B36" s="50"/>
      <c r="C36" s="55"/>
      <c r="D36" s="74"/>
      <c r="E36" s="74"/>
      <c r="F36" s="74"/>
      <c r="G36" s="49"/>
      <c r="H36" s="8"/>
      <c r="I36" s="123"/>
    </row>
    <row r="37" spans="1:9" ht="12.75">
      <c r="A37" s="53"/>
      <c r="B37" s="71"/>
      <c r="C37" s="71"/>
      <c r="D37" s="72"/>
      <c r="E37" s="73"/>
      <c r="F37" s="71"/>
      <c r="G37" s="71"/>
      <c r="H37" s="47"/>
      <c r="I37" s="48"/>
    </row>
    <row r="38" spans="1:9" ht="12.75">
      <c r="A38" s="124"/>
      <c r="B38" s="76"/>
      <c r="C38" s="10"/>
      <c r="D38" s="11"/>
      <c r="E38" s="8"/>
      <c r="F38" s="10"/>
      <c r="G38" s="11"/>
      <c r="H38" s="8"/>
      <c r="I38" s="109"/>
    </row>
    <row r="39" spans="1:9" ht="12.75">
      <c r="A39" s="53"/>
      <c r="B39" s="71"/>
      <c r="C39" s="71"/>
      <c r="D39" s="72"/>
      <c r="E39" s="73"/>
      <c r="F39" s="71"/>
      <c r="G39" s="71"/>
      <c r="H39" s="47"/>
      <c r="I39" s="48"/>
    </row>
    <row r="40" spans="1:9" ht="12.75">
      <c r="A40" s="124"/>
      <c r="B40" s="76"/>
      <c r="C40" s="10"/>
      <c r="D40" s="11"/>
      <c r="E40" s="8"/>
      <c r="F40" s="10"/>
      <c r="G40" s="11"/>
      <c r="H40" s="8"/>
      <c r="I40" s="109"/>
    </row>
    <row r="41" spans="1:9" ht="12.75">
      <c r="A41" s="53"/>
      <c r="B41" s="71"/>
      <c r="C41" s="71"/>
      <c r="D41" s="72"/>
      <c r="E41" s="73"/>
      <c r="F41" s="71"/>
      <c r="G41" s="71"/>
      <c r="H41" s="47"/>
      <c r="I41" s="48"/>
    </row>
    <row r="42" spans="1:9" ht="12.75">
      <c r="A42" s="125"/>
      <c r="B42" s="77"/>
      <c r="C42" s="77"/>
      <c r="D42" s="77"/>
      <c r="E42" s="7"/>
      <c r="F42" s="77"/>
      <c r="G42" s="77"/>
      <c r="H42" s="78"/>
      <c r="I42" s="126"/>
    </row>
    <row r="43" spans="1:9" ht="12.75">
      <c r="A43" s="124"/>
      <c r="B43" s="76"/>
      <c r="C43" s="10"/>
      <c r="D43" s="11"/>
      <c r="E43" s="8"/>
      <c r="F43" s="10"/>
      <c r="G43" s="11"/>
      <c r="H43" s="8"/>
      <c r="I43" s="109"/>
    </row>
    <row r="44" spans="1:9" ht="12.75">
      <c r="A44" s="124"/>
      <c r="B44" s="75"/>
      <c r="C44" s="79"/>
      <c r="D44" s="45"/>
      <c r="E44" s="45"/>
      <c r="F44" s="79"/>
      <c r="G44" s="45"/>
      <c r="H44" s="45"/>
      <c r="I44" s="127"/>
    </row>
    <row r="45" spans="1:9" ht="12.75">
      <c r="A45" s="108" t="s">
        <v>179</v>
      </c>
      <c r="B45" s="51"/>
      <c r="C45" s="47"/>
      <c r="D45" s="48"/>
      <c r="E45" s="8"/>
      <c r="F45" s="53"/>
      <c r="G45" s="71"/>
      <c r="H45" s="71"/>
      <c r="I45" s="72"/>
    </row>
    <row r="46" spans="1:9" ht="12.75">
      <c r="A46" s="124"/>
      <c r="B46" s="76"/>
      <c r="C46" s="10"/>
      <c r="D46" s="11"/>
      <c r="E46" s="8"/>
      <c r="F46" s="10"/>
      <c r="G46" s="80"/>
      <c r="H46" s="81"/>
      <c r="I46" s="128"/>
    </row>
    <row r="47" spans="1:9" ht="12.75">
      <c r="A47" s="108" t="s">
        <v>180</v>
      </c>
      <c r="B47" s="51"/>
      <c r="C47" s="53" t="s">
        <v>228</v>
      </c>
      <c r="D47" s="59"/>
      <c r="E47" s="59"/>
      <c r="F47" s="59"/>
      <c r="G47" s="59"/>
      <c r="H47" s="59"/>
      <c r="I47" s="60"/>
    </row>
    <row r="48" spans="1:9" ht="12.75">
      <c r="A48" s="107"/>
      <c r="B48" s="50"/>
      <c r="C48" s="55" t="s">
        <v>181</v>
      </c>
      <c r="D48" s="8"/>
      <c r="E48" s="8"/>
      <c r="F48" s="8"/>
      <c r="G48" s="8"/>
      <c r="H48" s="8"/>
      <c r="I48" s="109"/>
    </row>
    <row r="49" spans="1:9" ht="12.75">
      <c r="A49" s="108" t="s">
        <v>182</v>
      </c>
      <c r="B49" s="51"/>
      <c r="C49" s="82" t="s">
        <v>229</v>
      </c>
      <c r="D49" s="83"/>
      <c r="E49" s="84"/>
      <c r="F49" s="8"/>
      <c r="G49" s="85" t="s">
        <v>183</v>
      </c>
      <c r="H49" s="82" t="s">
        <v>230</v>
      </c>
      <c r="I49" s="84"/>
    </row>
    <row r="50" spans="1:9" ht="12.75">
      <c r="A50" s="107"/>
      <c r="B50" s="50"/>
      <c r="C50" s="55"/>
      <c r="D50" s="8"/>
      <c r="E50" s="8"/>
      <c r="F50" s="8"/>
      <c r="G50" s="8"/>
      <c r="H50" s="8"/>
      <c r="I50" s="109"/>
    </row>
    <row r="51" spans="1:9" ht="12.75">
      <c r="A51" s="108" t="s">
        <v>169</v>
      </c>
      <c r="B51" s="51"/>
      <c r="C51" s="144" t="s">
        <v>231</v>
      </c>
      <c r="D51" s="83"/>
      <c r="E51" s="83"/>
      <c r="F51" s="83"/>
      <c r="G51" s="83"/>
      <c r="H51" s="83"/>
      <c r="I51" s="84"/>
    </row>
    <row r="52" spans="1:9" ht="12.75">
      <c r="A52" s="107"/>
      <c r="B52" s="50"/>
      <c r="C52" s="8"/>
      <c r="D52" s="8"/>
      <c r="E52" s="8"/>
      <c r="F52" s="8"/>
      <c r="G52" s="8"/>
      <c r="H52" s="8"/>
      <c r="I52" s="109"/>
    </row>
    <row r="53" spans="1:9" ht="12.75">
      <c r="A53" s="105" t="s">
        <v>184</v>
      </c>
      <c r="B53" s="46"/>
      <c r="C53" s="82" t="s">
        <v>245</v>
      </c>
      <c r="D53" s="83"/>
      <c r="E53" s="83"/>
      <c r="F53" s="83"/>
      <c r="G53" s="83"/>
      <c r="H53" s="83"/>
      <c r="I53" s="129"/>
    </row>
    <row r="54" spans="1:9" ht="12.75">
      <c r="A54" s="103"/>
      <c r="B54" s="45"/>
      <c r="C54" s="5" t="s">
        <v>185</v>
      </c>
      <c r="D54" s="86"/>
      <c r="E54" s="86"/>
      <c r="F54" s="86"/>
      <c r="G54" s="86"/>
      <c r="H54" s="86"/>
      <c r="I54" s="130"/>
    </row>
    <row r="55" spans="1:9" ht="12.75">
      <c r="A55" s="103"/>
      <c r="B55" s="45"/>
      <c r="C55" s="5"/>
      <c r="D55" s="86"/>
      <c r="E55" s="86"/>
      <c r="F55" s="86"/>
      <c r="G55" s="86"/>
      <c r="H55" s="86"/>
      <c r="I55" s="130"/>
    </row>
    <row r="56" spans="1:9" ht="12.75">
      <c r="A56" s="103"/>
      <c r="B56" s="183" t="s">
        <v>186</v>
      </c>
      <c r="C56" s="184"/>
      <c r="D56" s="184"/>
      <c r="E56" s="184"/>
      <c r="F56" s="41"/>
      <c r="G56" s="41"/>
      <c r="H56" s="41"/>
      <c r="I56" s="131"/>
    </row>
    <row r="57" spans="1:9" ht="12.75">
      <c r="A57" s="103"/>
      <c r="B57" s="183" t="s">
        <v>213</v>
      </c>
      <c r="C57" s="184"/>
      <c r="D57" s="184"/>
      <c r="E57" s="184"/>
      <c r="F57" s="184"/>
      <c r="G57" s="184"/>
      <c r="H57" s="184"/>
      <c r="I57" s="185"/>
    </row>
    <row r="58" spans="1:9" ht="12.75">
      <c r="A58" s="103"/>
      <c r="B58" s="183" t="s">
        <v>214</v>
      </c>
      <c r="C58" s="184"/>
      <c r="D58" s="184"/>
      <c r="E58" s="184"/>
      <c r="F58" s="184"/>
      <c r="G58" s="184"/>
      <c r="H58" s="184"/>
      <c r="I58" s="131"/>
    </row>
    <row r="59" spans="1:9" ht="12.75">
      <c r="A59" s="103"/>
      <c r="B59" s="183" t="s">
        <v>215</v>
      </c>
      <c r="C59" s="184"/>
      <c r="D59" s="184"/>
      <c r="E59" s="184"/>
      <c r="F59" s="184"/>
      <c r="G59" s="184"/>
      <c r="H59" s="184"/>
      <c r="I59" s="185"/>
    </row>
    <row r="60" spans="1:9" ht="12.75">
      <c r="A60" s="103"/>
      <c r="B60" s="183" t="s">
        <v>216</v>
      </c>
      <c r="C60" s="184"/>
      <c r="D60" s="184"/>
      <c r="E60" s="184"/>
      <c r="F60" s="184"/>
      <c r="G60" s="184"/>
      <c r="H60" s="184"/>
      <c r="I60" s="185"/>
    </row>
    <row r="61" spans="1:9" ht="12.75">
      <c r="A61" s="103"/>
      <c r="B61" s="87"/>
      <c r="C61" s="87"/>
      <c r="D61" s="87"/>
      <c r="E61" s="87"/>
      <c r="F61" s="87"/>
      <c r="G61" s="87"/>
      <c r="H61" s="88"/>
      <c r="I61" s="132"/>
    </row>
    <row r="62" spans="1:9" ht="12.75">
      <c r="A62" s="133" t="s">
        <v>187</v>
      </c>
      <c r="B62" s="89"/>
      <c r="C62" s="90"/>
      <c r="D62" s="91"/>
      <c r="E62" s="91"/>
      <c r="F62" s="91"/>
      <c r="G62" s="91"/>
      <c r="H62" s="91"/>
      <c r="I62" s="134"/>
    </row>
    <row r="63" spans="1:9" ht="12.75">
      <c r="A63" s="135"/>
      <c r="B63" s="8"/>
      <c r="C63" s="8"/>
      <c r="D63" s="8"/>
      <c r="E63" s="45"/>
      <c r="F63" s="43"/>
      <c r="G63" s="92"/>
      <c r="H63" s="93"/>
      <c r="I63" s="136"/>
    </row>
    <row r="64" spans="1:9" ht="12.75">
      <c r="A64" s="137"/>
      <c r="B64" s="9"/>
      <c r="C64" s="8"/>
      <c r="D64" s="8"/>
      <c r="E64" s="8"/>
      <c r="F64" s="8"/>
      <c r="G64" s="10"/>
      <c r="H64" s="11"/>
      <c r="I64" s="109"/>
    </row>
    <row r="65" spans="1:9" ht="13.5" thickBot="1">
      <c r="A65" s="133" t="s">
        <v>187</v>
      </c>
      <c r="B65" s="8"/>
      <c r="C65" s="8"/>
      <c r="D65" s="8"/>
      <c r="E65" s="8"/>
      <c r="F65" s="8"/>
      <c r="G65" s="94"/>
      <c r="H65" s="95"/>
      <c r="I65" s="138"/>
    </row>
    <row r="66" spans="1:9" ht="12.75">
      <c r="A66" s="103"/>
      <c r="B66" s="8"/>
      <c r="C66" s="8"/>
      <c r="D66" s="8"/>
      <c r="E66" s="45" t="s">
        <v>188</v>
      </c>
      <c r="F66" s="43"/>
      <c r="G66" s="198" t="s">
        <v>189</v>
      </c>
      <c r="H66" s="199"/>
      <c r="I66" s="200"/>
    </row>
    <row r="67" spans="1:9" ht="12.75">
      <c r="A67" s="139"/>
      <c r="B67" s="140"/>
      <c r="C67" s="141"/>
      <c r="D67" s="141"/>
      <c r="E67" s="141"/>
      <c r="F67" s="141"/>
      <c r="G67" s="188"/>
      <c r="H67" s="189"/>
      <c r="I67" s="142"/>
    </row>
  </sheetData>
  <sheetProtection/>
  <mergeCells count="11">
    <mergeCell ref="B59:I59"/>
    <mergeCell ref="B60:I60"/>
    <mergeCell ref="A1:D1"/>
    <mergeCell ref="G67:H67"/>
    <mergeCell ref="A3:D3"/>
    <mergeCell ref="A5:I5"/>
    <mergeCell ref="B6:H6"/>
    <mergeCell ref="G66:I66"/>
    <mergeCell ref="B56:E56"/>
    <mergeCell ref="B57:I57"/>
    <mergeCell ref="B58:H58"/>
  </mergeCells>
  <conditionalFormatting sqref="H30">
    <cfRule type="cellIs" priority="1" dxfId="2" operator="equal" stopIfTrue="1">
      <formula>"DA"</formula>
    </cfRule>
  </conditionalFormatting>
  <conditionalFormatting sqref="H3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1" r:id="rId3" display="apotrebica@fgi.hr"/>
  </hyperlinks>
  <printOptions/>
  <pageMargins left="0.75" right="0.75" top="1" bottom="1" header="0.5" footer="0.5"/>
  <pageSetup horizontalDpi="600" verticalDpi="600" orientation="portrait" paperSize="9" scale="6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80" zoomScaleNormal="85" zoomScaleSheetLayoutView="80" zoomScalePageLayoutView="0" workbookViewId="0" topLeftCell="A1">
      <selection activeCell="F46" sqref="F46"/>
    </sheetView>
  </sheetViews>
  <sheetFormatPr defaultColWidth="9.140625" defaultRowHeight="12.75"/>
  <cols>
    <col min="1" max="1" width="28.421875" style="170" customWidth="1"/>
    <col min="2" max="2" width="74.8515625" style="170" customWidth="1"/>
    <col min="3" max="3" width="8.421875" style="155" customWidth="1"/>
    <col min="4" max="5" width="25.28125" style="170" customWidth="1"/>
    <col min="6" max="6" width="18.7109375" style="18" customWidth="1"/>
    <col min="7" max="7" width="15.7109375" style="18" bestFit="1" customWidth="1"/>
    <col min="8" max="8" width="17.421875" style="17" bestFit="1" customWidth="1"/>
    <col min="9" max="16384" width="9.140625" style="18" customWidth="1"/>
  </cols>
  <sheetData>
    <row r="1" spans="1:7" s="13" customFormat="1" ht="14.25" customHeight="1">
      <c r="A1" s="151"/>
      <c r="B1" s="151"/>
      <c r="C1" s="152"/>
      <c r="D1" s="151"/>
      <c r="E1" s="153" t="s">
        <v>45</v>
      </c>
      <c r="G1" s="14"/>
    </row>
    <row r="2" spans="1:7" s="13" customFormat="1" ht="24" customHeight="1">
      <c r="A2" s="202" t="s">
        <v>44</v>
      </c>
      <c r="B2" s="202"/>
      <c r="C2" s="202"/>
      <c r="D2" s="202"/>
      <c r="E2" s="202"/>
      <c r="G2" s="14"/>
    </row>
    <row r="3" spans="1:7" s="13" customFormat="1" ht="22.5" customHeight="1">
      <c r="A3" s="201" t="s">
        <v>232</v>
      </c>
      <c r="B3" s="201"/>
      <c r="C3" s="201"/>
      <c r="D3" s="201"/>
      <c r="E3" s="151"/>
      <c r="G3" s="14"/>
    </row>
    <row r="4" spans="1:6" s="13" customFormat="1" ht="22.5" customHeight="1">
      <c r="A4" s="201" t="s">
        <v>233</v>
      </c>
      <c r="B4" s="201"/>
      <c r="C4" s="201"/>
      <c r="D4" s="201"/>
      <c r="E4" s="155"/>
      <c r="F4" s="14"/>
    </row>
    <row r="5" spans="1:7" s="13" customFormat="1" ht="22.5" customHeight="1">
      <c r="A5" s="201" t="s">
        <v>234</v>
      </c>
      <c r="B5" s="201"/>
      <c r="C5" s="201"/>
      <c r="D5" s="201"/>
      <c r="E5" s="151"/>
      <c r="G5" s="14"/>
    </row>
    <row r="6" spans="1:5" s="13" customFormat="1" ht="22.5" customHeight="1">
      <c r="A6" s="201" t="s">
        <v>246</v>
      </c>
      <c r="B6" s="201"/>
      <c r="C6" s="201"/>
      <c r="D6" s="201"/>
      <c r="E6" s="201"/>
    </row>
    <row r="7" spans="1:7" s="13" customFormat="1" ht="24" customHeight="1">
      <c r="A7" s="151"/>
      <c r="B7" s="151"/>
      <c r="C7" s="152"/>
      <c r="D7" s="151"/>
      <c r="E7" s="156" t="s">
        <v>190</v>
      </c>
      <c r="G7" s="14"/>
    </row>
    <row r="8" spans="1:8" ht="51" customHeight="1">
      <c r="A8" s="157" t="s">
        <v>104</v>
      </c>
      <c r="B8" s="157" t="s">
        <v>6</v>
      </c>
      <c r="C8" s="157" t="s">
        <v>50</v>
      </c>
      <c r="D8" s="157" t="s">
        <v>218</v>
      </c>
      <c r="E8" s="157" t="s">
        <v>58</v>
      </c>
      <c r="F8" s="16"/>
      <c r="G8" s="17"/>
      <c r="H8" s="18"/>
    </row>
    <row r="9" spans="1:8" ht="33" customHeight="1">
      <c r="A9" s="158"/>
      <c r="B9" s="159" t="s">
        <v>247</v>
      </c>
      <c r="C9" s="158">
        <v>1</v>
      </c>
      <c r="D9" s="160">
        <f>+D10+D11</f>
        <v>23805905</v>
      </c>
      <c r="E9" s="160">
        <f>+E10+E11</f>
        <v>20417500.865072526</v>
      </c>
      <c r="G9" s="17"/>
      <c r="H9" s="18"/>
    </row>
    <row r="10" spans="1:8" ht="27" customHeight="1">
      <c r="A10" s="158">
        <v>10</v>
      </c>
      <c r="B10" s="161" t="s">
        <v>27</v>
      </c>
      <c r="C10" s="158">
        <v>2</v>
      </c>
      <c r="D10" s="162">
        <v>412777</v>
      </c>
      <c r="E10" s="150">
        <v>1760715.42125108</v>
      </c>
      <c r="G10" s="17"/>
      <c r="H10" s="18"/>
    </row>
    <row r="11" spans="1:8" ht="33" customHeight="1">
      <c r="A11" s="158"/>
      <c r="B11" s="163" t="s">
        <v>248</v>
      </c>
      <c r="C11" s="158">
        <v>3</v>
      </c>
      <c r="D11" s="160">
        <f>+D12+D13+D14+D15</f>
        <v>23393128</v>
      </c>
      <c r="E11" s="164">
        <f>+E12+E13+E14+E15</f>
        <v>18656785.443821445</v>
      </c>
      <c r="G11" s="17"/>
      <c r="H11" s="18"/>
    </row>
    <row r="12" spans="1:8" ht="27" customHeight="1">
      <c r="A12" s="158" t="s">
        <v>46</v>
      </c>
      <c r="B12" s="161" t="s">
        <v>120</v>
      </c>
      <c r="C12" s="158">
        <v>4</v>
      </c>
      <c r="D12" s="160"/>
      <c r="E12" s="165">
        <v>0</v>
      </c>
      <c r="G12" s="17"/>
      <c r="H12" s="18"/>
    </row>
    <row r="13" spans="1:8" ht="27" customHeight="1">
      <c r="A13" s="158" t="s">
        <v>47</v>
      </c>
      <c r="B13" s="161" t="s">
        <v>105</v>
      </c>
      <c r="C13" s="158">
        <v>5</v>
      </c>
      <c r="D13" s="162">
        <v>23393128</v>
      </c>
      <c r="E13" s="150">
        <v>18155051.063821446</v>
      </c>
      <c r="H13" s="18"/>
    </row>
    <row r="14" spans="1:8" ht="27" customHeight="1">
      <c r="A14" s="158" t="s">
        <v>48</v>
      </c>
      <c r="B14" s="161" t="s">
        <v>106</v>
      </c>
      <c r="C14" s="158">
        <v>6</v>
      </c>
      <c r="D14" s="160"/>
      <c r="E14" s="150">
        <v>501734.38</v>
      </c>
      <c r="G14" s="17"/>
      <c r="H14" s="18"/>
    </row>
    <row r="15" spans="1:8" ht="27" customHeight="1">
      <c r="A15" s="158" t="s">
        <v>49</v>
      </c>
      <c r="B15" s="161" t="s">
        <v>107</v>
      </c>
      <c r="C15" s="158">
        <v>7</v>
      </c>
      <c r="D15" s="160"/>
      <c r="E15" s="150">
        <v>0</v>
      </c>
      <c r="G15" s="17"/>
      <c r="H15" s="18"/>
    </row>
    <row r="16" spans="1:8" ht="31.5" customHeight="1">
      <c r="A16" s="158"/>
      <c r="B16" s="159" t="s">
        <v>249</v>
      </c>
      <c r="C16" s="158">
        <v>8</v>
      </c>
      <c r="D16" s="160">
        <f>+SUM(D17:D24)</f>
        <v>24111</v>
      </c>
      <c r="E16" s="165">
        <f>+SUM(E17:E24)</f>
        <v>66016.67955143159</v>
      </c>
      <c r="F16" s="21"/>
      <c r="G16" s="17"/>
      <c r="H16" s="18"/>
    </row>
    <row r="17" spans="1:8" ht="27" customHeight="1">
      <c r="A17" s="158" t="s">
        <v>108</v>
      </c>
      <c r="B17" s="161" t="s">
        <v>1</v>
      </c>
      <c r="C17" s="158">
        <v>9</v>
      </c>
      <c r="D17" s="160"/>
      <c r="E17" s="165">
        <v>0</v>
      </c>
      <c r="G17" s="17"/>
      <c r="H17" s="18"/>
    </row>
    <row r="18" spans="1:8" ht="27" customHeight="1">
      <c r="A18" s="158">
        <v>13</v>
      </c>
      <c r="B18" s="161" t="s">
        <v>51</v>
      </c>
      <c r="C18" s="158">
        <v>10</v>
      </c>
      <c r="D18" s="162">
        <v>2764</v>
      </c>
      <c r="E18" s="150">
        <v>44145.71489274</v>
      </c>
      <c r="G18" s="17"/>
      <c r="H18" s="18"/>
    </row>
    <row r="19" spans="1:8" ht="27" customHeight="1">
      <c r="A19" s="158">
        <v>14</v>
      </c>
      <c r="B19" s="161" t="s">
        <v>33</v>
      </c>
      <c r="C19" s="158">
        <v>11</v>
      </c>
      <c r="D19" s="164">
        <v>0</v>
      </c>
      <c r="E19" s="150">
        <v>0</v>
      </c>
      <c r="G19" s="17"/>
      <c r="H19" s="18"/>
    </row>
    <row r="20" spans="1:8" ht="27" customHeight="1">
      <c r="A20" s="158">
        <v>15</v>
      </c>
      <c r="B20" s="161" t="s">
        <v>36</v>
      </c>
      <c r="C20" s="158">
        <v>12</v>
      </c>
      <c r="D20" s="164">
        <v>0</v>
      </c>
      <c r="E20" s="150">
        <v>0</v>
      </c>
      <c r="G20" s="17"/>
      <c r="H20" s="18"/>
    </row>
    <row r="21" spans="1:8" ht="27" customHeight="1">
      <c r="A21" s="158">
        <v>16</v>
      </c>
      <c r="B21" s="161" t="s">
        <v>37</v>
      </c>
      <c r="C21" s="158">
        <v>13</v>
      </c>
      <c r="D21" s="164">
        <v>0</v>
      </c>
      <c r="E21" s="150">
        <v>0</v>
      </c>
      <c r="H21" s="18"/>
    </row>
    <row r="22" spans="1:8" ht="27" customHeight="1">
      <c r="A22" s="158">
        <v>17</v>
      </c>
      <c r="B22" s="161" t="s">
        <v>109</v>
      </c>
      <c r="C22" s="158">
        <v>14</v>
      </c>
      <c r="D22" s="162">
        <v>21297</v>
      </c>
      <c r="E22" s="150">
        <v>21409.26</v>
      </c>
      <c r="G22" s="17"/>
      <c r="H22" s="18"/>
    </row>
    <row r="23" spans="1:8" ht="27" customHeight="1">
      <c r="A23" s="158">
        <v>18</v>
      </c>
      <c r="B23" s="161" t="s">
        <v>28</v>
      </c>
      <c r="C23" s="158">
        <v>15</v>
      </c>
      <c r="D23" s="162">
        <v>50</v>
      </c>
      <c r="E23" s="150">
        <v>461.7046586916</v>
      </c>
      <c r="G23" s="17"/>
      <c r="H23" s="18"/>
    </row>
    <row r="24" spans="1:8" ht="27" customHeight="1">
      <c r="A24" s="158">
        <v>19</v>
      </c>
      <c r="B24" s="161" t="s">
        <v>97</v>
      </c>
      <c r="C24" s="158">
        <v>16</v>
      </c>
      <c r="D24" s="160"/>
      <c r="E24" s="160"/>
      <c r="G24" s="17"/>
      <c r="H24" s="18"/>
    </row>
    <row r="25" spans="1:8" ht="30.75" customHeight="1">
      <c r="A25" s="166"/>
      <c r="B25" s="159" t="s">
        <v>250</v>
      </c>
      <c r="C25" s="158">
        <v>17</v>
      </c>
      <c r="D25" s="160">
        <f>+D9+D16</f>
        <v>23830016</v>
      </c>
      <c r="E25" s="160">
        <f>+E9+E16</f>
        <v>20483517.544623956</v>
      </c>
      <c r="G25" s="17"/>
      <c r="H25" s="18"/>
    </row>
    <row r="26" spans="1:8" ht="27" customHeight="1">
      <c r="A26" s="158" t="s">
        <v>52</v>
      </c>
      <c r="B26" s="167" t="s">
        <v>26</v>
      </c>
      <c r="C26" s="158">
        <v>18</v>
      </c>
      <c r="D26" s="167"/>
      <c r="E26" s="167"/>
      <c r="G26" s="17"/>
      <c r="H26" s="18"/>
    </row>
    <row r="27" spans="1:8" ht="10.5" customHeight="1">
      <c r="A27" s="166"/>
      <c r="B27" s="167"/>
      <c r="C27" s="158"/>
      <c r="D27" s="167"/>
      <c r="E27" s="167"/>
      <c r="G27" s="17"/>
      <c r="H27" s="18"/>
    </row>
    <row r="28" spans="1:8" ht="31.5" customHeight="1">
      <c r="A28" s="158"/>
      <c r="B28" s="159" t="s">
        <v>251</v>
      </c>
      <c r="C28" s="158">
        <v>19</v>
      </c>
      <c r="D28" s="167">
        <f>+D29+D30</f>
        <v>0</v>
      </c>
      <c r="E28" s="167">
        <f>+E29+E30</f>
        <v>0</v>
      </c>
      <c r="G28" s="17"/>
      <c r="H28" s="18"/>
    </row>
    <row r="29" spans="1:5" ht="27" customHeight="1">
      <c r="A29" s="158" t="s">
        <v>110</v>
      </c>
      <c r="B29" s="161" t="s">
        <v>34</v>
      </c>
      <c r="C29" s="158">
        <v>20</v>
      </c>
      <c r="D29" s="167"/>
      <c r="E29" s="167"/>
    </row>
    <row r="30" spans="1:6" ht="27" customHeight="1">
      <c r="A30" s="158">
        <v>22</v>
      </c>
      <c r="B30" s="163" t="s">
        <v>111</v>
      </c>
      <c r="C30" s="158">
        <v>21</v>
      </c>
      <c r="D30" s="167"/>
      <c r="E30" s="167"/>
      <c r="F30" s="17"/>
    </row>
    <row r="31" spans="1:5" ht="31.5" customHeight="1">
      <c r="A31" s="158"/>
      <c r="B31" s="159" t="s">
        <v>252</v>
      </c>
      <c r="C31" s="158">
        <v>22</v>
      </c>
      <c r="D31" s="160">
        <f>+SUM(D32:D38)</f>
        <v>161857</v>
      </c>
      <c r="E31" s="160">
        <f>+SUM(E32:E38)</f>
        <v>122867.28</v>
      </c>
    </row>
    <row r="32" spans="1:5" ht="27" customHeight="1">
      <c r="A32" s="158">
        <v>23</v>
      </c>
      <c r="B32" s="161" t="s">
        <v>2</v>
      </c>
      <c r="C32" s="158">
        <v>23</v>
      </c>
      <c r="D32" s="150">
        <v>49646</v>
      </c>
      <c r="E32" s="150">
        <v>42673.99</v>
      </c>
    </row>
    <row r="33" spans="1:5" ht="27" customHeight="1">
      <c r="A33" s="158">
        <v>24</v>
      </c>
      <c r="B33" s="161" t="s">
        <v>38</v>
      </c>
      <c r="C33" s="158">
        <v>24</v>
      </c>
      <c r="D33" s="150">
        <v>3719</v>
      </c>
      <c r="E33" s="150">
        <v>4856.68</v>
      </c>
    </row>
    <row r="34" spans="1:5" ht="27" customHeight="1">
      <c r="A34" s="158">
        <v>25</v>
      </c>
      <c r="B34" s="161" t="s">
        <v>39</v>
      </c>
      <c r="C34" s="158">
        <v>25</v>
      </c>
      <c r="D34" s="150">
        <v>108492</v>
      </c>
      <c r="E34" s="150">
        <v>75336.61</v>
      </c>
    </row>
    <row r="35" spans="1:5" ht="27" customHeight="1">
      <c r="A35" s="158">
        <v>26</v>
      </c>
      <c r="B35" s="161" t="s">
        <v>112</v>
      </c>
      <c r="C35" s="158">
        <v>26</v>
      </c>
      <c r="D35" s="160"/>
      <c r="E35" s="160"/>
    </row>
    <row r="36" spans="1:5" ht="27" customHeight="1">
      <c r="A36" s="158">
        <v>27</v>
      </c>
      <c r="B36" s="161" t="s">
        <v>40</v>
      </c>
      <c r="C36" s="158">
        <v>27</v>
      </c>
      <c r="D36" s="160"/>
      <c r="E36" s="160"/>
    </row>
    <row r="37" spans="1:5" ht="27" customHeight="1">
      <c r="A37" s="158">
        <v>28</v>
      </c>
      <c r="B37" s="161" t="s">
        <v>41</v>
      </c>
      <c r="C37" s="158">
        <v>28</v>
      </c>
      <c r="D37" s="160"/>
      <c r="E37" s="160"/>
    </row>
    <row r="38" spans="1:5" ht="27" customHeight="1">
      <c r="A38" s="158">
        <v>29</v>
      </c>
      <c r="B38" s="161" t="s">
        <v>98</v>
      </c>
      <c r="C38" s="158">
        <v>29</v>
      </c>
      <c r="D38" s="168"/>
      <c r="E38" s="168"/>
    </row>
    <row r="39" spans="1:5" ht="32.25" customHeight="1">
      <c r="A39" s="166"/>
      <c r="B39" s="159" t="s">
        <v>253</v>
      </c>
      <c r="C39" s="158">
        <v>30</v>
      </c>
      <c r="D39" s="160">
        <f>+D28+D31</f>
        <v>161857</v>
      </c>
      <c r="E39" s="160">
        <f>+E28+E31</f>
        <v>122867.28</v>
      </c>
    </row>
    <row r="40" spans="1:5" ht="9.75" customHeight="1">
      <c r="A40" s="158"/>
      <c r="B40" s="161"/>
      <c r="C40" s="158"/>
      <c r="D40" s="168"/>
      <c r="E40" s="168"/>
    </row>
    <row r="41" spans="1:5" ht="31.5" customHeight="1">
      <c r="A41" s="166"/>
      <c r="B41" s="159" t="s">
        <v>254</v>
      </c>
      <c r="C41" s="158">
        <v>31</v>
      </c>
      <c r="D41" s="160">
        <f>+D25-D39</f>
        <v>23668159</v>
      </c>
      <c r="E41" s="160">
        <f>+E25-E39</f>
        <v>20360650.264623955</v>
      </c>
    </row>
    <row r="42" spans="1:5" ht="11.25" customHeight="1">
      <c r="A42" s="158"/>
      <c r="B42" s="161"/>
      <c r="C42" s="158"/>
      <c r="D42" s="168"/>
      <c r="E42" s="168"/>
    </row>
    <row r="43" spans="1:5" ht="27" customHeight="1">
      <c r="A43" s="166"/>
      <c r="B43" s="167" t="s">
        <v>113</v>
      </c>
      <c r="C43" s="158">
        <v>32</v>
      </c>
      <c r="D43" s="160">
        <v>506000</v>
      </c>
      <c r="E43" s="160">
        <v>506000</v>
      </c>
    </row>
    <row r="44" spans="1:5" ht="9.75" customHeight="1">
      <c r="A44" s="158"/>
      <c r="B44" s="161"/>
      <c r="C44" s="158"/>
      <c r="D44" s="161"/>
      <c r="E44" s="161"/>
    </row>
    <row r="45" spans="1:5" ht="31.5" customHeight="1">
      <c r="A45" s="166"/>
      <c r="B45" s="159" t="s">
        <v>255</v>
      </c>
      <c r="C45" s="158">
        <v>33</v>
      </c>
      <c r="D45" s="169">
        <f>+D41/D43</f>
        <v>46.775017786561264</v>
      </c>
      <c r="E45" s="169">
        <f>+E41/E43</f>
        <v>40.23843925815011</v>
      </c>
    </row>
    <row r="46" spans="1:5" ht="12" customHeight="1">
      <c r="A46" s="158"/>
      <c r="B46" s="161"/>
      <c r="C46" s="158"/>
      <c r="D46" s="161"/>
      <c r="E46" s="161"/>
    </row>
    <row r="47" spans="1:5" ht="27" customHeight="1">
      <c r="A47" s="158"/>
      <c r="B47" s="167" t="s">
        <v>114</v>
      </c>
      <c r="C47" s="158">
        <v>34</v>
      </c>
      <c r="D47" s="161"/>
      <c r="E47" s="161"/>
    </row>
    <row r="48" spans="1:5" ht="27" customHeight="1">
      <c r="A48" s="158">
        <v>90</v>
      </c>
      <c r="B48" s="161" t="s">
        <v>115</v>
      </c>
      <c r="C48" s="158">
        <v>35</v>
      </c>
      <c r="D48" s="168">
        <v>50600000</v>
      </c>
      <c r="E48" s="150">
        <v>50599999.999559805</v>
      </c>
    </row>
    <row r="49" spans="1:5" ht="27" customHeight="1">
      <c r="A49" s="158">
        <v>91</v>
      </c>
      <c r="B49" s="161" t="s">
        <v>116</v>
      </c>
      <c r="C49" s="158">
        <v>36</v>
      </c>
      <c r="D49" s="160"/>
      <c r="E49" s="150">
        <v>0</v>
      </c>
    </row>
    <row r="50" spans="1:5" ht="27" customHeight="1">
      <c r="A50" s="158">
        <v>92</v>
      </c>
      <c r="B50" s="161" t="s">
        <v>117</v>
      </c>
      <c r="C50" s="158">
        <v>37</v>
      </c>
      <c r="D50" s="160"/>
      <c r="E50" s="150">
        <v>0</v>
      </c>
    </row>
    <row r="51" spans="1:5" ht="27" customHeight="1">
      <c r="A51" s="158">
        <v>93</v>
      </c>
      <c r="B51" s="161" t="s">
        <v>118</v>
      </c>
      <c r="C51" s="158">
        <v>38</v>
      </c>
      <c r="D51" s="150">
        <v>1743130</v>
      </c>
      <c r="E51" s="150">
        <v>1743130</v>
      </c>
    </row>
    <row r="52" spans="1:5" ht="27" customHeight="1">
      <c r="A52" s="158">
        <v>96</v>
      </c>
      <c r="B52" s="161" t="s">
        <v>91</v>
      </c>
      <c r="C52" s="158">
        <v>39</v>
      </c>
      <c r="D52" s="150">
        <v>-24719813</v>
      </c>
      <c r="E52" s="150">
        <v>-19078005.183812995</v>
      </c>
    </row>
    <row r="53" spans="1:5" ht="27" customHeight="1">
      <c r="A53" s="158">
        <v>97</v>
      </c>
      <c r="B53" s="161" t="s">
        <v>29</v>
      </c>
      <c r="C53" s="158">
        <v>40</v>
      </c>
      <c r="D53" s="150"/>
      <c r="E53" s="150"/>
    </row>
    <row r="54" spans="1:5" ht="27" customHeight="1">
      <c r="A54" s="158">
        <v>95</v>
      </c>
      <c r="B54" s="161" t="s">
        <v>25</v>
      </c>
      <c r="C54" s="158">
        <v>41</v>
      </c>
      <c r="D54" s="150">
        <v>2006379</v>
      </c>
      <c r="E54" s="150">
        <v>-3955158.6605180474</v>
      </c>
    </row>
    <row r="55" spans="1:5" ht="27" customHeight="1">
      <c r="A55" s="158">
        <v>94</v>
      </c>
      <c r="B55" s="161" t="s">
        <v>119</v>
      </c>
      <c r="C55" s="158">
        <v>42</v>
      </c>
      <c r="D55" s="150">
        <v>-5961537</v>
      </c>
      <c r="E55" s="150">
        <v>-8949316.36060481</v>
      </c>
    </row>
    <row r="56" spans="1:5" ht="30" customHeight="1">
      <c r="A56" s="166"/>
      <c r="B56" s="159" t="s">
        <v>256</v>
      </c>
      <c r="C56" s="158">
        <v>43</v>
      </c>
      <c r="D56" s="160">
        <f>+SUM(D48:D55)</f>
        <v>23668159</v>
      </c>
      <c r="E56" s="160">
        <f>+SUM(E48:E55)</f>
        <v>20360649.794623956</v>
      </c>
    </row>
    <row r="57" spans="1:5" ht="27" customHeight="1">
      <c r="A57" s="158" t="s">
        <v>53</v>
      </c>
      <c r="B57" s="167" t="s">
        <v>35</v>
      </c>
      <c r="C57" s="158">
        <v>44</v>
      </c>
      <c r="D57" s="167"/>
      <c r="E57" s="167"/>
    </row>
    <row r="58" ht="21" customHeight="1">
      <c r="A58" s="154"/>
    </row>
    <row r="59" ht="21" customHeight="1">
      <c r="A59" s="154"/>
    </row>
    <row r="60" ht="21" customHeight="1">
      <c r="A60" s="154"/>
    </row>
    <row r="61" ht="21" customHeight="1">
      <c r="A61" s="154"/>
    </row>
    <row r="62" ht="21" customHeight="1">
      <c r="A62" s="154"/>
    </row>
    <row r="63" ht="21" customHeight="1">
      <c r="A63" s="154"/>
    </row>
    <row r="64" ht="21" customHeight="1">
      <c r="A64" s="154"/>
    </row>
    <row r="65" spans="1:5" ht="21" customHeight="1">
      <c r="A65" s="171"/>
      <c r="B65" s="172"/>
      <c r="C65" s="171"/>
      <c r="D65" s="173"/>
      <c r="E65" s="173"/>
    </row>
    <row r="66" spans="1:5" ht="21" customHeight="1">
      <c r="A66" s="171"/>
      <c r="B66" s="172"/>
      <c r="C66" s="171"/>
      <c r="D66" s="173"/>
      <c r="E66" s="173"/>
    </row>
    <row r="67" spans="1:5" ht="21" customHeight="1">
      <c r="A67" s="171"/>
      <c r="B67" s="172"/>
      <c r="C67" s="171"/>
      <c r="D67" s="173"/>
      <c r="E67" s="173"/>
    </row>
    <row r="68" spans="1:5" ht="21" customHeight="1">
      <c r="A68" s="171"/>
      <c r="B68" s="172"/>
      <c r="C68" s="171"/>
      <c r="D68" s="173"/>
      <c r="E68" s="173"/>
    </row>
    <row r="69" spans="1:5" ht="21" customHeight="1">
      <c r="A69" s="171"/>
      <c r="B69" s="172"/>
      <c r="C69" s="171"/>
      <c r="D69" s="173"/>
      <c r="E69" s="173"/>
    </row>
  </sheetData>
  <sheetProtection/>
  <protectedRanges>
    <protectedRange sqref="D51 D52:D55" name="Range1_7_1"/>
    <protectedRange sqref="D32:D34" name="Range1_5_1"/>
    <protectedRange sqref="E12 E17" name="Range1_3"/>
    <protectedRange sqref="E10" name="Range1_1_1"/>
    <protectedRange sqref="E13:E15" name="Range1_2_1"/>
    <protectedRange sqref="E18:E23" name="Range1_3_1"/>
    <protectedRange sqref="E32:E34" name="Range1_4"/>
    <protectedRange sqref="E55" name="Range1_5_2"/>
    <protectedRange sqref="E52" name="Range1_7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="85" zoomScaleNormal="90" zoomScaleSheetLayoutView="85" zoomScalePageLayoutView="0" workbookViewId="0" topLeftCell="A1">
      <selection activeCell="L16" sqref="L16"/>
    </sheetView>
  </sheetViews>
  <sheetFormatPr defaultColWidth="9.140625" defaultRowHeight="12.75"/>
  <cols>
    <col min="1" max="1" width="21.00390625" style="18" customWidth="1"/>
    <col min="2" max="2" width="58.57421875" style="18" customWidth="1"/>
    <col min="3" max="3" width="9.57421875" style="13" customWidth="1"/>
    <col min="4" max="5" width="16.28125" style="13" customWidth="1"/>
    <col min="6" max="6" width="16.28125" style="18" customWidth="1"/>
    <col min="7" max="7" width="16.28125" style="17" customWidth="1"/>
    <col min="8" max="8" width="9.140625" style="18" customWidth="1"/>
    <col min="9" max="9" width="10.421875" style="18" bestFit="1" customWidth="1"/>
    <col min="10" max="16384" width="9.140625" style="18" customWidth="1"/>
  </cols>
  <sheetData>
    <row r="1" spans="1:7" s="13" customFormat="1" ht="15.75" customHeight="1">
      <c r="A1" s="23"/>
      <c r="B1" s="23"/>
      <c r="C1" s="12"/>
      <c r="D1" s="12"/>
      <c r="E1" s="12"/>
      <c r="F1" s="23"/>
      <c r="G1" s="24" t="s">
        <v>54</v>
      </c>
    </row>
    <row r="2" spans="1:7" s="13" customFormat="1" ht="24" customHeight="1">
      <c r="A2" s="203" t="s">
        <v>55</v>
      </c>
      <c r="B2" s="203"/>
      <c r="C2" s="203"/>
      <c r="D2" s="203"/>
      <c r="E2" s="203"/>
      <c r="F2" s="203"/>
      <c r="G2" s="203"/>
    </row>
    <row r="3" spans="1:7" s="13" customFormat="1" ht="21" customHeight="1">
      <c r="A3" s="204" t="s">
        <v>235</v>
      </c>
      <c r="B3" s="204"/>
      <c r="C3" s="204"/>
      <c r="D3" s="204"/>
      <c r="E3" s="204"/>
      <c r="F3" s="204"/>
      <c r="G3" s="204"/>
    </row>
    <row r="4" spans="1:7" s="13" customFormat="1" ht="21" customHeight="1">
      <c r="A4" s="204" t="s">
        <v>233</v>
      </c>
      <c r="B4" s="204"/>
      <c r="C4" s="204"/>
      <c r="D4" s="204"/>
      <c r="E4" s="204"/>
      <c r="F4" s="204"/>
      <c r="G4" s="204"/>
    </row>
    <row r="5" spans="1:7" s="13" customFormat="1" ht="21" customHeight="1">
      <c r="A5" s="204" t="s">
        <v>246</v>
      </c>
      <c r="B5" s="204"/>
      <c r="C5" s="204"/>
      <c r="D5" s="204"/>
      <c r="E5" s="204"/>
      <c r="F5" s="204"/>
      <c r="G5" s="204"/>
    </row>
    <row r="6" spans="1:7" s="13" customFormat="1" ht="19.5" customHeight="1">
      <c r="A6" s="23"/>
      <c r="B6" s="23"/>
      <c r="C6" s="12"/>
      <c r="D6" s="12"/>
      <c r="E6" s="12"/>
      <c r="F6" s="23"/>
      <c r="G6" s="25" t="s">
        <v>190</v>
      </c>
    </row>
    <row r="7" spans="1:7" ht="37.5" customHeight="1">
      <c r="A7" s="205" t="s">
        <v>0</v>
      </c>
      <c r="B7" s="205" t="s">
        <v>22</v>
      </c>
      <c r="C7" s="205" t="s">
        <v>50</v>
      </c>
      <c r="D7" s="205" t="s">
        <v>218</v>
      </c>
      <c r="E7" s="205"/>
      <c r="F7" s="205" t="s">
        <v>58</v>
      </c>
      <c r="G7" s="205"/>
    </row>
    <row r="8" spans="1:7" ht="37.5" customHeight="1">
      <c r="A8" s="205"/>
      <c r="B8" s="205"/>
      <c r="C8" s="205"/>
      <c r="D8" s="26" t="s">
        <v>121</v>
      </c>
      <c r="E8" s="26" t="s">
        <v>122</v>
      </c>
      <c r="F8" s="26" t="s">
        <v>121</v>
      </c>
      <c r="G8" s="26" t="s">
        <v>122</v>
      </c>
    </row>
    <row r="9" spans="1:7" ht="32.25" customHeight="1">
      <c r="A9" s="26"/>
      <c r="B9" s="19" t="s">
        <v>3</v>
      </c>
      <c r="C9" s="26">
        <v>45</v>
      </c>
      <c r="D9" s="27"/>
      <c r="E9" s="27"/>
      <c r="F9" s="27"/>
      <c r="G9" s="27"/>
    </row>
    <row r="10" spans="1:9" ht="24" customHeight="1">
      <c r="A10" s="26">
        <v>73</v>
      </c>
      <c r="B10" s="20" t="s">
        <v>123</v>
      </c>
      <c r="C10" s="26">
        <v>46</v>
      </c>
      <c r="D10" s="174">
        <v>339128.03</v>
      </c>
      <c r="E10" s="174">
        <v>68508</v>
      </c>
      <c r="F10" s="150">
        <v>333461.487926</v>
      </c>
      <c r="G10" s="149">
        <v>261225</v>
      </c>
      <c r="I10" s="182"/>
    </row>
    <row r="11" spans="1:9" ht="24" customHeight="1">
      <c r="A11" s="26">
        <v>70</v>
      </c>
      <c r="B11" s="20" t="s">
        <v>56</v>
      </c>
      <c r="C11" s="26">
        <v>47</v>
      </c>
      <c r="D11" s="174">
        <v>2871</v>
      </c>
      <c r="E11" s="174">
        <v>85</v>
      </c>
      <c r="F11" s="150">
        <v>2547.144659</v>
      </c>
      <c r="G11" s="149">
        <v>2424</v>
      </c>
      <c r="I11" s="182"/>
    </row>
    <row r="12" spans="1:9" ht="33.75" customHeight="1">
      <c r="A12" s="26" t="s">
        <v>124</v>
      </c>
      <c r="B12" s="20" t="s">
        <v>30</v>
      </c>
      <c r="C12" s="26">
        <v>48</v>
      </c>
      <c r="D12" s="174">
        <v>97031</v>
      </c>
      <c r="E12" s="174">
        <v>15229</v>
      </c>
      <c r="F12" s="150">
        <v>7596.782924</v>
      </c>
      <c r="G12" s="149">
        <v>2878</v>
      </c>
      <c r="I12" s="182"/>
    </row>
    <row r="13" spans="1:9" ht="24" customHeight="1">
      <c r="A13" s="26">
        <v>74</v>
      </c>
      <c r="B13" s="20" t="s">
        <v>125</v>
      </c>
      <c r="C13" s="26">
        <v>49</v>
      </c>
      <c r="D13" s="174">
        <v>500321</v>
      </c>
      <c r="E13" s="174">
        <v>128619.05</v>
      </c>
      <c r="F13" s="150">
        <v>251765.705757</v>
      </c>
      <c r="G13" s="149">
        <v>121784</v>
      </c>
      <c r="I13" s="182"/>
    </row>
    <row r="14" spans="1:9" ht="24" customHeight="1">
      <c r="A14" s="26">
        <v>75</v>
      </c>
      <c r="B14" s="20" t="s">
        <v>4</v>
      </c>
      <c r="C14" s="26">
        <v>50</v>
      </c>
      <c r="D14" s="149">
        <v>0</v>
      </c>
      <c r="E14" s="149"/>
      <c r="F14" s="150">
        <v>310.851872</v>
      </c>
      <c r="G14" s="149">
        <v>1</v>
      </c>
      <c r="I14" s="182"/>
    </row>
    <row r="15" spans="1:9" ht="31.5" customHeight="1">
      <c r="A15" s="15"/>
      <c r="B15" s="19" t="s">
        <v>192</v>
      </c>
      <c r="C15" s="26">
        <v>51</v>
      </c>
      <c r="D15" s="146">
        <f>+D10+D11+D12+D13+D14</f>
        <v>939351.03</v>
      </c>
      <c r="E15" s="146">
        <f>+E10+E11+E12+E13+E14</f>
        <v>212441.05</v>
      </c>
      <c r="F15" s="146">
        <f>+F10+F11+F12+F13+F14</f>
        <v>595681.973138</v>
      </c>
      <c r="G15" s="146">
        <f>+G10+G11+G12+G13+G14</f>
        <v>388312</v>
      </c>
      <c r="I15" s="182"/>
    </row>
    <row r="16" spans="1:9" ht="24" customHeight="1">
      <c r="A16" s="26"/>
      <c r="B16" s="19" t="s">
        <v>5</v>
      </c>
      <c r="C16" s="26">
        <v>52</v>
      </c>
      <c r="D16" s="145">
        <v>0</v>
      </c>
      <c r="E16" s="145">
        <v>0</v>
      </c>
      <c r="F16" s="145">
        <v>0</v>
      </c>
      <c r="G16" s="145">
        <v>0</v>
      </c>
      <c r="I16" s="182"/>
    </row>
    <row r="17" spans="1:9" ht="24" customHeight="1">
      <c r="A17" s="26">
        <v>63</v>
      </c>
      <c r="B17" s="20" t="s">
        <v>126</v>
      </c>
      <c r="C17" s="26">
        <v>53</v>
      </c>
      <c r="D17" s="174">
        <v>5604513</v>
      </c>
      <c r="E17" s="174">
        <v>461991</v>
      </c>
      <c r="F17" s="150">
        <v>6522500.388564</v>
      </c>
      <c r="G17" s="149">
        <v>4172062</v>
      </c>
      <c r="I17" s="182"/>
    </row>
    <row r="18" spans="1:9" ht="36" customHeight="1">
      <c r="A18" s="26" t="s">
        <v>99</v>
      </c>
      <c r="B18" s="20" t="s">
        <v>31</v>
      </c>
      <c r="C18" s="26">
        <v>54</v>
      </c>
      <c r="D18" s="174">
        <v>135465</v>
      </c>
      <c r="E18" s="174">
        <v>9047</v>
      </c>
      <c r="F18" s="150">
        <v>21339.251123</v>
      </c>
      <c r="G18" s="149">
        <v>4496</v>
      </c>
      <c r="I18" s="182"/>
    </row>
    <row r="19" spans="1:9" ht="24" customHeight="1">
      <c r="A19" s="26">
        <v>61</v>
      </c>
      <c r="B19" s="20" t="s">
        <v>100</v>
      </c>
      <c r="C19" s="26">
        <v>55</v>
      </c>
      <c r="D19" s="174">
        <v>512608</v>
      </c>
      <c r="E19" s="174">
        <v>168263.93</v>
      </c>
      <c r="F19" s="150">
        <v>424136.56</v>
      </c>
      <c r="G19" s="149">
        <v>132105</v>
      </c>
      <c r="I19" s="182"/>
    </row>
    <row r="20" spans="1:9" ht="24" customHeight="1">
      <c r="A20" s="26">
        <v>67</v>
      </c>
      <c r="B20" s="20" t="s">
        <v>42</v>
      </c>
      <c r="C20" s="26">
        <v>56</v>
      </c>
      <c r="D20" s="174">
        <v>0</v>
      </c>
      <c r="E20" s="174">
        <v>0</v>
      </c>
      <c r="F20" s="150">
        <v>0</v>
      </c>
      <c r="G20" s="149">
        <v>0</v>
      </c>
      <c r="I20" s="182"/>
    </row>
    <row r="21" spans="1:9" ht="24" customHeight="1">
      <c r="A21" s="26">
        <v>65</v>
      </c>
      <c r="B21" s="20" t="s">
        <v>43</v>
      </c>
      <c r="C21" s="26">
        <v>57</v>
      </c>
      <c r="D21" s="174">
        <v>36908</v>
      </c>
      <c r="E21" s="174">
        <v>12115</v>
      </c>
      <c r="F21" s="150">
        <v>31025.33</v>
      </c>
      <c r="G21" s="149">
        <v>9511</v>
      </c>
      <c r="I21" s="182"/>
    </row>
    <row r="22" spans="1:9" ht="24" customHeight="1">
      <c r="A22" s="26">
        <v>66</v>
      </c>
      <c r="B22" s="20" t="s">
        <v>21</v>
      </c>
      <c r="C22" s="26">
        <v>58</v>
      </c>
      <c r="D22" s="174">
        <v>24211</v>
      </c>
      <c r="E22" s="174">
        <v>3368</v>
      </c>
      <c r="F22" s="150">
        <v>5804.2</v>
      </c>
      <c r="G22" s="149">
        <v>2755</v>
      </c>
      <c r="I22" s="182"/>
    </row>
    <row r="23" spans="1:9" ht="24" customHeight="1">
      <c r="A23" s="26">
        <v>64</v>
      </c>
      <c r="B23" s="20" t="s">
        <v>32</v>
      </c>
      <c r="C23" s="26">
        <v>59</v>
      </c>
      <c r="D23" s="174">
        <v>0</v>
      </c>
      <c r="E23" s="174">
        <v>0</v>
      </c>
      <c r="F23" s="150">
        <v>2481989.129828</v>
      </c>
      <c r="G23" s="149">
        <v>0</v>
      </c>
      <c r="I23" s="182"/>
    </row>
    <row r="24" spans="1:9" ht="24" customHeight="1">
      <c r="A24" s="26">
        <v>69</v>
      </c>
      <c r="B24" s="20" t="s">
        <v>127</v>
      </c>
      <c r="C24" s="26">
        <v>60</v>
      </c>
      <c r="D24" s="174">
        <v>124415</v>
      </c>
      <c r="E24" s="174">
        <v>39350.35</v>
      </c>
      <c r="F24" s="150">
        <v>58203.474229</v>
      </c>
      <c r="G24" s="149">
        <v>30375</v>
      </c>
      <c r="I24" s="182"/>
    </row>
    <row r="25" spans="1:9" ht="37.5" customHeight="1">
      <c r="A25" s="15"/>
      <c r="B25" s="19" t="s">
        <v>193</v>
      </c>
      <c r="C25" s="26">
        <v>61</v>
      </c>
      <c r="D25" s="146">
        <f>+D17+D18+D19+D20+D21+D22+D23+D24</f>
        <v>6438120</v>
      </c>
      <c r="E25" s="146">
        <v>694135</v>
      </c>
      <c r="F25" s="146">
        <f>+F17+F18+F19+F20+F21+F22+F23+F24</f>
        <v>9544998.333744</v>
      </c>
      <c r="G25" s="146">
        <f>+G17+G18+G19+G20+G21+G22+G23+G24</f>
        <v>4351304</v>
      </c>
      <c r="I25" s="182"/>
    </row>
    <row r="26" spans="1:7" ht="9" customHeight="1">
      <c r="A26" s="26"/>
      <c r="B26" s="20"/>
      <c r="C26" s="26"/>
      <c r="D26" s="145"/>
      <c r="E26" s="145"/>
      <c r="F26" s="145"/>
      <c r="G26" s="145"/>
    </row>
    <row r="27" spans="1:7" ht="51.75" customHeight="1">
      <c r="A27" s="15"/>
      <c r="B27" s="19" t="s">
        <v>194</v>
      </c>
      <c r="C27" s="26">
        <v>62</v>
      </c>
      <c r="D27" s="146">
        <f>+D15-D25</f>
        <v>-5498768.97</v>
      </c>
      <c r="E27" s="146">
        <v>-481694</v>
      </c>
      <c r="F27" s="146">
        <f>+F15-F25</f>
        <v>-8949316.360606</v>
      </c>
      <c r="G27" s="146">
        <f>+G15-G25</f>
        <v>-3962992</v>
      </c>
    </row>
    <row r="28" spans="1:7" ht="38.25" customHeight="1">
      <c r="A28" s="26"/>
      <c r="B28" s="19" t="s">
        <v>128</v>
      </c>
      <c r="C28" s="26">
        <v>63</v>
      </c>
      <c r="D28" s="145">
        <v>0</v>
      </c>
      <c r="E28" s="145"/>
      <c r="F28" s="145">
        <v>0</v>
      </c>
      <c r="G28" s="145">
        <v>0</v>
      </c>
    </row>
    <row r="29" spans="1:7" ht="32.25" customHeight="1">
      <c r="A29" s="26" t="s">
        <v>134</v>
      </c>
      <c r="B29" s="20" t="s">
        <v>129</v>
      </c>
      <c r="C29" s="26">
        <v>64</v>
      </c>
      <c r="D29" s="145">
        <v>0</v>
      </c>
      <c r="E29" s="145"/>
      <c r="F29" s="145">
        <v>0</v>
      </c>
      <c r="G29" s="145">
        <v>0</v>
      </c>
    </row>
    <row r="30" spans="1:7" ht="24" customHeight="1">
      <c r="A30" s="26" t="s">
        <v>130</v>
      </c>
      <c r="B30" s="20" t="s">
        <v>57</v>
      </c>
      <c r="C30" s="26">
        <v>65</v>
      </c>
      <c r="D30" s="145">
        <v>0</v>
      </c>
      <c r="E30" s="145"/>
      <c r="F30" s="145">
        <v>0</v>
      </c>
      <c r="G30" s="145">
        <v>0</v>
      </c>
    </row>
    <row r="31" spans="1:7" ht="31.5" customHeight="1">
      <c r="A31" s="26" t="s">
        <v>135</v>
      </c>
      <c r="B31" s="20" t="s">
        <v>131</v>
      </c>
      <c r="C31" s="26">
        <v>66</v>
      </c>
      <c r="D31" s="145">
        <v>0</v>
      </c>
      <c r="E31" s="145"/>
      <c r="F31" s="145">
        <v>0</v>
      </c>
      <c r="G31" s="145">
        <v>0</v>
      </c>
    </row>
    <row r="32" spans="1:7" ht="50.25" customHeight="1">
      <c r="A32" s="15"/>
      <c r="B32" s="19" t="s">
        <v>195</v>
      </c>
      <c r="C32" s="26">
        <v>67</v>
      </c>
      <c r="D32" s="146">
        <f>+D29+D30+D31</f>
        <v>0</v>
      </c>
      <c r="E32" s="146">
        <v>0</v>
      </c>
      <c r="F32" s="146">
        <f>+F29+F30+F31</f>
        <v>0</v>
      </c>
      <c r="G32" s="146">
        <f>+G29+G30+G31</f>
        <v>0</v>
      </c>
    </row>
    <row r="33" spans="1:7" ht="10.5" customHeight="1">
      <c r="A33" s="26"/>
      <c r="B33" s="20"/>
      <c r="C33" s="26"/>
      <c r="D33" s="145"/>
      <c r="E33" s="145"/>
      <c r="F33" s="145"/>
      <c r="G33" s="145"/>
    </row>
    <row r="34" spans="1:7" ht="33" customHeight="1">
      <c r="A34" s="15"/>
      <c r="B34" s="19" t="s">
        <v>196</v>
      </c>
      <c r="C34" s="26">
        <v>68</v>
      </c>
      <c r="D34" s="146">
        <f>+D27+D32</f>
        <v>-5498768.97</v>
      </c>
      <c r="E34" s="146">
        <v>-481694</v>
      </c>
      <c r="F34" s="146">
        <f>+F27+F32</f>
        <v>-8949316.360606</v>
      </c>
      <c r="G34" s="146">
        <f>+G27+G32</f>
        <v>-3962992</v>
      </c>
    </row>
    <row r="35" spans="1:7" ht="24" customHeight="1">
      <c r="A35" s="15"/>
      <c r="B35" s="19" t="s">
        <v>132</v>
      </c>
      <c r="C35" s="26">
        <v>69</v>
      </c>
      <c r="D35" s="147">
        <v>0</v>
      </c>
      <c r="E35" s="147"/>
      <c r="F35" s="147">
        <v>0</v>
      </c>
      <c r="G35" s="147">
        <v>0</v>
      </c>
    </row>
    <row r="36" spans="1:7" ht="33" customHeight="1">
      <c r="A36" s="15"/>
      <c r="B36" s="19" t="s">
        <v>197</v>
      </c>
      <c r="C36" s="26">
        <v>70</v>
      </c>
      <c r="D36" s="147">
        <f>+D34-D35</f>
        <v>-5498768.97</v>
      </c>
      <c r="E36" s="147">
        <v>-481694</v>
      </c>
      <c r="F36" s="147">
        <f>+F34-F35</f>
        <v>-8949316.360606</v>
      </c>
      <c r="G36" s="147">
        <f>+G34-G35</f>
        <v>-3962992</v>
      </c>
    </row>
    <row r="37" spans="1:7" ht="33.75" customHeight="1">
      <c r="A37" s="15"/>
      <c r="B37" s="19" t="s">
        <v>198</v>
      </c>
      <c r="C37" s="26">
        <v>71</v>
      </c>
      <c r="D37" s="147">
        <f>+D38+D39</f>
        <v>4476200.64</v>
      </c>
      <c r="E37" s="147">
        <v>-1658641</v>
      </c>
      <c r="F37" s="147">
        <f>+F38+F39</f>
        <v>5641807.702492</v>
      </c>
      <c r="G37" s="147">
        <f>+G38+G39</f>
        <v>-2785580</v>
      </c>
    </row>
    <row r="38" spans="1:7" ht="30" customHeight="1">
      <c r="A38" s="15"/>
      <c r="B38" s="20" t="s">
        <v>59</v>
      </c>
      <c r="C38" s="26">
        <v>72</v>
      </c>
      <c r="D38" s="174">
        <v>4476200.64</v>
      </c>
      <c r="E38" s="175">
        <v>-1658641</v>
      </c>
      <c r="F38" s="150">
        <v>5641807.702492</v>
      </c>
      <c r="G38" s="176">
        <v>-2785580</v>
      </c>
    </row>
    <row r="39" spans="1:7" ht="24" customHeight="1">
      <c r="A39" s="15"/>
      <c r="B39" s="20" t="s">
        <v>133</v>
      </c>
      <c r="C39" s="26">
        <v>73</v>
      </c>
      <c r="D39" s="177">
        <v>0</v>
      </c>
      <c r="E39" s="177"/>
      <c r="F39" s="177">
        <v>0</v>
      </c>
      <c r="G39" s="177">
        <v>0</v>
      </c>
    </row>
    <row r="40" spans="1:7" ht="36" customHeight="1">
      <c r="A40" s="15"/>
      <c r="B40" s="19" t="s">
        <v>199</v>
      </c>
      <c r="C40" s="26">
        <v>74</v>
      </c>
      <c r="D40" s="147">
        <f>+D36+D37</f>
        <v>-1022568.3300000001</v>
      </c>
      <c r="E40" s="147">
        <v>-2140335</v>
      </c>
      <c r="F40" s="147">
        <f>+F36+F37</f>
        <v>-3307508.658114</v>
      </c>
      <c r="G40" s="147">
        <f>+G36+G37</f>
        <v>-6748572</v>
      </c>
    </row>
    <row r="41" spans="1:7" ht="24" customHeight="1">
      <c r="A41" s="15"/>
      <c r="B41" s="19" t="s">
        <v>60</v>
      </c>
      <c r="C41" s="26">
        <v>75</v>
      </c>
      <c r="D41" s="147">
        <v>0</v>
      </c>
      <c r="E41" s="147"/>
      <c r="F41" s="147">
        <v>0</v>
      </c>
      <c r="G41" s="147">
        <v>0</v>
      </c>
    </row>
    <row r="42" spans="1:7" ht="24" customHeight="1">
      <c r="A42" s="21"/>
      <c r="B42" s="21"/>
      <c r="C42" s="22"/>
      <c r="D42" s="22"/>
      <c r="E42" s="22"/>
      <c r="F42" s="30"/>
      <c r="G42" s="30"/>
    </row>
    <row r="43" spans="1:7" ht="24" customHeight="1">
      <c r="A43" s="21"/>
      <c r="B43" s="21"/>
      <c r="C43" s="22"/>
      <c r="D43" s="22"/>
      <c r="E43" s="22"/>
      <c r="F43" s="30"/>
      <c r="G43" s="30"/>
    </row>
    <row r="44" spans="1:7" ht="24" customHeight="1">
      <c r="A44" s="21"/>
      <c r="B44" s="21"/>
      <c r="C44" s="22"/>
      <c r="D44" s="22"/>
      <c r="E44" s="22"/>
      <c r="F44" s="30"/>
      <c r="G44" s="30"/>
    </row>
    <row r="45" spans="1:7" ht="24" customHeight="1">
      <c r="A45" s="21"/>
      <c r="B45" s="21"/>
      <c r="C45" s="22"/>
      <c r="D45" s="22"/>
      <c r="E45" s="22"/>
      <c r="F45" s="30"/>
      <c r="G45" s="30"/>
    </row>
    <row r="46" spans="1:7" ht="24" customHeight="1">
      <c r="A46" s="21"/>
      <c r="B46" s="21"/>
      <c r="C46" s="22"/>
      <c r="D46" s="22"/>
      <c r="E46" s="22"/>
      <c r="F46" s="30"/>
      <c r="G46" s="30"/>
    </row>
    <row r="47" spans="1:7" ht="24" customHeight="1">
      <c r="A47" s="21"/>
      <c r="B47" s="21"/>
      <c r="C47" s="22"/>
      <c r="D47" s="22"/>
      <c r="E47" s="22"/>
      <c r="F47" s="30"/>
      <c r="G47" s="30"/>
    </row>
    <row r="48" spans="1:7" ht="30.75" customHeight="1">
      <c r="A48" s="22"/>
      <c r="B48" s="23"/>
      <c r="C48" s="22"/>
      <c r="D48" s="22"/>
      <c r="E48" s="22"/>
      <c r="F48" s="23"/>
      <c r="G48" s="23"/>
    </row>
    <row r="50" ht="14.25">
      <c r="F50" s="17"/>
    </row>
    <row r="52" ht="14.25">
      <c r="F52" s="17"/>
    </row>
    <row r="54" ht="14.25">
      <c r="F54" s="17"/>
    </row>
    <row r="55" ht="14.25">
      <c r="F55" s="17"/>
    </row>
    <row r="56" ht="14.25">
      <c r="F56" s="17"/>
    </row>
    <row r="57" ht="14.25">
      <c r="F57" s="17"/>
    </row>
    <row r="58" ht="14.25">
      <c r="F58" s="17"/>
    </row>
    <row r="59" ht="14.25">
      <c r="F59" s="17"/>
    </row>
    <row r="61" ht="14.25">
      <c r="F61" s="17"/>
    </row>
  </sheetData>
  <sheetProtection/>
  <protectedRanges>
    <protectedRange sqref="A3:G5" name="Range1"/>
    <protectedRange sqref="D29:G31 D35:G35 D39:G39 D41:G41" name="Range1_2"/>
    <protectedRange sqref="D10:E13" name="Range1_1"/>
    <protectedRange sqref="F10:F14" name="Range1_4"/>
    <protectedRange sqref="D17:E24" name="Range1_2_1"/>
    <protectedRange sqref="F17:F24" name="Range1_5"/>
    <protectedRange sqref="D38:E38" name="Range1_3"/>
    <protectedRange sqref="F38" name="Range1_8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view="pageBreakPreview" zoomScaleSheetLayoutView="100" zoomScalePageLayoutView="0" workbookViewId="0" topLeftCell="A1">
      <selection activeCell="A5" sqref="A5:D5"/>
    </sheetView>
  </sheetViews>
  <sheetFormatPr defaultColWidth="9.140625" defaultRowHeight="12.75"/>
  <cols>
    <col min="1" max="1" width="69.140625" style="18" customWidth="1"/>
    <col min="2" max="2" width="10.7109375" style="13" customWidth="1"/>
    <col min="3" max="3" width="27.7109375" style="13" customWidth="1"/>
    <col min="4" max="4" width="27.7109375" style="18" customWidth="1"/>
    <col min="5" max="5" width="28.57421875" style="17" customWidth="1"/>
    <col min="6" max="16384" width="9.140625" style="18" customWidth="1"/>
  </cols>
  <sheetData>
    <row r="1" spans="1:4" s="13" customFormat="1" ht="15.75" customHeight="1">
      <c r="A1" s="23"/>
      <c r="B1" s="12"/>
      <c r="C1" s="12"/>
      <c r="D1" s="31" t="s">
        <v>61</v>
      </c>
    </row>
    <row r="2" spans="1:4" s="13" customFormat="1" ht="24" customHeight="1">
      <c r="A2" s="203" t="s">
        <v>191</v>
      </c>
      <c r="B2" s="203"/>
      <c r="C2" s="203"/>
      <c r="D2" s="203"/>
    </row>
    <row r="3" spans="1:4" s="13" customFormat="1" ht="24" customHeight="1">
      <c r="A3" s="204" t="s">
        <v>235</v>
      </c>
      <c r="B3" s="204"/>
      <c r="C3" s="204"/>
      <c r="D3" s="204"/>
    </row>
    <row r="4" spans="1:4" s="13" customFormat="1" ht="24" customHeight="1">
      <c r="A4" s="204" t="s">
        <v>233</v>
      </c>
      <c r="B4" s="204"/>
      <c r="C4" s="204"/>
      <c r="D4" s="204"/>
    </row>
    <row r="5" spans="1:4" s="13" customFormat="1" ht="24" customHeight="1">
      <c r="A5" s="204" t="s">
        <v>246</v>
      </c>
      <c r="B5" s="204"/>
      <c r="C5" s="204"/>
      <c r="D5" s="204"/>
    </row>
    <row r="6" spans="1:4" s="13" customFormat="1" ht="18.75" customHeight="1">
      <c r="A6" s="23"/>
      <c r="B6" s="12"/>
      <c r="C6" s="12"/>
      <c r="D6" s="25" t="s">
        <v>190</v>
      </c>
    </row>
    <row r="7" spans="1:5" ht="45.75" customHeight="1">
      <c r="A7" s="15" t="s">
        <v>22</v>
      </c>
      <c r="B7" s="15" t="s">
        <v>50</v>
      </c>
      <c r="C7" s="15" t="s">
        <v>218</v>
      </c>
      <c r="D7" s="15" t="s">
        <v>58</v>
      </c>
      <c r="E7" s="18"/>
    </row>
    <row r="8" spans="1:5" ht="37.5" customHeight="1">
      <c r="A8" s="19" t="s">
        <v>200</v>
      </c>
      <c r="B8" s="26">
        <v>76</v>
      </c>
      <c r="C8" s="29">
        <f>+SUM(C9:C28)</f>
        <v>-1237404.5799999998</v>
      </c>
      <c r="D8" s="29">
        <f>+SUM(D9:D28)</f>
        <v>1350444.0600000003</v>
      </c>
      <c r="E8" s="18"/>
    </row>
    <row r="9" spans="1:5" ht="26.25" customHeight="1">
      <c r="A9" s="20" t="s">
        <v>136</v>
      </c>
      <c r="B9" s="26">
        <v>77</v>
      </c>
      <c r="C9" s="174">
        <v>4216858</v>
      </c>
      <c r="D9" s="178">
        <v>2013711.29</v>
      </c>
      <c r="E9" s="18"/>
    </row>
    <row r="10" spans="1:5" ht="26.25" customHeight="1">
      <c r="A10" s="20" t="s">
        <v>137</v>
      </c>
      <c r="B10" s="26">
        <v>78</v>
      </c>
      <c r="C10" s="174">
        <v>-4657647</v>
      </c>
      <c r="D10" s="178">
        <v>-2017384.14</v>
      </c>
      <c r="E10" s="18"/>
    </row>
    <row r="11" spans="1:5" ht="26.25" customHeight="1">
      <c r="A11" s="20" t="s">
        <v>62</v>
      </c>
      <c r="B11" s="26">
        <v>79</v>
      </c>
      <c r="C11" s="174">
        <v>6898642.37</v>
      </c>
      <c r="D11" s="178">
        <v>5861531</v>
      </c>
      <c r="E11" s="18"/>
    </row>
    <row r="12" spans="1:5" ht="26.25" customHeight="1">
      <c r="A12" s="20" t="s">
        <v>63</v>
      </c>
      <c r="B12" s="26">
        <v>80</v>
      </c>
      <c r="C12" s="174">
        <v>-7276209.09</v>
      </c>
      <c r="D12" s="178">
        <v>-3659534.64</v>
      </c>
      <c r="E12" s="18"/>
    </row>
    <row r="13" spans="1:5" ht="26.25" customHeight="1">
      <c r="A13" s="20" t="s">
        <v>138</v>
      </c>
      <c r="B13" s="26">
        <v>81</v>
      </c>
      <c r="C13" s="174">
        <v>281254.07</v>
      </c>
      <c r="D13" s="178">
        <v>209907.77</v>
      </c>
      <c r="E13" s="18"/>
    </row>
    <row r="14" spans="1:5" ht="26.25" customHeight="1">
      <c r="A14" s="20" t="s">
        <v>64</v>
      </c>
      <c r="B14" s="26">
        <v>82</v>
      </c>
      <c r="C14" s="174">
        <v>1910.12</v>
      </c>
      <c r="D14" s="178">
        <v>172</v>
      </c>
      <c r="E14" s="18"/>
    </row>
    <row r="15" spans="1:5" ht="26.25" customHeight="1">
      <c r="A15" s="20" t="s">
        <v>83</v>
      </c>
      <c r="B15" s="26">
        <v>83</v>
      </c>
      <c r="C15" s="174">
        <v>0</v>
      </c>
      <c r="D15" s="178">
        <v>0</v>
      </c>
      <c r="E15" s="18"/>
    </row>
    <row r="16" spans="1:5" ht="26.25" customHeight="1">
      <c r="A16" s="20" t="s">
        <v>65</v>
      </c>
      <c r="B16" s="26">
        <v>84</v>
      </c>
      <c r="C16" s="174">
        <v>800874.9</v>
      </c>
      <c r="D16" s="178">
        <v>0</v>
      </c>
      <c r="E16" s="18"/>
    </row>
    <row r="17" spans="1:5" ht="26.25" customHeight="1">
      <c r="A17" s="20" t="s">
        <v>66</v>
      </c>
      <c r="B17" s="26">
        <v>85</v>
      </c>
      <c r="C17" s="174">
        <v>-800000</v>
      </c>
      <c r="D17" s="178">
        <v>-500000</v>
      </c>
      <c r="E17" s="18"/>
    </row>
    <row r="18" spans="1:5" ht="26.25" customHeight="1">
      <c r="A18" s="20" t="s">
        <v>101</v>
      </c>
      <c r="B18" s="26">
        <v>86</v>
      </c>
      <c r="C18" s="174">
        <v>0</v>
      </c>
      <c r="D18" s="178">
        <v>0</v>
      </c>
      <c r="E18" s="18"/>
    </row>
    <row r="19" spans="1:5" ht="26.25" customHeight="1">
      <c r="A19" s="20" t="s">
        <v>102</v>
      </c>
      <c r="B19" s="26">
        <v>87</v>
      </c>
      <c r="C19" s="174">
        <v>0</v>
      </c>
      <c r="D19" s="178">
        <v>0</v>
      </c>
      <c r="E19" s="18"/>
    </row>
    <row r="20" spans="1:5" ht="26.25" customHeight="1">
      <c r="A20" s="20" t="s">
        <v>67</v>
      </c>
      <c r="B20" s="26">
        <v>88</v>
      </c>
      <c r="C20" s="174">
        <v>0</v>
      </c>
      <c r="D20" s="178">
        <v>0</v>
      </c>
      <c r="E20" s="18"/>
    </row>
    <row r="21" spans="1:5" ht="26.25" customHeight="1">
      <c r="A21" s="20" t="s">
        <v>139</v>
      </c>
      <c r="B21" s="26">
        <v>89</v>
      </c>
      <c r="C21" s="174">
        <v>-514784.71</v>
      </c>
      <c r="D21" s="178">
        <v>-431108.44</v>
      </c>
      <c r="E21" s="18"/>
    </row>
    <row r="22" spans="1:5" ht="26.25" customHeight="1">
      <c r="A22" s="20" t="s">
        <v>68</v>
      </c>
      <c r="B22" s="26">
        <v>90</v>
      </c>
      <c r="C22" s="174">
        <v>0</v>
      </c>
      <c r="D22" s="178">
        <v>0</v>
      </c>
      <c r="E22" s="18"/>
    </row>
    <row r="23" spans="1:5" ht="26.25" customHeight="1">
      <c r="A23" s="20" t="s">
        <v>69</v>
      </c>
      <c r="B23" s="26">
        <v>91</v>
      </c>
      <c r="C23" s="174">
        <v>-50672.55</v>
      </c>
      <c r="D23" s="178">
        <v>-35691.5</v>
      </c>
      <c r="E23" s="18"/>
    </row>
    <row r="24" spans="1:5" ht="26.25" customHeight="1">
      <c r="A24" s="20" t="s">
        <v>70</v>
      </c>
      <c r="B24" s="26">
        <v>92</v>
      </c>
      <c r="C24" s="174">
        <v>0</v>
      </c>
      <c r="D24" s="178">
        <v>0</v>
      </c>
      <c r="E24" s="18"/>
    </row>
    <row r="25" spans="1:5" ht="26.25" customHeight="1">
      <c r="A25" s="20" t="s">
        <v>71</v>
      </c>
      <c r="B25" s="26">
        <v>93</v>
      </c>
      <c r="C25" s="174">
        <v>-138307.6</v>
      </c>
      <c r="D25" s="178">
        <v>-91153.35</v>
      </c>
      <c r="E25" s="18"/>
    </row>
    <row r="26" spans="1:5" ht="26.25" customHeight="1">
      <c r="A26" s="20" t="s">
        <v>103</v>
      </c>
      <c r="B26" s="26">
        <v>94</v>
      </c>
      <c r="C26" s="174">
        <v>0</v>
      </c>
      <c r="D26" s="178">
        <v>1.3</v>
      </c>
      <c r="E26" s="18"/>
    </row>
    <row r="27" spans="1:5" ht="26.25" customHeight="1">
      <c r="A27" s="20" t="s">
        <v>72</v>
      </c>
      <c r="B27" s="26">
        <v>95</v>
      </c>
      <c r="C27" s="174">
        <v>676.91</v>
      </c>
      <c r="D27" s="178">
        <v>-7.23</v>
      </c>
      <c r="E27" s="18"/>
    </row>
    <row r="28" spans="1:5" ht="26.25" customHeight="1">
      <c r="A28" s="20" t="s">
        <v>73</v>
      </c>
      <c r="B28" s="26">
        <v>96</v>
      </c>
      <c r="C28" s="149"/>
      <c r="D28" s="149">
        <v>0</v>
      </c>
      <c r="E28" s="18"/>
    </row>
    <row r="29" spans="1:5" ht="36.75" customHeight="1">
      <c r="A29" s="19" t="s">
        <v>201</v>
      </c>
      <c r="B29" s="26">
        <v>97</v>
      </c>
      <c r="C29" s="29">
        <f>+SUM(C30:C34)</f>
        <v>0</v>
      </c>
      <c r="D29" s="29">
        <f>+SUM(D30:D34)</f>
        <v>0</v>
      </c>
      <c r="E29" s="18"/>
    </row>
    <row r="30" spans="1:5" ht="28.5" customHeight="1">
      <c r="A30" s="32" t="s">
        <v>140</v>
      </c>
      <c r="B30" s="26">
        <v>98</v>
      </c>
      <c r="C30" s="27"/>
      <c r="D30" s="27"/>
      <c r="E30" s="18"/>
    </row>
    <row r="31" spans="1:5" ht="28.5" customHeight="1">
      <c r="A31" s="32" t="s">
        <v>141</v>
      </c>
      <c r="B31" s="26">
        <v>99</v>
      </c>
      <c r="C31" s="27"/>
      <c r="D31" s="27"/>
      <c r="E31" s="18"/>
    </row>
    <row r="32" spans="1:5" ht="28.5" customHeight="1">
      <c r="A32" s="20" t="s">
        <v>142</v>
      </c>
      <c r="B32" s="26">
        <v>100</v>
      </c>
      <c r="C32" s="27"/>
      <c r="D32" s="27"/>
      <c r="E32" s="18"/>
    </row>
    <row r="33" spans="1:5" ht="28.5" customHeight="1">
      <c r="A33" s="20" t="s">
        <v>74</v>
      </c>
      <c r="B33" s="26">
        <v>101</v>
      </c>
      <c r="C33" s="27"/>
      <c r="D33" s="27"/>
      <c r="E33" s="18"/>
    </row>
    <row r="34" spans="1:5" ht="28.5" customHeight="1">
      <c r="A34" s="20" t="s">
        <v>75</v>
      </c>
      <c r="B34" s="26">
        <v>102</v>
      </c>
      <c r="C34" s="27"/>
      <c r="D34" s="27"/>
      <c r="E34" s="18"/>
    </row>
    <row r="35" spans="1:5" ht="24" customHeight="1">
      <c r="A35" s="33" t="s">
        <v>76</v>
      </c>
      <c r="B35" s="26">
        <v>103</v>
      </c>
      <c r="C35" s="179">
        <v>9631.41</v>
      </c>
      <c r="D35" s="178">
        <v>-2505.42</v>
      </c>
      <c r="E35" s="18"/>
    </row>
    <row r="36" spans="1:5" ht="31.5" customHeight="1">
      <c r="A36" s="19" t="s">
        <v>202</v>
      </c>
      <c r="B36" s="26">
        <v>104</v>
      </c>
      <c r="C36" s="28">
        <f>+C8+C29+C35</f>
        <v>-1227773.17</v>
      </c>
      <c r="D36" s="28">
        <f>+D8+D29+D35</f>
        <v>1347938.6400000004</v>
      </c>
      <c r="E36" s="18"/>
    </row>
    <row r="37" spans="1:5" ht="37.5" customHeight="1">
      <c r="A37" s="19" t="s">
        <v>77</v>
      </c>
      <c r="B37" s="26">
        <v>105</v>
      </c>
      <c r="C37" s="27">
        <v>1574430.02</v>
      </c>
      <c r="D37" s="27">
        <v>412776.78</v>
      </c>
      <c r="E37" s="18"/>
    </row>
    <row r="38" spans="1:5" ht="35.25" customHeight="1">
      <c r="A38" s="19" t="s">
        <v>203</v>
      </c>
      <c r="B38" s="26">
        <v>106</v>
      </c>
      <c r="C38" s="28">
        <f>+C36+C37</f>
        <v>346656.8500000001</v>
      </c>
      <c r="D38" s="28">
        <f>+D36+D37</f>
        <v>1760715.4200000004</v>
      </c>
      <c r="E38" s="18"/>
    </row>
    <row r="39" spans="1:5" ht="37.5" customHeight="1">
      <c r="A39" s="23"/>
      <c r="B39" s="22"/>
      <c r="C39" s="34"/>
      <c r="D39" s="34"/>
      <c r="E39" s="18"/>
    </row>
    <row r="41" ht="14.25">
      <c r="D41" s="17"/>
    </row>
    <row r="43" ht="14.25">
      <c r="D43" s="17"/>
    </row>
    <row r="45" ht="14.25">
      <c r="D45" s="17"/>
    </row>
    <row r="46" ht="14.25">
      <c r="D46" s="17"/>
    </row>
    <row r="47" ht="14.25">
      <c r="D47" s="17"/>
    </row>
    <row r="48" ht="14.25">
      <c r="D48" s="17"/>
    </row>
    <row r="49" ht="14.25">
      <c r="D49" s="17"/>
    </row>
    <row r="50" ht="14.25">
      <c r="D50" s="17"/>
    </row>
    <row r="52" ht="14.25">
      <c r="D52" s="17"/>
    </row>
  </sheetData>
  <sheetProtection/>
  <protectedRanges>
    <protectedRange sqref="D9:D27" name="Range1"/>
    <protectedRange sqref="D35" name="Range1_1"/>
  </protectedRanges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65" r:id="rId1"/>
  <colBreaks count="1" manualBreakCount="1">
    <brk id="4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="85" zoomScaleNormal="90" zoomScaleSheetLayoutView="85" zoomScalePageLayoutView="0" workbookViewId="0" topLeftCell="A1">
      <selection activeCell="C31" sqref="C31"/>
    </sheetView>
  </sheetViews>
  <sheetFormatPr defaultColWidth="9.140625" defaultRowHeight="12.75"/>
  <cols>
    <col min="1" max="1" width="78.8515625" style="18" customWidth="1"/>
    <col min="2" max="2" width="10.7109375" style="13" customWidth="1"/>
    <col min="3" max="3" width="34.57421875" style="13" customWidth="1"/>
    <col min="4" max="4" width="34.57421875" style="18" customWidth="1"/>
    <col min="5" max="5" width="28.57421875" style="17" customWidth="1"/>
    <col min="6" max="16384" width="9.140625" style="18" customWidth="1"/>
  </cols>
  <sheetData>
    <row r="1" spans="1:4" s="13" customFormat="1" ht="19.5" customHeight="1">
      <c r="A1" s="23"/>
      <c r="B1" s="12"/>
      <c r="C1" s="12"/>
      <c r="D1" s="31" t="s">
        <v>61</v>
      </c>
    </row>
    <row r="2" spans="1:4" s="13" customFormat="1" ht="24" customHeight="1">
      <c r="A2" s="203" t="s">
        <v>78</v>
      </c>
      <c r="B2" s="203"/>
      <c r="C2" s="203"/>
      <c r="D2" s="203"/>
    </row>
    <row r="3" spans="1:4" s="13" customFormat="1" ht="24" customHeight="1">
      <c r="A3" s="204" t="s">
        <v>235</v>
      </c>
      <c r="B3" s="204"/>
      <c r="C3" s="204"/>
      <c r="D3" s="204"/>
    </row>
    <row r="4" spans="1:4" s="13" customFormat="1" ht="24" customHeight="1">
      <c r="A4" s="204" t="s">
        <v>233</v>
      </c>
      <c r="B4" s="204"/>
      <c r="C4" s="204"/>
      <c r="D4" s="204"/>
    </row>
    <row r="5" spans="1:4" s="13" customFormat="1" ht="24" customHeight="1">
      <c r="A5" s="204" t="s">
        <v>246</v>
      </c>
      <c r="B5" s="204"/>
      <c r="C5" s="204"/>
      <c r="D5" s="204"/>
    </row>
    <row r="6" spans="1:4" s="13" customFormat="1" ht="24" customHeight="1">
      <c r="A6" s="23"/>
      <c r="B6" s="12"/>
      <c r="C6" s="12"/>
      <c r="D6" s="25" t="s">
        <v>190</v>
      </c>
    </row>
    <row r="7" spans="1:5" ht="52.5" customHeight="1">
      <c r="A7" s="15" t="s">
        <v>22</v>
      </c>
      <c r="B7" s="15" t="s">
        <v>50</v>
      </c>
      <c r="C7" s="15" t="s">
        <v>218</v>
      </c>
      <c r="D7" s="15" t="s">
        <v>58</v>
      </c>
      <c r="E7" s="18"/>
    </row>
    <row r="8" spans="1:5" ht="42.75" customHeight="1">
      <c r="A8" s="19" t="s">
        <v>204</v>
      </c>
      <c r="B8" s="26">
        <v>107</v>
      </c>
      <c r="C8" s="28">
        <f>+SUM(C9:C29)</f>
        <v>-5703973.350000001</v>
      </c>
      <c r="D8" s="29">
        <f>+SUM(D9:D29)</f>
        <v>-4293869.05</v>
      </c>
      <c r="E8" s="18"/>
    </row>
    <row r="9" spans="1:5" ht="42.75" customHeight="1">
      <c r="A9" s="20" t="s">
        <v>143</v>
      </c>
      <c r="B9" s="26">
        <v>108</v>
      </c>
      <c r="C9" s="174">
        <v>-5498769.07</v>
      </c>
      <c r="D9" s="180">
        <v>-8949316.36</v>
      </c>
      <c r="E9" s="18"/>
    </row>
    <row r="10" spans="1:5" ht="42.75" customHeight="1">
      <c r="A10" s="20" t="s">
        <v>79</v>
      </c>
      <c r="B10" s="26">
        <v>109</v>
      </c>
      <c r="C10" s="181">
        <v>0</v>
      </c>
      <c r="D10" s="180">
        <v>0</v>
      </c>
      <c r="E10" s="18"/>
    </row>
    <row r="11" spans="1:5" ht="42.75" customHeight="1">
      <c r="A11" s="20" t="s">
        <v>80</v>
      </c>
      <c r="B11" s="26">
        <v>110</v>
      </c>
      <c r="C11" s="174">
        <v>0</v>
      </c>
      <c r="D11" s="180">
        <v>0</v>
      </c>
      <c r="E11" s="18"/>
    </row>
    <row r="12" spans="1:5" ht="42.75" customHeight="1">
      <c r="A12" s="20" t="s">
        <v>81</v>
      </c>
      <c r="B12" s="26">
        <v>111</v>
      </c>
      <c r="C12" s="174">
        <v>-2871</v>
      </c>
      <c r="D12" s="180">
        <v>-2547.42</v>
      </c>
      <c r="E12" s="18"/>
    </row>
    <row r="13" spans="1:5" ht="42.75" customHeight="1">
      <c r="A13" s="20" t="s">
        <v>42</v>
      </c>
      <c r="B13" s="26">
        <v>112</v>
      </c>
      <c r="C13" s="181"/>
      <c r="D13" s="180">
        <v>198.42</v>
      </c>
      <c r="E13" s="18"/>
    </row>
    <row r="14" spans="1:5" ht="42.75" customHeight="1">
      <c r="A14" s="20" t="s">
        <v>125</v>
      </c>
      <c r="B14" s="26">
        <v>113</v>
      </c>
      <c r="C14" s="174">
        <v>-517528.59</v>
      </c>
      <c r="D14" s="180">
        <v>-255348.03</v>
      </c>
      <c r="E14" s="18"/>
    </row>
    <row r="15" spans="1:5" ht="42.75" customHeight="1">
      <c r="A15" s="20" t="s">
        <v>144</v>
      </c>
      <c r="B15" s="26">
        <v>114</v>
      </c>
      <c r="C15" s="174">
        <v>0</v>
      </c>
      <c r="D15" s="180">
        <v>-2481989.13</v>
      </c>
      <c r="E15" s="18"/>
    </row>
    <row r="16" spans="1:5" ht="42.75" customHeight="1">
      <c r="A16" s="20" t="s">
        <v>145</v>
      </c>
      <c r="B16" s="26">
        <v>115</v>
      </c>
      <c r="C16" s="174">
        <v>0</v>
      </c>
      <c r="D16" s="180">
        <v>0</v>
      </c>
      <c r="E16" s="18"/>
    </row>
    <row r="17" spans="1:5" ht="42.75" customHeight="1">
      <c r="A17" s="20" t="s">
        <v>82</v>
      </c>
      <c r="B17" s="26">
        <v>116</v>
      </c>
      <c r="C17" s="174">
        <v>22577</v>
      </c>
      <c r="D17" s="180">
        <v>7720065.99</v>
      </c>
      <c r="E17" s="18"/>
    </row>
    <row r="18" spans="1:5" ht="42.75" customHeight="1">
      <c r="A18" s="20" t="s">
        <v>64</v>
      </c>
      <c r="B18" s="26">
        <v>117</v>
      </c>
      <c r="C18" s="174">
        <v>3460.24</v>
      </c>
      <c r="D18" s="180">
        <v>1907.48</v>
      </c>
      <c r="E18" s="18"/>
    </row>
    <row r="19" spans="1:5" ht="42.75" customHeight="1">
      <c r="A19" s="20" t="s">
        <v>83</v>
      </c>
      <c r="B19" s="26">
        <v>118</v>
      </c>
      <c r="C19" s="181"/>
      <c r="D19" s="180">
        <v>-198.42</v>
      </c>
      <c r="E19" s="18"/>
    </row>
    <row r="20" spans="1:5" ht="42.75" customHeight="1">
      <c r="A20" s="20" t="s">
        <v>138</v>
      </c>
      <c r="B20" s="26">
        <v>119</v>
      </c>
      <c r="C20" s="174">
        <v>310946.85</v>
      </c>
      <c r="D20" s="180">
        <v>214194.13</v>
      </c>
      <c r="E20" s="18"/>
    </row>
    <row r="21" spans="1:5" ht="42.75" customHeight="1">
      <c r="A21" s="20" t="s">
        <v>146</v>
      </c>
      <c r="B21" s="26">
        <v>120</v>
      </c>
      <c r="C21" s="174">
        <v>0</v>
      </c>
      <c r="D21" s="180">
        <v>-501734.38</v>
      </c>
      <c r="E21" s="18"/>
    </row>
    <row r="22" spans="1:5" ht="42.75" customHeight="1">
      <c r="A22" s="20" t="s">
        <v>147</v>
      </c>
      <c r="B22" s="26">
        <v>121</v>
      </c>
      <c r="C22" s="174">
        <v>0</v>
      </c>
      <c r="D22" s="180">
        <v>0</v>
      </c>
      <c r="E22" s="18"/>
    </row>
    <row r="23" spans="1:5" ht="42.75" customHeight="1">
      <c r="A23" s="20" t="s">
        <v>84</v>
      </c>
      <c r="B23" s="26">
        <v>122</v>
      </c>
      <c r="C23" s="174">
        <v>0</v>
      </c>
      <c r="D23" s="180">
        <v>0</v>
      </c>
      <c r="E23" s="18"/>
    </row>
    <row r="24" spans="1:5" ht="42.75" customHeight="1">
      <c r="A24" s="20" t="s">
        <v>85</v>
      </c>
      <c r="B24" s="26">
        <v>123</v>
      </c>
      <c r="C24" s="174">
        <v>431.47</v>
      </c>
      <c r="D24" s="180">
        <v>-111.95</v>
      </c>
      <c r="E24" s="18"/>
    </row>
    <row r="25" spans="1:5" ht="42.75" customHeight="1">
      <c r="A25" s="20" t="s">
        <v>148</v>
      </c>
      <c r="B25" s="26">
        <v>124</v>
      </c>
      <c r="C25" s="174">
        <v>0</v>
      </c>
      <c r="D25" s="180">
        <v>0</v>
      </c>
      <c r="E25" s="18"/>
    </row>
    <row r="26" spans="1:5" ht="42.75" customHeight="1">
      <c r="A26" s="20" t="s">
        <v>149</v>
      </c>
      <c r="B26" s="26">
        <v>125</v>
      </c>
      <c r="C26" s="174">
        <v>0</v>
      </c>
      <c r="D26" s="180">
        <v>0</v>
      </c>
      <c r="E26" s="18"/>
    </row>
    <row r="27" spans="1:5" ht="42.75" customHeight="1">
      <c r="A27" s="20" t="s">
        <v>150</v>
      </c>
      <c r="B27" s="26">
        <v>126</v>
      </c>
      <c r="C27" s="174">
        <v>-2411.25</v>
      </c>
      <c r="D27" s="180">
        <v>-5833.85</v>
      </c>
      <c r="E27" s="18"/>
    </row>
    <row r="28" spans="1:5" ht="42.75" customHeight="1">
      <c r="A28" s="20" t="s">
        <v>86</v>
      </c>
      <c r="B28" s="26">
        <v>127</v>
      </c>
      <c r="C28" s="174">
        <v>-19809</v>
      </c>
      <c r="D28" s="180">
        <v>-33155.53</v>
      </c>
      <c r="E28" s="18"/>
    </row>
    <row r="29" spans="1:5" ht="42.75" customHeight="1">
      <c r="A29" s="20" t="s">
        <v>151</v>
      </c>
      <c r="B29" s="26">
        <v>128</v>
      </c>
      <c r="C29" s="174">
        <v>0</v>
      </c>
      <c r="D29" s="149">
        <v>0</v>
      </c>
      <c r="E29" s="18"/>
    </row>
    <row r="30" spans="1:5" ht="42.75" customHeight="1">
      <c r="A30" s="19" t="s">
        <v>205</v>
      </c>
      <c r="B30" s="26">
        <v>129</v>
      </c>
      <c r="C30" s="29">
        <f>+C31+C32+C33</f>
        <v>4476200.64</v>
      </c>
      <c r="D30" s="29">
        <f>+D31+D32+D33</f>
        <v>5641807.7</v>
      </c>
      <c r="E30" s="18"/>
    </row>
    <row r="31" spans="1:5" ht="42.75" customHeight="1">
      <c r="A31" s="32" t="s">
        <v>206</v>
      </c>
      <c r="B31" s="26">
        <v>130</v>
      </c>
      <c r="C31" s="27"/>
      <c r="D31" s="27"/>
      <c r="E31" s="18"/>
    </row>
    <row r="32" spans="1:5" ht="42.75" customHeight="1">
      <c r="A32" s="20" t="s">
        <v>142</v>
      </c>
      <c r="B32" s="26">
        <v>131</v>
      </c>
      <c r="C32" s="27"/>
      <c r="D32" s="27"/>
      <c r="E32" s="18"/>
    </row>
    <row r="33" spans="1:5" ht="42.75" customHeight="1">
      <c r="A33" s="20" t="s">
        <v>87</v>
      </c>
      <c r="B33" s="26">
        <v>132</v>
      </c>
      <c r="C33" s="174">
        <v>4476200.64</v>
      </c>
      <c r="D33" s="180">
        <v>5641807.7</v>
      </c>
      <c r="E33" s="18"/>
    </row>
    <row r="34" spans="1:5" ht="42.75" customHeight="1">
      <c r="A34" s="19" t="s">
        <v>207</v>
      </c>
      <c r="B34" s="26">
        <v>133</v>
      </c>
      <c r="C34" s="28">
        <f>+C8+C30</f>
        <v>-1227772.710000001</v>
      </c>
      <c r="D34" s="28">
        <f>+D8+D30</f>
        <v>1347938.6500000004</v>
      </c>
      <c r="E34" s="18"/>
    </row>
    <row r="35" spans="1:5" ht="42.75" customHeight="1">
      <c r="A35" s="19" t="s">
        <v>77</v>
      </c>
      <c r="B35" s="26">
        <v>134</v>
      </c>
      <c r="C35" s="27">
        <v>1574430</v>
      </c>
      <c r="D35" s="148">
        <v>412776.78</v>
      </c>
      <c r="E35" s="18"/>
    </row>
    <row r="36" spans="1:5" ht="42.75" customHeight="1">
      <c r="A36" s="19" t="s">
        <v>208</v>
      </c>
      <c r="B36" s="26">
        <v>135</v>
      </c>
      <c r="C36" s="28">
        <f>+C34+C35</f>
        <v>346657.2899999991</v>
      </c>
      <c r="D36" s="28">
        <f>+D34+D35</f>
        <v>1760715.4300000004</v>
      </c>
      <c r="E36" s="18"/>
    </row>
    <row r="37" spans="1:5" ht="37.5" customHeight="1">
      <c r="A37" s="23"/>
      <c r="B37" s="22"/>
      <c r="C37" s="35"/>
      <c r="D37" s="35"/>
      <c r="E37" s="18"/>
    </row>
    <row r="38" spans="1:5" ht="37.5" customHeight="1">
      <c r="A38" s="23"/>
      <c r="B38" s="22"/>
      <c r="C38" s="35"/>
      <c r="D38" s="35"/>
      <c r="E38" s="18"/>
    </row>
    <row r="39" spans="1:5" ht="37.5" customHeight="1">
      <c r="A39" s="23"/>
      <c r="B39" s="22"/>
      <c r="C39" s="35"/>
      <c r="D39" s="35"/>
      <c r="E39" s="18"/>
    </row>
    <row r="40" spans="1:5" ht="37.5" customHeight="1">
      <c r="A40" s="36"/>
      <c r="B40" s="22"/>
      <c r="C40" s="22"/>
      <c r="D40" s="22"/>
      <c r="E40" s="18"/>
    </row>
    <row r="42" ht="14.25">
      <c r="D42" s="17"/>
    </row>
    <row r="44" ht="14.25">
      <c r="D44" s="17"/>
    </row>
    <row r="46" ht="14.25">
      <c r="D46" s="17"/>
    </row>
    <row r="47" ht="14.25">
      <c r="D47" s="17"/>
    </row>
    <row r="48" ht="14.25">
      <c r="D48" s="17"/>
    </row>
    <row r="49" ht="14.25">
      <c r="D49" s="17"/>
    </row>
    <row r="50" ht="14.25">
      <c r="D50" s="17"/>
    </row>
    <row r="51" ht="14.25">
      <c r="D51" s="17"/>
    </row>
    <row r="53" ht="14.25">
      <c r="D53" s="17"/>
    </row>
  </sheetData>
  <sheetProtection/>
  <protectedRanges>
    <protectedRange sqref="D9:D28" name="Range1"/>
    <protectedRange sqref="D33" name="Range1_1"/>
  </protectedRanges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  <colBreaks count="1" manualBreakCount="1">
    <brk id="4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75" zoomScaleSheetLayoutView="75" zoomScalePageLayoutView="0" workbookViewId="0" topLeftCell="A1">
      <selection activeCell="A5" sqref="A5:F5"/>
    </sheetView>
  </sheetViews>
  <sheetFormatPr defaultColWidth="9.140625" defaultRowHeight="12.75"/>
  <cols>
    <col min="1" max="1" width="60.28125" style="18" customWidth="1"/>
    <col min="2" max="2" width="12.57421875" style="13" customWidth="1"/>
    <col min="3" max="5" width="25.7109375" style="13" customWidth="1"/>
    <col min="6" max="6" width="25.7109375" style="18" customWidth="1"/>
    <col min="7" max="7" width="28.57421875" style="17" customWidth="1"/>
    <col min="8" max="16384" width="9.140625" style="18" customWidth="1"/>
  </cols>
  <sheetData>
    <row r="1" spans="1:6" s="13" customFormat="1" ht="19.5" customHeight="1">
      <c r="A1" s="23"/>
      <c r="B1" s="12"/>
      <c r="C1" s="12"/>
      <c r="D1" s="12"/>
      <c r="E1" s="12"/>
      <c r="F1" s="31" t="s">
        <v>159</v>
      </c>
    </row>
    <row r="2" spans="1:6" s="13" customFormat="1" ht="24" customHeight="1">
      <c r="A2" s="203" t="s">
        <v>152</v>
      </c>
      <c r="B2" s="203"/>
      <c r="C2" s="203"/>
      <c r="D2" s="203"/>
      <c r="E2" s="203"/>
      <c r="F2" s="203"/>
    </row>
    <row r="3" spans="1:6" s="13" customFormat="1" ht="24" customHeight="1">
      <c r="A3" s="204" t="s">
        <v>235</v>
      </c>
      <c r="B3" s="204"/>
      <c r="C3" s="204"/>
      <c r="D3" s="204"/>
      <c r="E3" s="204"/>
      <c r="F3" s="204"/>
    </row>
    <row r="4" spans="1:6" s="13" customFormat="1" ht="24" customHeight="1">
      <c r="A4" s="204" t="s">
        <v>233</v>
      </c>
      <c r="B4" s="204"/>
      <c r="C4" s="204"/>
      <c r="D4" s="204"/>
      <c r="E4" s="204"/>
      <c r="F4" s="204"/>
    </row>
    <row r="5" spans="1:6" s="13" customFormat="1" ht="24" customHeight="1">
      <c r="A5" s="204" t="s">
        <v>246</v>
      </c>
      <c r="B5" s="204"/>
      <c r="C5" s="204"/>
      <c r="D5" s="204"/>
      <c r="E5" s="204"/>
      <c r="F5" s="204"/>
    </row>
    <row r="6" spans="1:6" s="13" customFormat="1" ht="24" customHeight="1">
      <c r="A6" s="23"/>
      <c r="B6" s="12"/>
      <c r="C6" s="12"/>
      <c r="D6" s="12"/>
      <c r="E6" s="12"/>
      <c r="F6" s="25" t="s">
        <v>190</v>
      </c>
    </row>
    <row r="7" spans="1:7" ht="65.25" customHeight="1">
      <c r="A7" s="15" t="s">
        <v>22</v>
      </c>
      <c r="B7" s="15" t="s">
        <v>50</v>
      </c>
      <c r="C7" s="15" t="s">
        <v>218</v>
      </c>
      <c r="D7" s="15" t="s">
        <v>88</v>
      </c>
      <c r="E7" s="15" t="s">
        <v>89</v>
      </c>
      <c r="F7" s="15" t="s">
        <v>90</v>
      </c>
      <c r="G7" s="18"/>
    </row>
    <row r="8" spans="1:7" ht="26.25" customHeight="1">
      <c r="A8" s="20" t="s">
        <v>115</v>
      </c>
      <c r="B8" s="26">
        <v>136</v>
      </c>
      <c r="C8" s="145">
        <v>50600000</v>
      </c>
      <c r="D8" s="27"/>
      <c r="E8" s="27"/>
      <c r="F8" s="27">
        <f aca="true" t="shared" si="0" ref="F8:F16">+C8+D8-E8</f>
        <v>50600000</v>
      </c>
      <c r="G8" s="18"/>
    </row>
    <row r="9" spans="1:7" ht="26.25" customHeight="1">
      <c r="A9" s="20" t="s">
        <v>153</v>
      </c>
      <c r="B9" s="26">
        <v>137</v>
      </c>
      <c r="C9" s="145">
        <v>0</v>
      </c>
      <c r="D9" s="27"/>
      <c r="E9" s="27"/>
      <c r="F9" s="27">
        <f t="shared" si="0"/>
        <v>0</v>
      </c>
      <c r="G9" s="18"/>
    </row>
    <row r="10" spans="1:7" ht="26.25" customHeight="1">
      <c r="A10" s="20" t="s">
        <v>154</v>
      </c>
      <c r="B10" s="26">
        <v>138</v>
      </c>
      <c r="C10" s="145">
        <v>0</v>
      </c>
      <c r="D10" s="27"/>
      <c r="E10" s="27"/>
      <c r="F10" s="27">
        <f t="shared" si="0"/>
        <v>0</v>
      </c>
      <c r="G10" s="18"/>
    </row>
    <row r="11" spans="1:7" ht="26.25" customHeight="1">
      <c r="A11" s="20" t="s">
        <v>118</v>
      </c>
      <c r="B11" s="26">
        <v>139</v>
      </c>
      <c r="C11" s="150">
        <v>1743130.47</v>
      </c>
      <c r="D11" s="149">
        <v>0</v>
      </c>
      <c r="E11" s="149">
        <v>0</v>
      </c>
      <c r="F11" s="149">
        <f t="shared" si="0"/>
        <v>1743130.47</v>
      </c>
      <c r="G11" s="18"/>
    </row>
    <row r="12" spans="1:7" ht="33.75" customHeight="1">
      <c r="A12" s="20" t="s">
        <v>155</v>
      </c>
      <c r="B12" s="26">
        <v>140</v>
      </c>
      <c r="C12" s="150">
        <v>-24719812.886304643</v>
      </c>
      <c r="D12" s="149">
        <v>0</v>
      </c>
      <c r="E12" s="149">
        <v>5641808</v>
      </c>
      <c r="F12" s="149">
        <f>+C12+D12+E12</f>
        <v>-19078004.886304643</v>
      </c>
      <c r="G12" s="18"/>
    </row>
    <row r="13" spans="1:7" ht="26.25" customHeight="1">
      <c r="A13" s="20" t="s">
        <v>29</v>
      </c>
      <c r="B13" s="26">
        <v>141</v>
      </c>
      <c r="C13" s="149">
        <v>0</v>
      </c>
      <c r="D13" s="149">
        <v>0</v>
      </c>
      <c r="E13" s="149">
        <v>0</v>
      </c>
      <c r="F13" s="149">
        <f t="shared" si="0"/>
        <v>0</v>
      </c>
      <c r="G13" s="18"/>
    </row>
    <row r="14" spans="1:7" ht="26.25" customHeight="1">
      <c r="A14" s="20" t="s">
        <v>156</v>
      </c>
      <c r="B14" s="26">
        <v>142</v>
      </c>
      <c r="C14" s="149">
        <v>2006378.1</v>
      </c>
      <c r="D14" s="149">
        <v>0</v>
      </c>
      <c r="E14" s="149">
        <v>5961537</v>
      </c>
      <c r="F14" s="149">
        <f t="shared" si="0"/>
        <v>-3955158.9</v>
      </c>
      <c r="G14" s="18"/>
    </row>
    <row r="15" spans="1:7" ht="26.25" customHeight="1">
      <c r="A15" s="20" t="s">
        <v>157</v>
      </c>
      <c r="B15" s="26">
        <v>143</v>
      </c>
      <c r="C15" s="149">
        <v>-5961536.76</v>
      </c>
      <c r="D15" s="149">
        <v>8949316</v>
      </c>
      <c r="E15" s="149">
        <v>-5961537</v>
      </c>
      <c r="F15" s="149">
        <f>-(+C15+D15-E15)</f>
        <v>-8949316.24</v>
      </c>
      <c r="G15" s="18"/>
    </row>
    <row r="16" spans="1:7" ht="26.25" customHeight="1">
      <c r="A16" s="20" t="s">
        <v>158</v>
      </c>
      <c r="B16" s="26">
        <v>144</v>
      </c>
      <c r="C16" s="27"/>
      <c r="D16" s="27"/>
      <c r="E16" s="27"/>
      <c r="F16" s="27">
        <f t="shared" si="0"/>
        <v>0</v>
      </c>
      <c r="G16" s="18"/>
    </row>
    <row r="17" spans="1:7" ht="48" customHeight="1">
      <c r="A17" s="19" t="s">
        <v>209</v>
      </c>
      <c r="B17" s="26">
        <v>145</v>
      </c>
      <c r="C17" s="29">
        <f>+SUM(C8:C16)</f>
        <v>23668158.923695356</v>
      </c>
      <c r="D17" s="29">
        <f>+SUM(D8:D16)</f>
        <v>8949316</v>
      </c>
      <c r="E17" s="29">
        <f>+SUM(E8:E16)</f>
        <v>5641808</v>
      </c>
      <c r="F17" s="29">
        <f>+SUM(F8:F16)</f>
        <v>20360650.44369536</v>
      </c>
      <c r="G17" s="18"/>
    </row>
    <row r="18" spans="1:7" ht="26.25" customHeight="1">
      <c r="A18" s="20" t="s">
        <v>92</v>
      </c>
      <c r="B18" s="26">
        <v>146</v>
      </c>
      <c r="C18" s="27"/>
      <c r="D18" s="27"/>
      <c r="E18" s="27"/>
      <c r="F18" s="27">
        <f>+C18+D18-E18</f>
        <v>0</v>
      </c>
      <c r="G18" s="18"/>
    </row>
    <row r="19" spans="1:7" ht="26.25" customHeight="1">
      <c r="A19" s="20" t="s">
        <v>93</v>
      </c>
      <c r="B19" s="26">
        <v>147</v>
      </c>
      <c r="C19" s="27"/>
      <c r="D19" s="27"/>
      <c r="E19" s="27"/>
      <c r="F19" s="27">
        <f>+C19+D19-E19</f>
        <v>0</v>
      </c>
      <c r="G19" s="18"/>
    </row>
    <row r="20" spans="1:7" ht="48" customHeight="1">
      <c r="A20" s="19" t="s">
        <v>210</v>
      </c>
      <c r="B20" s="26">
        <v>148</v>
      </c>
      <c r="C20" s="29">
        <f>+C18+C19</f>
        <v>0</v>
      </c>
      <c r="D20" s="29">
        <f>+D18+D19</f>
        <v>0</v>
      </c>
      <c r="E20" s="29">
        <f>+E18+E19</f>
        <v>0</v>
      </c>
      <c r="F20" s="29">
        <f>+F18+F19</f>
        <v>0</v>
      </c>
      <c r="G20" s="18"/>
    </row>
    <row r="21" spans="1:7" ht="46.5" customHeight="1">
      <c r="A21" s="19" t="s">
        <v>211</v>
      </c>
      <c r="B21" s="26">
        <v>149</v>
      </c>
      <c r="C21" s="29">
        <f>+C17+C20</f>
        <v>23668158.923695356</v>
      </c>
      <c r="D21" s="29">
        <f>+D17+D20</f>
        <v>8949316</v>
      </c>
      <c r="E21" s="29">
        <f>+E17+E20</f>
        <v>5641808</v>
      </c>
      <c r="F21" s="29">
        <f>+F17+F20</f>
        <v>20360650.44369536</v>
      </c>
      <c r="G21" s="18"/>
    </row>
    <row r="23" ht="14.25">
      <c r="F23" s="17"/>
    </row>
    <row r="25" ht="14.25">
      <c r="F25" s="17"/>
    </row>
    <row r="27" ht="14.25">
      <c r="F27" s="17"/>
    </row>
    <row r="28" ht="14.25">
      <c r="F28" s="17"/>
    </row>
    <row r="29" ht="14.25">
      <c r="F29" s="17"/>
    </row>
    <row r="30" ht="14.25">
      <c r="F30" s="17"/>
    </row>
    <row r="31" ht="14.25">
      <c r="F31" s="17"/>
    </row>
    <row r="32" ht="14.25">
      <c r="F32" s="17"/>
    </row>
    <row r="34" ht="14.25">
      <c r="F34" s="17"/>
    </row>
  </sheetData>
  <sheetProtection/>
  <protectedRanges>
    <protectedRange sqref="C12" name="Range1"/>
    <protectedRange sqref="C11" name="Range1_1"/>
  </protectedRanges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4">
      <selection activeCell="A2" sqref="A2:F2"/>
    </sheetView>
  </sheetViews>
  <sheetFormatPr defaultColWidth="9.140625" defaultRowHeight="12.75"/>
  <cols>
    <col min="1" max="1" width="51.7109375" style="39" customWidth="1"/>
    <col min="2" max="6" width="14.7109375" style="39" customWidth="1"/>
    <col min="7" max="16384" width="9.140625" style="39" customWidth="1"/>
  </cols>
  <sheetData>
    <row r="1" spans="1:7" s="38" customFormat="1" ht="15">
      <c r="A1" s="211" t="s">
        <v>94</v>
      </c>
      <c r="B1" s="211"/>
      <c r="C1" s="211"/>
      <c r="D1" s="211"/>
      <c r="E1" s="211"/>
      <c r="F1" s="211"/>
      <c r="G1" s="37"/>
    </row>
    <row r="2" spans="1:6" ht="15">
      <c r="A2" s="209" t="s">
        <v>95</v>
      </c>
      <c r="B2" s="209"/>
      <c r="C2" s="209"/>
      <c r="D2" s="209"/>
      <c r="E2" s="209"/>
      <c r="F2" s="209"/>
    </row>
    <row r="3" spans="1:6" ht="14.25">
      <c r="A3" s="210"/>
      <c r="B3" s="210"/>
      <c r="C3" s="210"/>
      <c r="D3" s="210"/>
      <c r="E3" s="210"/>
      <c r="F3" s="210"/>
    </row>
    <row r="4" spans="1:6" ht="15">
      <c r="A4" s="209" t="s">
        <v>236</v>
      </c>
      <c r="B4" s="209"/>
      <c r="C4" s="209"/>
      <c r="D4" s="209"/>
      <c r="E4" s="209"/>
      <c r="F4" s="209"/>
    </row>
    <row r="5" spans="1:6" ht="15">
      <c r="A5" s="209" t="s">
        <v>237</v>
      </c>
      <c r="B5" s="209"/>
      <c r="C5" s="209"/>
      <c r="D5" s="209"/>
      <c r="E5" s="209"/>
      <c r="F5" s="209"/>
    </row>
    <row r="6" spans="1:6" ht="15">
      <c r="A6" s="209" t="s">
        <v>259</v>
      </c>
      <c r="B6" s="209"/>
      <c r="C6" s="209"/>
      <c r="D6" s="209"/>
      <c r="E6" s="209"/>
      <c r="F6" s="209"/>
    </row>
    <row r="7" spans="1:6" ht="14.25">
      <c r="A7" s="210"/>
      <c r="B7" s="210"/>
      <c r="C7" s="210"/>
      <c r="D7" s="210"/>
      <c r="E7" s="210"/>
      <c r="F7" s="210"/>
    </row>
    <row r="8" spans="1:6" ht="14.25">
      <c r="A8" s="210"/>
      <c r="B8" s="210"/>
      <c r="C8" s="210"/>
      <c r="D8" s="210"/>
      <c r="E8" s="210"/>
      <c r="F8" s="210"/>
    </row>
    <row r="9" spans="1:6" ht="69" customHeight="1">
      <c r="A9" s="212" t="s">
        <v>238</v>
      </c>
      <c r="B9" s="213"/>
      <c r="C9" s="213"/>
      <c r="D9" s="213"/>
      <c r="E9" s="213"/>
      <c r="F9" s="214"/>
    </row>
    <row r="10" spans="1:6" ht="69" customHeight="1">
      <c r="A10" s="212" t="s">
        <v>257</v>
      </c>
      <c r="B10" s="213"/>
      <c r="C10" s="213"/>
      <c r="D10" s="213"/>
      <c r="E10" s="213"/>
      <c r="F10" s="214"/>
    </row>
    <row r="11" spans="1:6" ht="69" customHeight="1">
      <c r="A11" s="206"/>
      <c r="B11" s="207"/>
      <c r="C11" s="207"/>
      <c r="D11" s="207"/>
      <c r="E11" s="207"/>
      <c r="F11" s="208"/>
    </row>
    <row r="12" spans="1:6" ht="69" customHeight="1">
      <c r="A12" s="206"/>
      <c r="B12" s="207"/>
      <c r="C12" s="207"/>
      <c r="D12" s="207"/>
      <c r="E12" s="207"/>
      <c r="F12" s="208"/>
    </row>
    <row r="13" spans="1:6" ht="14.25">
      <c r="A13" s="40"/>
      <c r="B13" s="40"/>
      <c r="C13" s="40"/>
      <c r="D13" s="40"/>
      <c r="E13" s="40"/>
      <c r="F13" s="40"/>
    </row>
    <row r="14" spans="1:6" ht="14.25">
      <c r="A14" s="40"/>
      <c r="B14" s="40"/>
      <c r="C14" s="40"/>
      <c r="D14" s="40"/>
      <c r="E14" s="40"/>
      <c r="F14" s="40"/>
    </row>
    <row r="15" spans="1:6" ht="14.25">
      <c r="A15" s="40"/>
      <c r="B15" s="40"/>
      <c r="C15" s="40"/>
      <c r="D15" s="40"/>
      <c r="E15" s="40"/>
      <c r="F15" s="40"/>
    </row>
    <row r="16" spans="1:6" ht="14.25">
      <c r="A16" s="40"/>
      <c r="B16" s="40"/>
      <c r="C16" s="40"/>
      <c r="D16" s="40"/>
      <c r="E16" s="40"/>
      <c r="F16" s="40"/>
    </row>
    <row r="17" spans="1:6" ht="14.25">
      <c r="A17" s="40" t="s">
        <v>258</v>
      </c>
      <c r="B17" s="40"/>
      <c r="C17" s="40"/>
      <c r="D17" s="40" t="s">
        <v>96</v>
      </c>
      <c r="E17" s="40"/>
      <c r="F17" s="40"/>
    </row>
    <row r="18" spans="1:6" ht="14.25">
      <c r="A18" s="40" t="s">
        <v>239</v>
      </c>
      <c r="B18" s="40"/>
      <c r="C18" s="40"/>
      <c r="D18" s="39" t="s">
        <v>245</v>
      </c>
      <c r="E18" s="40"/>
      <c r="F18" s="40"/>
    </row>
    <row r="19" spans="1:6" ht="14.25">
      <c r="A19" s="40" t="s">
        <v>240</v>
      </c>
      <c r="B19" s="40"/>
      <c r="C19" s="40"/>
      <c r="D19" s="40"/>
      <c r="E19" s="40"/>
      <c r="F19" s="40"/>
    </row>
    <row r="20" spans="1:6" ht="14.25">
      <c r="A20" s="40"/>
      <c r="B20" s="40"/>
      <c r="C20" s="40"/>
      <c r="D20" s="40"/>
      <c r="E20" s="40"/>
      <c r="F20" s="40"/>
    </row>
  </sheetData>
  <sheetProtection/>
  <mergeCells count="12">
    <mergeCell ref="A2:F2"/>
    <mergeCell ref="A4:F4"/>
    <mergeCell ref="A3:F3"/>
    <mergeCell ref="A1:F1"/>
    <mergeCell ref="A9:F9"/>
    <mergeCell ref="A10:F10"/>
    <mergeCell ref="A11:F11"/>
    <mergeCell ref="A12:F12"/>
    <mergeCell ref="A6:F6"/>
    <mergeCell ref="A5:F5"/>
    <mergeCell ref="A7:F7"/>
    <mergeCell ref="A8:F8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</dc:title>
  <dc:subject/>
  <dc:creator>Mijo Jozić</dc:creator>
  <cp:keywords/>
  <dc:description/>
  <cp:lastModifiedBy>skoscak</cp:lastModifiedBy>
  <cp:lastPrinted>2012-10-17T07:38:03Z</cp:lastPrinted>
  <dcterms:created xsi:type="dcterms:W3CDTF">2003-11-19T18:37:16Z</dcterms:created>
  <dcterms:modified xsi:type="dcterms:W3CDTF">2012-10-22T12:52:57Z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