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386" windowWidth="14520" windowHeight="1285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'Bilješke'!$A$1:$K$43</definedName>
    <definedName name="_xlnm.Print_Area" localSheetId="0">'OPĆI PODACI'!$A$1:$I$65</definedName>
    <definedName name="_xlnm.Print_Area" localSheetId="5">'PK'!$A$1:$K$25</definedName>
    <definedName name="_xlnm.Print_Area" localSheetId="2">'RDG'!$A$1:$M$74</definedName>
  </definedNames>
  <calcPr fullCalcOnLoad="1"/>
</workbook>
</file>

<file path=xl/comments7.xml><?xml version="1.0" encoding="utf-8"?>
<comments xmlns="http://schemas.openxmlformats.org/spreadsheetml/2006/main">
  <authors>
    <author>a</author>
  </authors>
  <commentList>
    <comment ref="A22"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4"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6"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8"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0"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32" authorId="0">
      <text>
        <r>
          <rPr>
            <sz val="8"/>
            <rFont val="Tahoma"/>
            <family val="2"/>
          </rPr>
          <t xml:space="preserve">Podatak pod </t>
        </r>
        <r>
          <rPr>
            <b/>
            <sz val="8"/>
            <rFont val="Tahoma"/>
            <family val="2"/>
          </rPr>
          <t xml:space="preserve">Dobit ili gubitak </t>
        </r>
        <r>
          <rPr>
            <sz val="8"/>
            <rFont val="Tahoma"/>
            <family val="2"/>
          </rPr>
          <t xml:space="preserve">obuhvaća komentar ostvarene dobiti/gubitka za promatrano tromjesečje u usporedbi s istim razdobljem prethodne godine odnosno s prethodnim tromjesečjem te u usporedbi s planiranim za promatrano tromjesečje. 
</t>
        </r>
      </text>
    </comment>
    <comment ref="A34"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6"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8"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40"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<sst xmlns="http://schemas.openxmlformats.org/spreadsheetml/2006/main" count="447" uniqueCount="388">
  <si>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</si>
  <si>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</si>
  <si>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</si>
  <si>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</si>
  <si>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</si>
  <si>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</si>
  <si>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</si>
  <si>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</si>
  <si>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</si>
  <si>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</si>
  <si>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</si>
  <si>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</si>
  <si>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</si>
  <si>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</si>
  <si>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</si>
  <si>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</si>
  <si>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</si>
  <si>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</si>
  <si>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</si>
  <si>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</si>
  <si>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</si>
  <si>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F) UKUPNO – PASIVA </t>
    </r>
    <r>
      <rPr>
        <sz val="9"/>
        <rFont val="Arial"/>
        <family val="2"/>
      </rPr>
      <t>(062+079+083+093+106)</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</si>
  <si>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</si>
  <si>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</si>
  <si>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</si>
  <si>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</si>
  <si>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</si>
  <si>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</si>
  <si>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</si>
  <si>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</si>
  <si>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</si>
  <si>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</si>
  <si>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</si>
  <si>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</si>
  <si>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</si>
  <si>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</si>
  <si>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</si>
  <si>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</si>
  <si>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</si>
  <si>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</si>
  <si>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</si>
  <si>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</si>
  <si>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</si>
  <si>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</si>
  <si>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</si>
  <si>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</si>
  <si>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</si>
  <si>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</si>
  <si>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</si>
  <si>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</si>
  <si>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</si>
  <si>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</si>
  <si>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</si>
  <si>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</si>
  <si>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</si>
  <si>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</si>
  <si>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</si>
  <si>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</si>
  <si>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</si>
  <si>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</si>
  <si>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</si>
  <si>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</si>
  <si>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</si>
  <si>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</si>
  <si>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</si>
  <si>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</si>
  <si>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</si>
  <si>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</si>
  <si>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</si>
  <si>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</si>
  <si>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</si>
  <si>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</si>
  <si>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</si>
  <si>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</si>
  <si>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</si>
  <si>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</si>
  <si>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</si>
  <si>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</si>
  <si>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</si>
  <si>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</si>
  <si>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</si>
  <si>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</si>
  <si>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</si>
  <si>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</si>
  <si>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</si>
  <si>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</si>
  <si>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</si>
  <si>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</si>
  <si>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</si>
  <si>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</si>
  <si>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</si>
  <si>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</si>
  <si>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</si>
  <si>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</si>
  <si>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</si>
  <si>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</si>
  <si>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</si>
  <si>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</si>
  <si>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</si>
  <si>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</si>
  <si>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</si>
  <si>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</si>
  <si>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</si>
  <si>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</si>
  <si>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</si>
  <si>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</si>
  <si>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</si>
  <si>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</si>
  <si>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</si>
  <si>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</si>
  <si>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</si>
  <si>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</si>
  <si>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</si>
  <si>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</si>
  <si>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</si>
  <si>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</si>
  <si>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</si>
  <si>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</si>
  <si>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</si>
  <si>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</si>
  <si>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</si>
  <si>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</si>
  <si>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</si>
  <si>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</si>
  <si>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</si>
  <si>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</si>
  <si>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</si>
  <si>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</si>
  <si>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</si>
  <si>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</si>
  <si>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</si>
  <si>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</si>
  <si>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</si>
  <si>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</si>
  <si>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</si>
  <si>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</si>
  <si>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</si>
  <si>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</si>
  <si>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</si>
  <si>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</si>
  <si>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</si>
  <si>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</si>
  <si>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</si>
  <si>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</si>
  <si>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</si>
  <si>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</si>
  <si>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</si>
  <si>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</si>
  <si>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</si>
  <si>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</si>
  <si>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</si>
  <si>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</si>
  <si>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</si>
  <si>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</si>
  <si>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</si>
  <si>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</si>
  <si>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</si>
  <si>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</si>
  <si>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</si>
  <si>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</si>
  <si>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</si>
  <si>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</si>
  <si>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</si>
  <si>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</si>
  <si>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</si>
  <si>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</si>
  <si>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</si>
  <si>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</si>
  <si>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</si>
  <si>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</si>
  <si>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</si>
  <si>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</si>
  <si>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</si>
  <si>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</si>
  <si>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</si>
  <si>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</si>
  <si>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</si>
  <si>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</si>
  <si>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</si>
  <si>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</si>
  <si>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</si>
  <si>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</si>
  <si>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</si>
  <si>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</si>
  <si>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</si>
  <si>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</si>
  <si>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</si>
  <si>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</si>
  <si>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</si>
  <si>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</si>
  <si>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</si>
  <si>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</si>
  <si>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</si>
  <si>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</si>
  <si>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</si>
  <si>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</si>
  <si>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</si>
  <si>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</si>
  <si>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</si>
  <si>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</si>
  <si>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</si>
  <si>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</si>
  <si>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</si>
  <si>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</si>
  <si>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</si>
  <si>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</si>
  <si>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</si>
  <si>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</si>
  <si>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</si>
  <si>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</si>
  <si>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</si>
  <si>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</si>
  <si>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</si>
  <si>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</si>
  <si>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</si>
  <si>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</si>
  <si>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</si>
  <si>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</si>
  <si>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</si>
  <si>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</si>
  <si>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</si>
  <si>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</si>
  <si>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</si>
  <si>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</si>
  <si>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</si>
  <si>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</si>
  <si>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</si>
  <si>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</si>
  <si>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</si>
  <si>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</si>
  <si>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</si>
  <si>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</si>
  <si>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</si>
  <si>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</si>
  <si>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</si>
  <si>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</si>
  <si>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</si>
  <si>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</si>
  <si>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</si>
  <si>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</si>
  <si>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</si>
  <si>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</si>
  <si>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</si>
  <si>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</si>
  <si>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</si>
  <si>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</si>
  <si>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</si>
  <si>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</si>
  <si>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</si>
  <si>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</si>
  <si>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</si>
  <si>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</si>
  <si>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</si>
  <si>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</si>
  <si>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</si>
  <si>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</si>
  <si>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</si>
  <si>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</si>
  <si>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</si>
  <si>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</si>
  <si>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</si>
  <si>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</si>
  <si>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</si>
  <si>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</si>
  <si>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</si>
  <si>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</si>
  <si>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</si>
  <si>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</si>
  <si>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</si>
  <si>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</si>
  <si>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</si>
  <si>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</si>
  <si>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</si>
  <si>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</si>
  <si>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</si>
  <si>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</si>
  <si>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</si>
  <si>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</si>
  <si>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</si>
  <si>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</si>
  <si>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</si>
  <si>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</si>
  <si>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</si>
  <si>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</si>
  <si>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</si>
  <si>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</si>
  <si>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</si>
  <si>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</si>
  <si>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</si>
  <si>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</si>
  <si>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</si>
  <si>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</si>
  <si>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</si>
  <si>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</si>
  <si>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</si>
  <si>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</si>
  <si>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</si>
  <si>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</si>
  <si>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</si>
  <si>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</si>
  <si>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</si>
  <si>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</si>
  <si>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</si>
  <si>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</si>
  <si>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</si>
  <si>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</si>
  <si>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</si>
  <si>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</si>
  <si>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</si>
  <si>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</si>
  <si>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</si>
  <si>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t>
  </si>
  <si>
    <t>03275841</t>
  </si>
  <si>
    <t>080008303</t>
  </si>
  <si>
    <t>42523247815</t>
  </si>
  <si>
    <t>Zagreb</t>
  </si>
  <si>
    <t>ah@autohrvatska.hr</t>
  </si>
  <si>
    <t>www.autohrvatska.hr</t>
  </si>
  <si>
    <t>da</t>
  </si>
  <si>
    <t>4531</t>
  </si>
  <si>
    <t>MAN IMPORTER HRVATSKA D.O.O.</t>
  </si>
  <si>
    <t>ZAGREB</t>
  </si>
  <si>
    <t>1411152</t>
  </si>
  <si>
    <t>1778293</t>
  </si>
  <si>
    <t>AUTO HRVATSKA AUTOMOBILI D.O.O.</t>
  </si>
  <si>
    <t>1411110</t>
  </si>
  <si>
    <t>AUTO HRVATSKA CENTAR</t>
  </si>
  <si>
    <t>2439000</t>
  </si>
  <si>
    <t>Radan Nebojša, Tisanić Ivanka</t>
  </si>
  <si>
    <t>016167514 i 016167640</t>
  </si>
  <si>
    <t>016167564</t>
  </si>
  <si>
    <t>nradan@autohrvatska.hr / itisanic@autohrvatska.hr</t>
  </si>
  <si>
    <t>Merkaš Zvonko, Srebrenović Robert</t>
  </si>
  <si>
    <t>Obveznik:    AUTO HRVATSKA D.D.</t>
  </si>
  <si>
    <t>Obveznik:  AUTO HRVATSKA D.D.</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</si>
  <si>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</si>
  <si>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</si>
  <si>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</si>
  <si>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</si>
  <si>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</si>
  <si>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</si>
  <si>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</si>
  <si>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</si>
  <si>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</si>
  <si>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</si>
  <si>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</si>
  <si>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</si>
  <si>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</si>
  <si>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</si>
  <si>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9. Operativni i ostali troškovi</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</si>
  <si>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</si>
  <si>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</si>
  <si>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</si>
  <si>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</si>
  <si>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</si>
  <si>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tužitelje nisu od  večeg značaja za utjecaj na poslovni rezultat.</t>
  </si>
  <si>
    <t>14. Ostale napomene</t>
  </si>
  <si>
    <t xml:space="preserve">Financijski izvještaji izrađeni su prema MSFI-a. .  </t>
  </si>
  <si>
    <t>AOP
oznaka</t>
  </si>
  <si>
    <t>I. POSLOVNI PRIHODI (112+113)</t>
  </si>
  <si>
    <t>II. POSLOVNI RASHODI (115+116+120+124+125+126+129+130)</t>
  </si>
  <si>
    <t xml:space="preserve">    2. Materijalni troškovi (117 do 119)</t>
  </si>
  <si>
    <t xml:space="preserve">   3. Troškovi osoblja (121 do 123)</t>
  </si>
  <si>
    <t xml:space="preserve">   6. Vrijednosno usklađivanje (127+128)</t>
  </si>
  <si>
    <t>III. FINANCIJSKI PRIHODI (132 do 136)</t>
  </si>
  <si>
    <t>IV. FINANCIJSKI RASHODI (138 do 141)</t>
  </si>
  <si>
    <t>IX.  UKUPNI PRIHODI (111+131+142 + 144)</t>
  </si>
  <si>
    <t>X.   UKUPNI RASHODI (114+137+143 + 145)</t>
  </si>
  <si>
    <t>XI.  DOBIT ILI GUBITAK PRIJE OPOREZIVANJA (146-147)</t>
  </si>
  <si>
    <t>XIII. DOBIT ILI GUBITAK RAZDOBLJA (148-151)</t>
  </si>
  <si>
    <t>MAN IMPORTER MAKEDONIJA D.O.O.E.L</t>
  </si>
  <si>
    <t>SKOPJE</t>
  </si>
  <si>
    <t>Heinzelova 70</t>
  </si>
  <si>
    <t>AUTO HRVATSKA AUTODIJELOVI  D.O.O.</t>
  </si>
  <si>
    <t>AUTO HRVATSKA AUTOSERVISI  D.O.O.</t>
  </si>
  <si>
    <t>2942836</t>
  </si>
  <si>
    <t>2942887</t>
  </si>
  <si>
    <t>stanje na dan  31.03.2013.</t>
  </si>
  <si>
    <t>31.03.2013.</t>
  </si>
  <si>
    <t>AUTO HRVATSKA PROD. SERVISNI CENTRI D.O.O.</t>
  </si>
  <si>
    <t>u razdoblju 01.01.2012 do 31.03.2013.</t>
  </si>
  <si>
    <t>u razdoblju 01.01.2013. do 31.03.2013.</t>
  </si>
  <si>
    <t>01.01.2013. društvo Auto Hrvatska dijelovi  d.o.o. pripojeno je društvu Auto Hrvatska  d.d.</t>
  </si>
  <si>
    <t>Ostvarena konsolidirana dobit za  razdoblje 1.1. - 31.03.2013.  iznosi 378.819  kuna.</t>
  </si>
  <si>
    <t xml:space="preserve">Operativni i ostali troškovi iz djelatnosti u odnosu na isto razdoblje predhodne godine veči su za 2,14 %, a prihodi manji za 1,71 % .
 </t>
  </si>
  <si>
    <t>Ostvarena ukupna dobit u odnosu na isto razdoblje protekle godine manja  je za 5.554 tis.kuna. Dobit bez manjinskog interesa manja je za  5.835 tis. kuna.</t>
  </si>
  <si>
    <t xml:space="preserve">Uvoz i distribucija rezervnih dijelova, guma, ulja i maziva te opreme za osobna i gospodarska vozila, mrežu brzih servisa za osobna vozila. Uvoz  prodaja i servis  novih i rabljenih gospodarskih vozila marke MAN, NEOPLAN I OTOKAR. Prodaja i servis novih i rabljenih osobnih vozila marke FORD, VW, AUDI, FIAT,ALFA, LANCIA, JEEP I TOYOTA. Poslovanje nakretninama i upravljanje društvima 
</t>
  </si>
  <si>
    <t>AUTO HRVATSKA-GRUPA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</si>
</sst>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3">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9" fillId="0" borderId="0" xfId="63">
      <alignment vertical="top"/>
      <protection/>
    </xf>
    <xf numFmtId="0" fontId="14"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3" fillId="0" borderId="17" xfId="58" applyFont="1" applyBorder="1" applyAlignment="1">
      <alignment/>
      <protection/>
    </xf>
    <xf numFmtId="0" fontId="3" fillId="0" borderId="21" xfId="58" applyFont="1" applyBorder="1" applyAlignment="1">
      <alignment/>
      <protection/>
    </xf>
    <xf numFmtId="0" fontId="3" fillId="0" borderId="22"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2"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2" xfId="58" applyFont="1" applyFill="1" applyBorder="1" applyAlignment="1" applyProtection="1">
      <alignment/>
      <protection hidden="1"/>
    </xf>
    <xf numFmtId="0" fontId="3" fillId="0" borderId="22"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2"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2" xfId="58" applyFont="1" applyFill="1" applyBorder="1" applyAlignment="1" applyProtection="1">
      <alignment horizontal="right" vertical="center"/>
      <protection hidden="1" locked="0"/>
    </xf>
    <xf numFmtId="0" fontId="3" fillId="0" borderId="22" xfId="58" applyFont="1" applyBorder="1" applyAlignment="1" applyProtection="1">
      <alignment vertical="top"/>
      <protection hidden="1"/>
    </xf>
    <xf numFmtId="0" fontId="3" fillId="0" borderId="22"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2" xfId="58" applyFont="1" applyBorder="1" applyAlignment="1" applyProtection="1">
      <alignment horizontal="left" vertical="top" indent="2"/>
      <protection hidden="1"/>
    </xf>
    <xf numFmtId="0" fontId="3" fillId="0" borderId="16" xfId="58" applyFont="1" applyBorder="1" applyAlignment="1" applyProtection="1">
      <alignment horizontal="right" vertical="top"/>
      <protection hidden="1"/>
    </xf>
    <xf numFmtId="0" fontId="3" fillId="0" borderId="16" xfId="58" applyFont="1" applyBorder="1" applyAlignment="1" applyProtection="1">
      <alignment horizontal="left" vertical="top"/>
      <protection hidden="1"/>
    </xf>
    <xf numFmtId="0" fontId="3" fillId="0" borderId="22" xfId="58" applyFont="1" applyBorder="1" applyAlignment="1" applyProtection="1">
      <alignment horizontal="left"/>
      <protection hidden="1"/>
    </xf>
    <xf numFmtId="0" fontId="3" fillId="0" borderId="21"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2" xfId="58" applyFont="1" applyFill="1" applyBorder="1" applyAlignment="1" applyProtection="1">
      <alignment vertical="center"/>
      <protection hidden="1"/>
    </xf>
    <xf numFmtId="0" fontId="14" fillId="0" borderId="22" xfId="63" applyFont="1" applyFill="1" applyBorder="1" applyAlignment="1" applyProtection="1">
      <alignment vertical="center"/>
      <protection hidden="1"/>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2" xfId="63" applyBorder="1" applyAlignment="1">
      <alignment/>
      <protection/>
    </xf>
    <xf numFmtId="0" fontId="2" fillId="0" borderId="16" xfId="58" applyFont="1" applyBorder="1" applyAlignment="1" applyProtection="1">
      <alignment vertical="center"/>
      <protection hidden="1"/>
    </xf>
    <xf numFmtId="0" fontId="3" fillId="0" borderId="23" xfId="58" applyFont="1" applyFill="1" applyBorder="1" applyAlignment="1" applyProtection="1">
      <alignment horizontal="right" vertical="top" wrapText="1"/>
      <protection hidden="1"/>
    </xf>
    <xf numFmtId="0" fontId="3" fillId="0" borderId="24" xfId="58" applyFont="1" applyFill="1" applyBorder="1" applyAlignment="1" applyProtection="1">
      <alignment horizontal="right" vertical="top" wrapText="1"/>
      <protection hidden="1"/>
    </xf>
    <xf numFmtId="0" fontId="3" fillId="0" borderId="24" xfId="58" applyFont="1" applyFill="1" applyBorder="1" applyAlignment="1" applyProtection="1">
      <alignment/>
      <protection hidden="1"/>
    </xf>
    <xf numFmtId="0" fontId="3" fillId="0" borderId="25" xfId="58" applyFont="1" applyFill="1" applyBorder="1" applyAlignment="1" applyProtection="1">
      <alignment/>
      <protection hidden="1"/>
    </xf>
    <xf numFmtId="14" fontId="2" fillId="0" borderId="19" xfId="58" applyNumberFormat="1" applyFont="1" applyFill="1" applyBorder="1" applyAlignment="1" applyProtection="1">
      <alignment horizontal="center" vertical="center"/>
      <protection hidden="1" locked="0"/>
    </xf>
    <xf numFmtId="1" fontId="2" fillId="0" borderId="18" xfId="58" applyNumberFormat="1" applyFont="1" applyFill="1" applyBorder="1" applyAlignment="1" applyProtection="1">
      <alignment horizontal="center" vertical="center"/>
      <protection hidden="1" locked="0"/>
    </xf>
    <xf numFmtId="3" fontId="2" fillId="0" borderId="18" xfId="58" applyNumberFormat="1" applyFont="1" applyFill="1" applyBorder="1" applyAlignment="1" applyProtection="1">
      <alignment horizontal="right" vertical="center"/>
      <protection hidden="1" locked="0"/>
    </xf>
    <xf numFmtId="0" fontId="2" fillId="0" borderId="18" xfId="58" applyFont="1" applyFill="1" applyBorder="1" applyAlignment="1" applyProtection="1">
      <alignment horizontal="center" vertical="center"/>
      <protection hidden="1" locked="0"/>
    </xf>
    <xf numFmtId="49" fontId="2" fillId="0" borderId="18" xfId="58"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right"/>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0" fillId="0" borderId="0" xfId="0" applyFont="1" applyAlignment="1">
      <alignment/>
    </xf>
    <xf numFmtId="0" fontId="9" fillId="33" borderId="0" xfId="0" applyFont="1" applyFill="1" applyBorder="1" applyAlignment="1">
      <alignment/>
    </xf>
    <xf numFmtId="0" fontId="0" fillId="34" borderId="0" xfId="0" applyFont="1" applyFill="1" applyBorder="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49" fontId="6" fillId="0" borderId="19" xfId="0" applyNumberFormat="1" applyFont="1" applyFill="1" applyBorder="1" applyAlignment="1">
      <alignment horizontal="center" vertical="center"/>
    </xf>
    <xf numFmtId="0" fontId="2" fillId="0" borderId="26"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protection hidden="1"/>
    </xf>
    <xf numFmtId="3"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locked="0"/>
    </xf>
    <xf numFmtId="3" fontId="3" fillId="0" borderId="15" xfId="0" applyNumberFormat="1" applyFont="1" applyFill="1" applyBorder="1" applyAlignment="1" applyProtection="1">
      <alignment vertical="center"/>
      <protection locked="0"/>
    </xf>
    <xf numFmtId="0" fontId="3" fillId="0" borderId="0" xfId="0" applyFont="1" applyFill="1" applyAlignment="1">
      <alignment/>
    </xf>
    <xf numFmtId="0" fontId="2" fillId="0" borderId="18" xfId="0" applyFont="1" applyFill="1" applyBorder="1" applyAlignment="1" applyProtection="1">
      <alignment horizontal="center" vertical="center" wrapText="1"/>
      <protection hidden="1"/>
    </xf>
    <xf numFmtId="3" fontId="2" fillId="0" borderId="14"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0" fontId="0" fillId="0" borderId="19" xfId="0" applyBorder="1" applyAlignment="1">
      <alignment/>
    </xf>
    <xf numFmtId="167" fontId="2" fillId="0" borderId="19" xfId="0" applyNumberFormat="1" applyFont="1" applyFill="1" applyBorder="1" applyAlignment="1">
      <alignment horizontal="center" vertical="center"/>
    </xf>
    <xf numFmtId="3" fontId="1" fillId="0" borderId="19" xfId="0" applyNumberFormat="1" applyFont="1" applyFill="1" applyBorder="1" applyAlignment="1" applyProtection="1">
      <alignment vertical="center"/>
      <protection locked="0"/>
    </xf>
    <xf numFmtId="3" fontId="3" fillId="0" borderId="19" xfId="0" applyNumberFormat="1" applyFont="1" applyFill="1" applyBorder="1" applyAlignment="1" applyProtection="1">
      <alignment vertical="center"/>
      <protection locked="0"/>
    </xf>
    <xf numFmtId="3" fontId="3" fillId="0" borderId="19" xfId="0" applyNumberFormat="1" applyFont="1" applyFill="1" applyBorder="1" applyAlignment="1" applyProtection="1">
      <alignment vertical="center"/>
      <protection hidden="1"/>
    </xf>
    <xf numFmtId="0" fontId="0" fillId="0" borderId="19" xfId="0" applyBorder="1" applyAlignment="1">
      <alignment horizontal="center"/>
    </xf>
    <xf numFmtId="3" fontId="0" fillId="0" borderId="19" xfId="0" applyNumberFormat="1" applyBorder="1" applyAlignment="1">
      <alignment/>
    </xf>
    <xf numFmtId="0" fontId="7" fillId="0" borderId="19" xfId="0" applyFont="1" applyBorder="1" applyAlignment="1">
      <alignment/>
    </xf>
    <xf numFmtId="3" fontId="7" fillId="0" borderId="19" xfId="0" applyNumberFormat="1" applyFont="1" applyBorder="1" applyAlignment="1">
      <alignment/>
    </xf>
    <xf numFmtId="3" fontId="3" fillId="0" borderId="0" xfId="0" applyNumberFormat="1" applyFont="1" applyAlignment="1">
      <alignment/>
    </xf>
    <xf numFmtId="0" fontId="2" fillId="35" borderId="0" xfId="0" applyFont="1" applyFill="1" applyBorder="1" applyAlignment="1" applyProtection="1">
      <alignment horizontal="right" vertical="center"/>
      <protection hidden="1" locked="0"/>
    </xf>
    <xf numFmtId="0" fontId="3" fillId="0" borderId="0" xfId="0" applyFont="1" applyBorder="1" applyAlignment="1">
      <alignment/>
    </xf>
    <xf numFmtId="49" fontId="2" fillId="35" borderId="0" xfId="0" applyNumberFormat="1" applyFont="1" applyFill="1" applyBorder="1" applyAlignment="1" applyProtection="1">
      <alignment horizontal="center" vertical="center"/>
      <protection hidden="1" locked="0"/>
    </xf>
    <xf numFmtId="49" fontId="2" fillId="0" borderId="0" xfId="0" applyNumberFormat="1" applyFont="1" applyBorder="1" applyAlignment="1" applyProtection="1">
      <alignment horizontal="center" vertical="center"/>
      <protection hidden="1" locked="0"/>
    </xf>
    <xf numFmtId="3" fontId="3" fillId="0" borderId="14" xfId="0" applyNumberFormat="1" applyFont="1" applyFill="1" applyBorder="1" applyAlignment="1" applyProtection="1">
      <alignment horizontal="right" vertical="center"/>
      <protection locked="0"/>
    </xf>
    <xf numFmtId="0" fontId="7" fillId="0" borderId="0" xfId="0" applyFont="1" applyFill="1" applyBorder="1" applyAlignment="1">
      <alignment horizontal="center" vertical="center" wrapText="1"/>
    </xf>
    <xf numFmtId="0" fontId="3" fillId="0" borderId="24" xfId="58" applyFont="1" applyFill="1" applyBorder="1" applyAlignment="1" applyProtection="1">
      <alignment horizontal="center" vertical="top"/>
      <protection hidden="1"/>
    </xf>
    <xf numFmtId="0" fontId="3" fillId="0" borderId="24"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2" xfId="58" applyFont="1" applyBorder="1" applyAlignment="1" applyProtection="1">
      <alignment horizontal="right" wrapText="1"/>
      <protection hidden="1"/>
    </xf>
    <xf numFmtId="49" fontId="13" fillId="35" borderId="23" xfId="53" applyNumberFormat="1" applyFont="1" applyFill="1" applyBorder="1" applyAlignment="1" applyProtection="1">
      <alignment horizontal="left" vertical="center"/>
      <protection hidden="1" locked="0"/>
    </xf>
    <xf numFmtId="49" fontId="2" fillId="0" borderId="24" xfId="0" applyNumberFormat="1" applyFont="1" applyBorder="1" applyAlignment="1" applyProtection="1">
      <alignment horizontal="left" vertical="center"/>
      <protection hidden="1" locked="0"/>
    </xf>
    <xf numFmtId="49" fontId="2" fillId="0" borderId="25" xfId="0" applyNumberFormat="1" applyFont="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2" xfId="58" applyFont="1" applyBorder="1" applyAlignment="1" applyProtection="1">
      <alignment horizontal="right"/>
      <protection hidden="1"/>
    </xf>
    <xf numFmtId="49" fontId="2" fillId="35" borderId="23" xfId="0" applyNumberFormat="1" applyFont="1" applyFill="1" applyBorder="1" applyAlignment="1" applyProtection="1">
      <alignment horizontal="left" vertical="center"/>
      <protection hidden="1" locked="0"/>
    </xf>
    <xf numFmtId="0" fontId="3" fillId="0" borderId="25" xfId="0" applyFont="1" applyBorder="1" applyAlignment="1">
      <alignment horizontal="left" vertical="center"/>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2" xfId="63" applyBorder="1" applyAlignment="1">
      <alignment/>
      <protection/>
    </xf>
    <xf numFmtId="0" fontId="10" fillId="0" borderId="27"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28" xfId="58" applyFont="1" applyBorder="1" applyAlignment="1" applyProtection="1">
      <alignment horizontal="center" vertical="top"/>
      <protection hidden="1"/>
    </xf>
    <xf numFmtId="0" fontId="3" fillId="0" borderId="28" xfId="58" applyFont="1" applyBorder="1" applyAlignment="1">
      <alignment horizontal="center"/>
      <protection/>
    </xf>
    <xf numFmtId="0" fontId="3" fillId="0" borderId="29" xfId="58" applyFont="1" applyBorder="1" applyAlignment="1">
      <alignment/>
      <protection/>
    </xf>
    <xf numFmtId="49" fontId="2" fillId="0" borderId="23" xfId="58" applyNumberFormat="1" applyFont="1" applyFill="1" applyBorder="1" applyAlignment="1" applyProtection="1">
      <alignment horizontal="center" vertical="center"/>
      <protection hidden="1" locked="0"/>
    </xf>
    <xf numFmtId="49" fontId="2" fillId="0" borderId="25" xfId="58" applyNumberFormat="1" applyFont="1" applyFill="1" applyBorder="1" applyAlignment="1" applyProtection="1">
      <alignment horizontal="center" vertical="center"/>
      <protection hidden="1" locked="0"/>
    </xf>
    <xf numFmtId="0" fontId="2" fillId="0" borderId="23" xfId="58" applyFont="1" applyFill="1" applyBorder="1" applyAlignment="1" applyProtection="1">
      <alignment horizontal="left" vertical="center"/>
      <protection hidden="1" locked="0"/>
    </xf>
    <xf numFmtId="0" fontId="3" fillId="0" borderId="24" xfId="58" applyFont="1" applyFill="1" applyBorder="1" applyAlignment="1">
      <alignment/>
      <protection/>
    </xf>
    <xf numFmtId="0" fontId="3" fillId="0" borderId="25" xfId="58" applyFont="1" applyFill="1" applyBorder="1" applyAlignment="1">
      <alignment/>
      <protection/>
    </xf>
    <xf numFmtId="0" fontId="2" fillId="35" borderId="23" xfId="0" applyFont="1" applyFill="1" applyBorder="1" applyAlignment="1" applyProtection="1">
      <alignment horizontal="left" vertical="center"/>
      <protection hidden="1" locked="0"/>
    </xf>
    <xf numFmtId="0" fontId="2" fillId="0" borderId="24" xfId="0" applyFont="1" applyBorder="1" applyAlignment="1" applyProtection="1">
      <alignment horizontal="left" vertical="center"/>
      <protection hidden="1" locked="0"/>
    </xf>
    <xf numFmtId="0" fontId="2" fillId="35" borderId="23" xfId="0" applyFont="1" applyFill="1" applyBorder="1" applyAlignment="1" applyProtection="1">
      <alignment horizontal="right" vertical="center"/>
      <protection hidden="1" locked="0"/>
    </xf>
    <xf numFmtId="0" fontId="3" fillId="0" borderId="24" xfId="0" applyFont="1" applyBorder="1" applyAlignment="1">
      <alignment/>
    </xf>
    <xf numFmtId="0" fontId="3" fillId="0" borderId="25" xfId="0" applyFont="1" applyBorder="1" applyAlignment="1">
      <alignment/>
    </xf>
    <xf numFmtId="49" fontId="2" fillId="35" borderId="23" xfId="0" applyNumberFormat="1" applyFont="1" applyFill="1" applyBorder="1" applyAlignment="1" applyProtection="1">
      <alignment horizontal="center" vertical="center"/>
      <protection hidden="1" locked="0"/>
    </xf>
    <xf numFmtId="49" fontId="2" fillId="0" borderId="25" xfId="0" applyNumberFormat="1" applyFont="1" applyBorder="1" applyAlignment="1" applyProtection="1">
      <alignment horizontal="center" vertical="center"/>
      <protection hidden="1" locked="0"/>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3"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4" xfId="58" applyFont="1" applyFill="1" applyBorder="1" applyAlignment="1">
      <alignment horizontal="left"/>
      <protection/>
    </xf>
    <xf numFmtId="0" fontId="3" fillId="0" borderId="25"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2" xfId="58" applyFont="1" applyBorder="1" applyAlignment="1">
      <alignment horizontal="center"/>
      <protection/>
    </xf>
    <xf numFmtId="0" fontId="4" fillId="35" borderId="23" xfId="53" applyFill="1" applyBorder="1" applyAlignment="1" applyProtection="1">
      <alignment/>
      <protection hidden="1" locked="0"/>
    </xf>
    <xf numFmtId="0" fontId="2" fillId="0" borderId="24" xfId="0" applyFont="1" applyBorder="1" applyAlignment="1" applyProtection="1">
      <alignment/>
      <protection hidden="1" locked="0"/>
    </xf>
    <xf numFmtId="0" fontId="2" fillId="0" borderId="25" xfId="0" applyFont="1" applyBorder="1" applyAlignment="1" applyProtection="1">
      <alignment/>
      <protection hidden="1" locked="0"/>
    </xf>
    <xf numFmtId="0" fontId="3" fillId="0" borderId="0" xfId="58" applyFont="1" applyBorder="1" applyAlignment="1" applyProtection="1">
      <alignment horizontal="right"/>
      <protection hidden="1"/>
    </xf>
    <xf numFmtId="0" fontId="3" fillId="0" borderId="24" xfId="0" applyFont="1" applyBorder="1" applyAlignment="1">
      <alignment horizontal="left" vertical="center"/>
    </xf>
    <xf numFmtId="1" fontId="2" fillId="0" borderId="23" xfId="58" applyNumberFormat="1" applyFont="1" applyFill="1" applyBorder="1" applyAlignment="1" applyProtection="1">
      <alignment horizontal="center" vertical="center"/>
      <protection hidden="1" locked="0"/>
    </xf>
    <xf numFmtId="1" fontId="2" fillId="0" borderId="25" xfId="58" applyNumberFormat="1" applyFont="1" applyFill="1" applyBorder="1" applyAlignment="1" applyProtection="1">
      <alignment horizontal="center" vertical="center"/>
      <protection hidden="1" locked="0"/>
    </xf>
    <xf numFmtId="0" fontId="3" fillId="0" borderId="24" xfId="58" applyFont="1" applyFill="1" applyBorder="1" applyAlignment="1">
      <alignment horizontal="left" vertical="center"/>
      <protection/>
    </xf>
    <xf numFmtId="0" fontId="3" fillId="0" borderId="25" xfId="58" applyFont="1" applyFill="1" applyBorder="1" applyAlignment="1">
      <alignment horizontal="left" vertical="center"/>
      <protection/>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2"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2"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2" xfId="58" applyFont="1" applyBorder="1" applyAlignment="1" applyProtection="1">
      <alignment horizontal="right" wrapText="1"/>
      <protection hidden="1"/>
    </xf>
    <xf numFmtId="49" fontId="2" fillId="35" borderId="30" xfId="0" applyNumberFormat="1" applyFont="1" applyFill="1" applyBorder="1" applyAlignment="1" applyProtection="1">
      <alignment horizontal="center" vertical="center"/>
      <protection hidden="1" locked="0"/>
    </xf>
    <xf numFmtId="49" fontId="2" fillId="0" borderId="31" xfId="0" applyNumberFormat="1"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6" fillId="0" borderId="18" xfId="0" applyFont="1" applyFill="1" applyBorder="1" applyAlignment="1" applyProtection="1">
      <alignment horizontal="center" vertical="center" wrapText="1"/>
      <protection hidden="1"/>
    </xf>
    <xf numFmtId="0" fontId="2"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top" wrapText="1"/>
      <protection hidden="1"/>
    </xf>
    <xf numFmtId="0" fontId="7" fillId="0" borderId="2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2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2" fillId="0" borderId="24"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wrapText="1"/>
      <protection hidden="1"/>
    </xf>
    <xf numFmtId="0" fontId="7" fillId="0" borderId="19" xfId="0" applyFont="1" applyBorder="1" applyAlignment="1">
      <alignment/>
    </xf>
    <xf numFmtId="0" fontId="0" fillId="0" borderId="19" xfId="0" applyBorder="1" applyAlignment="1">
      <alignment/>
    </xf>
    <xf numFmtId="0" fontId="2" fillId="0" borderId="19" xfId="0" applyFont="1" applyFill="1" applyBorder="1" applyAlignment="1">
      <alignment horizontal="left" vertical="center" wrapText="1" indent="1"/>
    </xf>
    <xf numFmtId="0" fontId="2" fillId="0" borderId="19" xfId="0" applyFont="1" applyFill="1" applyBorder="1" applyAlignment="1">
      <alignment horizontal="left" vertical="center" wrapText="1"/>
    </xf>
    <xf numFmtId="0" fontId="2"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6" fillId="0" borderId="2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4"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6" fillId="0" borderId="0" xfId="63" applyFont="1" applyBorder="1" applyAlignment="1">
      <alignment horizontal="justify" vertical="top" wrapText="1"/>
      <protection/>
    </xf>
    <xf numFmtId="0" fontId="9" fillId="0" borderId="0" xfId="63"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5"/>
  <sheetViews>
    <sheetView tabSelected="1" view="pageBreakPreview" zoomScale="110" zoomScaleSheetLayoutView="110" workbookViewId="0" topLeftCell="A1">
      <selection activeCell="C12" sqref="C12:I12"/>
    </sheetView>
  </sheetViews>
  <sheetFormatPr defaultColWidth="9.140625" defaultRowHeight="12.75"/>
  <cols>
    <col min="1" max="1" width="11.421875" style="8" customWidth="1"/>
    <col min="2" max="2" width="13.00390625" style="8" customWidth="1"/>
    <col min="3" max="6" width="9.140625" style="8" customWidth="1"/>
    <col min="7" max="7" width="10.28125" style="8" customWidth="1"/>
    <col min="8" max="8" width="19.28125" style="8" customWidth="1"/>
    <col min="9" max="9" width="14.421875" style="8" customWidth="1"/>
    <col min="10" max="16384" width="9.140625" style="8" customWidth="1"/>
  </cols>
  <sheetData>
    <row r="1" spans="1:9" ht="15.75">
      <c r="A1" s="158" t="s">
        <v>237</v>
      </c>
      <c r="B1" s="159"/>
      <c r="C1" s="159"/>
      <c r="D1" s="49"/>
      <c r="E1" s="49"/>
      <c r="F1" s="49"/>
      <c r="G1" s="49"/>
      <c r="H1" s="49"/>
      <c r="I1" s="50"/>
    </row>
    <row r="2" spans="1:9" ht="12.75">
      <c r="A2" s="203" t="s">
        <v>238</v>
      </c>
      <c r="B2" s="204"/>
      <c r="C2" s="204"/>
      <c r="D2" s="205"/>
      <c r="E2" s="81" t="s">
        <v>311</v>
      </c>
      <c r="F2" s="9"/>
      <c r="G2" s="10" t="s">
        <v>239</v>
      </c>
      <c r="H2" s="81" t="s">
        <v>378</v>
      </c>
      <c r="I2" s="51"/>
    </row>
    <row r="3" spans="1:9" ht="12.75">
      <c r="A3" s="52"/>
      <c r="B3" s="11"/>
      <c r="C3" s="11"/>
      <c r="D3" s="11"/>
      <c r="E3" s="12"/>
      <c r="F3" s="12"/>
      <c r="G3" s="11"/>
      <c r="H3" s="11"/>
      <c r="I3" s="53"/>
    </row>
    <row r="4" spans="1:9" ht="15">
      <c r="A4" s="206" t="s">
        <v>305</v>
      </c>
      <c r="B4" s="207"/>
      <c r="C4" s="207"/>
      <c r="D4" s="207"/>
      <c r="E4" s="207"/>
      <c r="F4" s="207"/>
      <c r="G4" s="207"/>
      <c r="H4" s="207"/>
      <c r="I4" s="208"/>
    </row>
    <row r="5" spans="1:9" ht="12.75">
      <c r="A5" s="54"/>
      <c r="B5" s="13"/>
      <c r="C5" s="13"/>
      <c r="D5" s="13"/>
      <c r="E5" s="14"/>
      <c r="F5" s="55"/>
      <c r="G5" s="15"/>
      <c r="H5" s="16"/>
      <c r="I5" s="56"/>
    </row>
    <row r="6" spans="1:9" ht="12.75">
      <c r="A6" s="149" t="s">
        <v>240</v>
      </c>
      <c r="B6" s="150"/>
      <c r="C6" s="164" t="s">
        <v>312</v>
      </c>
      <c r="D6" s="165"/>
      <c r="E6" s="24"/>
      <c r="F6" s="24"/>
      <c r="G6" s="24"/>
      <c r="H6" s="24"/>
      <c r="I6" s="57"/>
    </row>
    <row r="7" spans="1:9" ht="12.75">
      <c r="A7" s="58"/>
      <c r="B7" s="19"/>
      <c r="C7" s="13"/>
      <c r="D7" s="13"/>
      <c r="E7" s="24"/>
      <c r="F7" s="24"/>
      <c r="G7" s="24"/>
      <c r="H7" s="24"/>
      <c r="I7" s="57"/>
    </row>
    <row r="8" spans="1:9" ht="12.75">
      <c r="A8" s="209" t="s">
        <v>241</v>
      </c>
      <c r="B8" s="210"/>
      <c r="C8" s="164" t="s">
        <v>313</v>
      </c>
      <c r="D8" s="165"/>
      <c r="E8" s="24"/>
      <c r="F8" s="24"/>
      <c r="G8" s="24"/>
      <c r="H8" s="24"/>
      <c r="I8" s="59"/>
    </row>
    <row r="9" spans="1:9" ht="12.75">
      <c r="A9" s="60"/>
      <c r="B9" s="32"/>
      <c r="C9" s="17"/>
      <c r="D9" s="22"/>
      <c r="E9" s="13"/>
      <c r="F9" s="13"/>
      <c r="G9" s="13"/>
      <c r="H9" s="13"/>
      <c r="I9" s="59"/>
    </row>
    <row r="10" spans="1:9" ht="12.75">
      <c r="A10" s="144" t="s">
        <v>242</v>
      </c>
      <c r="B10" s="201"/>
      <c r="C10" s="164" t="s">
        <v>314</v>
      </c>
      <c r="D10" s="165"/>
      <c r="E10" s="13"/>
      <c r="F10" s="13"/>
      <c r="G10" s="13"/>
      <c r="H10" s="13"/>
      <c r="I10" s="59"/>
    </row>
    <row r="11" spans="1:9" ht="12.75">
      <c r="A11" s="202"/>
      <c r="B11" s="201"/>
      <c r="C11" s="13"/>
      <c r="D11" s="13"/>
      <c r="E11" s="13"/>
      <c r="F11" s="13"/>
      <c r="G11" s="13"/>
      <c r="H11" s="13"/>
      <c r="I11" s="59"/>
    </row>
    <row r="12" spans="1:9" ht="12.75">
      <c r="A12" s="149" t="s">
        <v>243</v>
      </c>
      <c r="B12" s="150"/>
      <c r="C12" s="169" t="s">
        <v>387</v>
      </c>
      <c r="D12" s="196"/>
      <c r="E12" s="196"/>
      <c r="F12" s="196"/>
      <c r="G12" s="196"/>
      <c r="H12" s="196"/>
      <c r="I12" s="152"/>
    </row>
    <row r="13" spans="1:9" ht="12.75">
      <c r="A13" s="58"/>
      <c r="B13" s="19"/>
      <c r="C13" s="18"/>
      <c r="D13" s="13"/>
      <c r="E13" s="13"/>
      <c r="F13" s="13"/>
      <c r="G13" s="13"/>
      <c r="H13" s="13"/>
      <c r="I13" s="59"/>
    </row>
    <row r="14" spans="1:9" ht="12.75">
      <c r="A14" s="149" t="s">
        <v>244</v>
      </c>
      <c r="B14" s="150"/>
      <c r="C14" s="197">
        <v>10000</v>
      </c>
      <c r="D14" s="198"/>
      <c r="E14" s="13"/>
      <c r="F14" s="166" t="s">
        <v>315</v>
      </c>
      <c r="G14" s="199"/>
      <c r="H14" s="199"/>
      <c r="I14" s="200"/>
    </row>
    <row r="15" spans="1:9" ht="12.75">
      <c r="A15" s="58"/>
      <c r="B15" s="19"/>
      <c r="C15" s="13"/>
      <c r="D15" s="13"/>
      <c r="E15" s="13"/>
      <c r="F15" s="13"/>
      <c r="G15" s="13"/>
      <c r="H15" s="13"/>
      <c r="I15" s="59"/>
    </row>
    <row r="16" spans="1:9" ht="12.75">
      <c r="A16" s="149" t="s">
        <v>245</v>
      </c>
      <c r="B16" s="150"/>
      <c r="C16" s="169" t="s">
        <v>372</v>
      </c>
      <c r="D16" s="196"/>
      <c r="E16" s="196"/>
      <c r="F16" s="196"/>
      <c r="G16" s="196"/>
      <c r="H16" s="196"/>
      <c r="I16" s="152"/>
    </row>
    <row r="17" spans="1:9" ht="12.75">
      <c r="A17" s="58"/>
      <c r="B17" s="19"/>
      <c r="C17" s="13"/>
      <c r="D17" s="13"/>
      <c r="E17" s="13"/>
      <c r="F17" s="13"/>
      <c r="G17" s="13"/>
      <c r="H17" s="13"/>
      <c r="I17" s="59"/>
    </row>
    <row r="18" spans="1:9" ht="12.75">
      <c r="A18" s="149" t="s">
        <v>246</v>
      </c>
      <c r="B18" s="150"/>
      <c r="C18" s="192" t="s">
        <v>316</v>
      </c>
      <c r="D18" s="193"/>
      <c r="E18" s="193"/>
      <c r="F18" s="193"/>
      <c r="G18" s="193"/>
      <c r="H18" s="193"/>
      <c r="I18" s="194"/>
    </row>
    <row r="19" spans="1:9" ht="12.75">
      <c r="A19" s="58"/>
      <c r="B19" s="19"/>
      <c r="C19" s="18"/>
      <c r="D19" s="13"/>
      <c r="E19" s="13"/>
      <c r="F19" s="13"/>
      <c r="G19" s="13"/>
      <c r="H19" s="13"/>
      <c r="I19" s="59"/>
    </row>
    <row r="20" spans="1:9" ht="12.75">
      <c r="A20" s="149" t="s">
        <v>247</v>
      </c>
      <c r="B20" s="150"/>
      <c r="C20" s="192" t="s">
        <v>317</v>
      </c>
      <c r="D20" s="193"/>
      <c r="E20" s="193"/>
      <c r="F20" s="193"/>
      <c r="G20" s="193"/>
      <c r="H20" s="193"/>
      <c r="I20" s="194"/>
    </row>
    <row r="21" spans="1:9" ht="12.75">
      <c r="A21" s="58"/>
      <c r="B21" s="19"/>
      <c r="C21" s="18"/>
      <c r="D21" s="13"/>
      <c r="E21" s="13"/>
      <c r="F21" s="13"/>
      <c r="G21" s="13"/>
      <c r="H21" s="13"/>
      <c r="I21" s="59"/>
    </row>
    <row r="22" spans="1:9" ht="12.75">
      <c r="A22" s="149" t="s">
        <v>248</v>
      </c>
      <c r="B22" s="150"/>
      <c r="C22" s="82">
        <v>133</v>
      </c>
      <c r="D22" s="166" t="s">
        <v>315</v>
      </c>
      <c r="E22" s="182"/>
      <c r="F22" s="183"/>
      <c r="G22" s="149"/>
      <c r="H22" s="195"/>
      <c r="I22" s="61"/>
    </row>
    <row r="23" spans="1:9" ht="12.75">
      <c r="A23" s="58"/>
      <c r="B23" s="19"/>
      <c r="C23" s="13"/>
      <c r="D23" s="20"/>
      <c r="E23" s="20"/>
      <c r="F23" s="20"/>
      <c r="G23" s="20"/>
      <c r="H23" s="13"/>
      <c r="I23" s="59"/>
    </row>
    <row r="24" spans="1:9" ht="12.75">
      <c r="A24" s="149" t="s">
        <v>249</v>
      </c>
      <c r="B24" s="150"/>
      <c r="C24" s="82">
        <v>21</v>
      </c>
      <c r="D24" s="166" t="s">
        <v>315</v>
      </c>
      <c r="E24" s="182"/>
      <c r="F24" s="182"/>
      <c r="G24" s="183"/>
      <c r="H24" s="33" t="s">
        <v>250</v>
      </c>
      <c r="I24" s="83">
        <v>593</v>
      </c>
    </row>
    <row r="25" spans="1:9" ht="12.75">
      <c r="A25" s="58"/>
      <c r="B25" s="19"/>
      <c r="C25" s="13"/>
      <c r="D25" s="20"/>
      <c r="E25" s="20"/>
      <c r="F25" s="20"/>
      <c r="G25" s="19"/>
      <c r="H25" s="19" t="s">
        <v>306</v>
      </c>
      <c r="I25" s="62"/>
    </row>
    <row r="26" spans="1:9" ht="12.75">
      <c r="A26" s="149" t="s">
        <v>251</v>
      </c>
      <c r="B26" s="150"/>
      <c r="C26" s="84" t="s">
        <v>318</v>
      </c>
      <c r="D26" s="21"/>
      <c r="E26" s="26"/>
      <c r="F26" s="20"/>
      <c r="G26" s="184" t="s">
        <v>252</v>
      </c>
      <c r="H26" s="150"/>
      <c r="I26" s="85" t="s">
        <v>319</v>
      </c>
    </row>
    <row r="27" spans="1:9" ht="12.75">
      <c r="A27" s="58"/>
      <c r="B27" s="19"/>
      <c r="C27" s="13"/>
      <c r="D27" s="20"/>
      <c r="E27" s="20"/>
      <c r="F27" s="20"/>
      <c r="G27" s="20"/>
      <c r="H27" s="13"/>
      <c r="I27" s="63"/>
    </row>
    <row r="28" spans="1:9" ht="12.75">
      <c r="A28" s="185" t="s">
        <v>253</v>
      </c>
      <c r="B28" s="186"/>
      <c r="C28" s="187"/>
      <c r="D28" s="187"/>
      <c r="E28" s="188" t="s">
        <v>254</v>
      </c>
      <c r="F28" s="189"/>
      <c r="G28" s="189"/>
      <c r="H28" s="190" t="s">
        <v>255</v>
      </c>
      <c r="I28" s="191"/>
    </row>
    <row r="29" spans="1:9" ht="12.75">
      <c r="A29" s="64"/>
      <c r="B29" s="26"/>
      <c r="C29" s="26"/>
      <c r="D29" s="22"/>
      <c r="E29" s="13"/>
      <c r="F29" s="13"/>
      <c r="G29" s="13"/>
      <c r="H29" s="23"/>
      <c r="I29" s="63"/>
    </row>
    <row r="30" spans="1:9" ht="12.75">
      <c r="A30" s="179"/>
      <c r="B30" s="167"/>
      <c r="C30" s="167"/>
      <c r="D30" s="168"/>
      <c r="E30" s="179"/>
      <c r="F30" s="167"/>
      <c r="G30" s="167"/>
      <c r="H30" s="164"/>
      <c r="I30" s="165"/>
    </row>
    <row r="31" spans="1:9" ht="12.75">
      <c r="A31" s="58"/>
      <c r="B31" s="19"/>
      <c r="C31" s="18"/>
      <c r="D31" s="180"/>
      <c r="E31" s="180"/>
      <c r="F31" s="180"/>
      <c r="G31" s="181"/>
      <c r="H31" s="13"/>
      <c r="I31" s="65"/>
    </row>
    <row r="32" spans="1:9" ht="12.75">
      <c r="A32" s="171" t="s">
        <v>320</v>
      </c>
      <c r="B32" s="172"/>
      <c r="C32" s="172"/>
      <c r="D32" s="173"/>
      <c r="E32" s="171" t="s">
        <v>321</v>
      </c>
      <c r="F32" s="172"/>
      <c r="G32" s="172"/>
      <c r="H32" s="174" t="s">
        <v>322</v>
      </c>
      <c r="I32" s="175"/>
    </row>
    <row r="33" spans="1:9" ht="12.75">
      <c r="A33" s="86"/>
      <c r="B33" s="86"/>
      <c r="C33" s="87"/>
      <c r="D33" s="213"/>
      <c r="E33" s="213"/>
      <c r="F33" s="213"/>
      <c r="G33" s="214"/>
      <c r="H33" s="90"/>
      <c r="I33" s="91"/>
    </row>
    <row r="34" spans="1:9" ht="12.75">
      <c r="A34" s="171" t="s">
        <v>373</v>
      </c>
      <c r="B34" s="172"/>
      <c r="C34" s="172"/>
      <c r="D34" s="173"/>
      <c r="E34" s="171" t="s">
        <v>321</v>
      </c>
      <c r="F34" s="172"/>
      <c r="G34" s="172"/>
      <c r="H34" s="174" t="s">
        <v>375</v>
      </c>
      <c r="I34" s="175"/>
    </row>
    <row r="35" spans="1:9" ht="12.75">
      <c r="A35" s="86"/>
      <c r="B35" s="86"/>
      <c r="C35" s="87"/>
      <c r="D35" s="88"/>
      <c r="E35" s="88"/>
      <c r="F35" s="88"/>
      <c r="G35" s="89"/>
      <c r="H35" s="90"/>
      <c r="I35" s="92"/>
    </row>
    <row r="36" spans="1:9" ht="12.75">
      <c r="A36" s="171" t="s">
        <v>379</v>
      </c>
      <c r="B36" s="172"/>
      <c r="C36" s="172"/>
      <c r="D36" s="173"/>
      <c r="E36" s="171" t="s">
        <v>321</v>
      </c>
      <c r="F36" s="172"/>
      <c r="G36" s="172"/>
      <c r="H36" s="174" t="s">
        <v>323</v>
      </c>
      <c r="I36" s="175"/>
    </row>
    <row r="37" spans="1:9" ht="12.75">
      <c r="A37" s="86"/>
      <c r="B37" s="86"/>
      <c r="C37" s="87"/>
      <c r="D37" s="88"/>
      <c r="E37" s="88"/>
      <c r="F37" s="88"/>
      <c r="G37" s="89"/>
      <c r="H37" s="90"/>
      <c r="I37" s="92"/>
    </row>
    <row r="38" spans="1:9" ht="12.75">
      <c r="A38" s="171" t="s">
        <v>324</v>
      </c>
      <c r="B38" s="172"/>
      <c r="C38" s="172"/>
      <c r="D38" s="173"/>
      <c r="E38" s="171" t="s">
        <v>321</v>
      </c>
      <c r="F38" s="172"/>
      <c r="G38" s="172"/>
      <c r="H38" s="174" t="s">
        <v>325</v>
      </c>
      <c r="I38" s="175"/>
    </row>
    <row r="39" spans="1:9" ht="12.75">
      <c r="A39" s="93"/>
      <c r="B39" s="93"/>
      <c r="C39" s="215"/>
      <c r="D39" s="216"/>
      <c r="E39" s="90"/>
      <c r="F39" s="215"/>
      <c r="G39" s="216"/>
      <c r="H39" s="90"/>
      <c r="I39" s="90"/>
    </row>
    <row r="40" spans="1:9" ht="12.75">
      <c r="A40" s="171" t="s">
        <v>326</v>
      </c>
      <c r="B40" s="172"/>
      <c r="C40" s="172"/>
      <c r="D40" s="173"/>
      <c r="E40" s="171" t="s">
        <v>321</v>
      </c>
      <c r="F40" s="172"/>
      <c r="G40" s="172"/>
      <c r="H40" s="174" t="s">
        <v>327</v>
      </c>
      <c r="I40" s="175"/>
    </row>
    <row r="41" spans="1:9" ht="12.75">
      <c r="A41" s="136"/>
      <c r="B41" s="137"/>
      <c r="C41" s="137"/>
      <c r="D41" s="137"/>
      <c r="E41" s="136"/>
      <c r="F41" s="137"/>
      <c r="G41" s="137"/>
      <c r="H41" s="138"/>
      <c r="I41" s="139"/>
    </row>
    <row r="42" spans="1:9" ht="12.75">
      <c r="A42" s="171" t="s">
        <v>374</v>
      </c>
      <c r="B42" s="172"/>
      <c r="C42" s="172"/>
      <c r="D42" s="173"/>
      <c r="E42" s="171" t="s">
        <v>321</v>
      </c>
      <c r="F42" s="172"/>
      <c r="G42" s="172"/>
      <c r="H42" s="174" t="s">
        <v>376</v>
      </c>
      <c r="I42" s="175"/>
    </row>
    <row r="43" spans="1:9" ht="12.75">
      <c r="A43" s="93"/>
      <c r="B43" s="93"/>
      <c r="C43" s="94"/>
      <c r="D43" s="95"/>
      <c r="E43" s="90"/>
      <c r="F43" s="94"/>
      <c r="G43" s="95"/>
      <c r="H43" s="90"/>
      <c r="I43" s="90"/>
    </row>
    <row r="44" spans="1:9" ht="12.75">
      <c r="A44" s="171" t="s">
        <v>370</v>
      </c>
      <c r="B44" s="172"/>
      <c r="C44" s="172"/>
      <c r="D44" s="173"/>
      <c r="E44" s="171" t="s">
        <v>371</v>
      </c>
      <c r="F44" s="172"/>
      <c r="G44" s="172"/>
      <c r="H44" s="174"/>
      <c r="I44" s="175"/>
    </row>
    <row r="45" spans="1:9" ht="12.75">
      <c r="A45" s="67"/>
      <c r="B45" s="27"/>
      <c r="C45" s="27"/>
      <c r="D45" s="17"/>
      <c r="E45" s="17"/>
      <c r="F45" s="27"/>
      <c r="G45" s="17"/>
      <c r="H45" s="17"/>
      <c r="I45" s="68"/>
    </row>
    <row r="46" spans="1:9" ht="12.75">
      <c r="A46" s="144" t="s">
        <v>256</v>
      </c>
      <c r="B46" s="145"/>
      <c r="C46" s="164"/>
      <c r="D46" s="165"/>
      <c r="E46" s="22"/>
      <c r="F46" s="166"/>
      <c r="G46" s="167"/>
      <c r="H46" s="167"/>
      <c r="I46" s="168"/>
    </row>
    <row r="47" spans="1:9" ht="12.75">
      <c r="A47" s="66"/>
      <c r="B47" s="25"/>
      <c r="C47" s="176"/>
      <c r="D47" s="177"/>
      <c r="E47" s="13"/>
      <c r="F47" s="176"/>
      <c r="G47" s="178"/>
      <c r="H47" s="28"/>
      <c r="I47" s="69"/>
    </row>
    <row r="48" spans="1:9" ht="12.75">
      <c r="A48" s="144" t="s">
        <v>257</v>
      </c>
      <c r="B48" s="145"/>
      <c r="C48" s="169" t="s">
        <v>328</v>
      </c>
      <c r="D48" s="170"/>
      <c r="E48" s="170"/>
      <c r="F48" s="170"/>
      <c r="G48" s="170"/>
      <c r="H48" s="170"/>
      <c r="I48" s="170"/>
    </row>
    <row r="49" spans="1:9" ht="12.75">
      <c r="A49" s="58"/>
      <c r="B49" s="19"/>
      <c r="C49" s="18" t="s">
        <v>258</v>
      </c>
      <c r="D49" s="13"/>
      <c r="E49" s="13"/>
      <c r="F49" s="13"/>
      <c r="G49" s="13"/>
      <c r="H49" s="13"/>
      <c r="I49" s="59"/>
    </row>
    <row r="50" spans="1:9" ht="12.75">
      <c r="A50" s="144" t="s">
        <v>259</v>
      </c>
      <c r="B50" s="145"/>
      <c r="C50" s="151" t="s">
        <v>329</v>
      </c>
      <c r="D50" s="147"/>
      <c r="E50" s="148"/>
      <c r="F50" s="13"/>
      <c r="G50" s="33" t="s">
        <v>260</v>
      </c>
      <c r="H50" s="151" t="s">
        <v>330</v>
      </c>
      <c r="I50" s="148"/>
    </row>
    <row r="51" spans="1:9" ht="12.75">
      <c r="A51" s="58"/>
      <c r="B51" s="19"/>
      <c r="C51" s="18"/>
      <c r="D51" s="13"/>
      <c r="E51" s="13"/>
      <c r="F51" s="13"/>
      <c r="G51" s="13"/>
      <c r="H51" s="13"/>
      <c r="I51" s="59"/>
    </row>
    <row r="52" spans="1:9" ht="12.75">
      <c r="A52" s="144" t="s">
        <v>246</v>
      </c>
      <c r="B52" s="145"/>
      <c r="C52" s="146" t="s">
        <v>331</v>
      </c>
      <c r="D52" s="147"/>
      <c r="E52" s="147"/>
      <c r="F52" s="147"/>
      <c r="G52" s="147"/>
      <c r="H52" s="147"/>
      <c r="I52" s="148"/>
    </row>
    <row r="53" spans="1:9" ht="12.75">
      <c r="A53" s="58"/>
      <c r="B53" s="19"/>
      <c r="C53" s="13"/>
      <c r="D53" s="13"/>
      <c r="E53" s="13"/>
      <c r="F53" s="13"/>
      <c r="G53" s="13"/>
      <c r="H53" s="13"/>
      <c r="I53" s="59"/>
    </row>
    <row r="54" spans="1:9" ht="12.75">
      <c r="A54" s="149" t="s">
        <v>261</v>
      </c>
      <c r="B54" s="150"/>
      <c r="C54" s="151" t="s">
        <v>332</v>
      </c>
      <c r="D54" s="147"/>
      <c r="E54" s="147"/>
      <c r="F54" s="147"/>
      <c r="G54" s="147"/>
      <c r="H54" s="147"/>
      <c r="I54" s="152"/>
    </row>
    <row r="55" spans="1:9" ht="12.75">
      <c r="A55" s="70"/>
      <c r="B55" s="17"/>
      <c r="C55" s="160" t="s">
        <v>262</v>
      </c>
      <c r="D55" s="160"/>
      <c r="E55" s="160"/>
      <c r="F55" s="160"/>
      <c r="G55" s="160"/>
      <c r="H55" s="160"/>
      <c r="I55" s="71"/>
    </row>
    <row r="56" spans="1:9" ht="12.75">
      <c r="A56" s="70"/>
      <c r="B56" s="17"/>
      <c r="C56" s="29"/>
      <c r="D56" s="29"/>
      <c r="E56" s="29"/>
      <c r="F56" s="29"/>
      <c r="G56" s="29"/>
      <c r="H56" s="29"/>
      <c r="I56" s="71"/>
    </row>
    <row r="57" spans="1:9" ht="12.75">
      <c r="A57" s="70"/>
      <c r="B57" s="153" t="s">
        <v>263</v>
      </c>
      <c r="C57" s="154"/>
      <c r="D57" s="154"/>
      <c r="E57" s="154"/>
      <c r="F57" s="31"/>
      <c r="G57" s="31"/>
      <c r="H57" s="31"/>
      <c r="I57" s="72"/>
    </row>
    <row r="58" spans="1:9" ht="12.75">
      <c r="A58" s="70"/>
      <c r="B58" s="155" t="s">
        <v>294</v>
      </c>
      <c r="C58" s="156"/>
      <c r="D58" s="156"/>
      <c r="E58" s="156"/>
      <c r="F58" s="156"/>
      <c r="G58" s="156"/>
      <c r="H58" s="156"/>
      <c r="I58" s="157"/>
    </row>
    <row r="59" spans="1:9" ht="12.75">
      <c r="A59" s="70"/>
      <c r="B59" s="155" t="s">
        <v>295</v>
      </c>
      <c r="C59" s="156"/>
      <c r="D59" s="156"/>
      <c r="E59" s="156"/>
      <c r="F59" s="156"/>
      <c r="G59" s="156"/>
      <c r="H59" s="156"/>
      <c r="I59" s="72"/>
    </row>
    <row r="60" spans="1:9" ht="12.75">
      <c r="A60" s="70"/>
      <c r="B60" s="155" t="s">
        <v>296</v>
      </c>
      <c r="C60" s="156"/>
      <c r="D60" s="156"/>
      <c r="E60" s="156"/>
      <c r="F60" s="156"/>
      <c r="G60" s="156"/>
      <c r="H60" s="156"/>
      <c r="I60" s="157"/>
    </row>
    <row r="61" spans="1:9" ht="12.75">
      <c r="A61" s="70"/>
      <c r="B61" s="155" t="s">
        <v>297</v>
      </c>
      <c r="C61" s="156"/>
      <c r="D61" s="156"/>
      <c r="E61" s="156"/>
      <c r="F61" s="156"/>
      <c r="G61" s="156"/>
      <c r="H61" s="156"/>
      <c r="I61" s="157"/>
    </row>
    <row r="62" spans="1:9" ht="12.75">
      <c r="A62" s="70"/>
      <c r="B62" s="73"/>
      <c r="C62" s="74"/>
      <c r="D62" s="74"/>
      <c r="E62" s="74"/>
      <c r="F62" s="74"/>
      <c r="G62" s="74"/>
      <c r="H62" s="74"/>
      <c r="I62" s="75"/>
    </row>
    <row r="63" spans="1:9" ht="13.5" thickBot="1">
      <c r="A63" s="76" t="s">
        <v>264</v>
      </c>
      <c r="B63" s="13"/>
      <c r="C63" s="13"/>
      <c r="D63" s="13"/>
      <c r="E63" s="13"/>
      <c r="F63" s="13"/>
      <c r="G63" s="211" t="s">
        <v>332</v>
      </c>
      <c r="H63" s="212"/>
      <c r="I63" s="212"/>
    </row>
    <row r="64" spans="1:9" ht="12.75">
      <c r="A64" s="54"/>
      <c r="B64" s="13"/>
      <c r="C64" s="13"/>
      <c r="D64" s="13"/>
      <c r="E64" s="17" t="s">
        <v>265</v>
      </c>
      <c r="F64" s="26"/>
      <c r="G64" s="161" t="s">
        <v>266</v>
      </c>
      <c r="H64" s="162"/>
      <c r="I64" s="163"/>
    </row>
    <row r="65" spans="1:9" ht="12.75">
      <c r="A65" s="77"/>
      <c r="B65" s="78"/>
      <c r="C65" s="79"/>
      <c r="D65" s="79"/>
      <c r="E65" s="79"/>
      <c r="F65" s="79"/>
      <c r="G65" s="142"/>
      <c r="H65" s="143"/>
      <c r="I65" s="80"/>
    </row>
  </sheetData>
  <sheetProtection/>
  <protectedRanges>
    <protectedRange sqref="E2 H2 C6:D6 C8:D8 C10:D10 C12:I12 C14:D14 F14:I14 C16:I16 C18:I18 C20:I20 C24:G24 C22:F22 C26 I26 I24 A30:I30 A32:I32 A34:D34 A44:D44 A42:D42" name="Range1"/>
  </protectedRanges>
  <mergeCells count="81">
    <mergeCell ref="G63:I63"/>
    <mergeCell ref="D33:G33"/>
    <mergeCell ref="C39:D39"/>
    <mergeCell ref="F39:G39"/>
    <mergeCell ref="A44:D44"/>
    <mergeCell ref="E44:G44"/>
    <mergeCell ref="H44:I44"/>
    <mergeCell ref="H40:I40"/>
    <mergeCell ref="A34:D34"/>
    <mergeCell ref="E34:G34"/>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4:I34"/>
    <mergeCell ref="A36:D36"/>
    <mergeCell ref="E36:G36"/>
    <mergeCell ref="H36:I36"/>
    <mergeCell ref="C47:D47"/>
    <mergeCell ref="F47:G47"/>
    <mergeCell ref="C48:I48"/>
    <mergeCell ref="A38:D38"/>
    <mergeCell ref="E38:G38"/>
    <mergeCell ref="H38:I38"/>
    <mergeCell ref="A40:D40"/>
    <mergeCell ref="E40:G40"/>
    <mergeCell ref="A42:D42"/>
    <mergeCell ref="E42:G42"/>
    <mergeCell ref="H42:I42"/>
    <mergeCell ref="A50:B50"/>
    <mergeCell ref="C50:E50"/>
    <mergeCell ref="H50:I50"/>
    <mergeCell ref="A1:C1"/>
    <mergeCell ref="C55:H55"/>
    <mergeCell ref="G64:I64"/>
    <mergeCell ref="A48:B48"/>
    <mergeCell ref="A46:B46"/>
    <mergeCell ref="C46:D46"/>
    <mergeCell ref="F46:I46"/>
    <mergeCell ref="G65:H65"/>
    <mergeCell ref="A52:B52"/>
    <mergeCell ref="C52:I52"/>
    <mergeCell ref="A54:B54"/>
    <mergeCell ref="C54:I54"/>
    <mergeCell ref="B57:E57"/>
    <mergeCell ref="B58:I58"/>
    <mergeCell ref="B59:H59"/>
    <mergeCell ref="B60:I60"/>
    <mergeCell ref="B61:I61"/>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Layout" zoomScaleSheetLayoutView="110" workbookViewId="0" topLeftCell="A34">
      <selection activeCell="K64" sqref="K64:K67"/>
    </sheetView>
  </sheetViews>
  <sheetFormatPr defaultColWidth="9.140625" defaultRowHeight="12.75"/>
  <cols>
    <col min="1" max="7" width="9.140625" style="34" customWidth="1"/>
    <col min="8" max="8" width="4.8515625" style="34" customWidth="1"/>
    <col min="9" max="9" width="9.140625" style="34" customWidth="1"/>
    <col min="10" max="10" width="14.8515625" style="119" customWidth="1"/>
    <col min="11" max="11" width="15.421875" style="119" customWidth="1"/>
    <col min="12" max="16384" width="9.140625" style="34" customWidth="1"/>
  </cols>
  <sheetData>
    <row r="1" spans="1:11" ht="12.75" customHeight="1">
      <c r="A1" s="227" t="s">
        <v>148</v>
      </c>
      <c r="B1" s="227"/>
      <c r="C1" s="227"/>
      <c r="D1" s="227"/>
      <c r="E1" s="227"/>
      <c r="F1" s="227"/>
      <c r="G1" s="227"/>
      <c r="H1" s="227"/>
      <c r="I1" s="227"/>
      <c r="J1" s="227"/>
      <c r="K1" s="227"/>
    </row>
    <row r="2" spans="1:11" ht="12.75" customHeight="1">
      <c r="A2" s="228" t="s">
        <v>377</v>
      </c>
      <c r="B2" s="228"/>
      <c r="C2" s="228"/>
      <c r="D2" s="228"/>
      <c r="E2" s="228"/>
      <c r="F2" s="228"/>
      <c r="G2" s="228"/>
      <c r="H2" s="228"/>
      <c r="I2" s="228"/>
      <c r="J2" s="228"/>
      <c r="K2" s="228"/>
    </row>
    <row r="3" spans="1:11" ht="12.75">
      <c r="A3" s="229" t="s">
        <v>333</v>
      </c>
      <c r="B3" s="230"/>
      <c r="C3" s="230"/>
      <c r="D3" s="230"/>
      <c r="E3" s="230"/>
      <c r="F3" s="230"/>
      <c r="G3" s="230"/>
      <c r="H3" s="230"/>
      <c r="I3" s="230"/>
      <c r="J3" s="230"/>
      <c r="K3" s="231"/>
    </row>
    <row r="4" spans="1:11" ht="24">
      <c r="A4" s="232" t="s">
        <v>54</v>
      </c>
      <c r="B4" s="233"/>
      <c r="C4" s="233"/>
      <c r="D4" s="233"/>
      <c r="E4" s="233"/>
      <c r="F4" s="233"/>
      <c r="G4" s="233"/>
      <c r="H4" s="234"/>
      <c r="I4" s="37" t="s">
        <v>267</v>
      </c>
      <c r="J4" s="112" t="s">
        <v>307</v>
      </c>
      <c r="K4" s="37" t="s">
        <v>308</v>
      </c>
    </row>
    <row r="5" spans="1:11" ht="12.75">
      <c r="A5" s="217">
        <v>1</v>
      </c>
      <c r="B5" s="217"/>
      <c r="C5" s="217"/>
      <c r="D5" s="217"/>
      <c r="E5" s="217"/>
      <c r="F5" s="217"/>
      <c r="G5" s="217"/>
      <c r="H5" s="217"/>
      <c r="I5" s="36">
        <v>2</v>
      </c>
      <c r="J5" s="120">
        <v>3</v>
      </c>
      <c r="K5" s="120">
        <v>4</v>
      </c>
    </row>
    <row r="6" spans="1:11" ht="12.75">
      <c r="A6" s="218"/>
      <c r="B6" s="219"/>
      <c r="C6" s="219"/>
      <c r="D6" s="219"/>
      <c r="E6" s="219"/>
      <c r="F6" s="219"/>
      <c r="G6" s="219"/>
      <c r="H6" s="219"/>
      <c r="I6" s="219"/>
      <c r="J6" s="219"/>
      <c r="K6" s="220"/>
    </row>
    <row r="7" spans="1:11" ht="12.75">
      <c r="A7" s="221" t="s">
        <v>55</v>
      </c>
      <c r="B7" s="222"/>
      <c r="C7" s="222"/>
      <c r="D7" s="222"/>
      <c r="E7" s="222"/>
      <c r="F7" s="222"/>
      <c r="G7" s="222"/>
      <c r="H7" s="223"/>
      <c r="I7" s="3">
        <v>1</v>
      </c>
      <c r="J7" s="118"/>
      <c r="K7" s="118"/>
    </row>
    <row r="8" spans="1:11" ht="12.75">
      <c r="A8" s="224" t="s">
        <v>12</v>
      </c>
      <c r="B8" s="225"/>
      <c r="C8" s="225"/>
      <c r="D8" s="225"/>
      <c r="E8" s="225"/>
      <c r="F8" s="225"/>
      <c r="G8" s="225"/>
      <c r="H8" s="226"/>
      <c r="I8" s="1">
        <v>2</v>
      </c>
      <c r="J8" s="121">
        <f>SUM(J9+J16+J26+J35+J39)</f>
        <v>360132612</v>
      </c>
      <c r="K8" s="140">
        <f>SUM(K9+K16+K26+K35+K39)</f>
        <v>357592932</v>
      </c>
    </row>
    <row r="9" spans="1:11" ht="12.75">
      <c r="A9" s="235" t="s">
        <v>200</v>
      </c>
      <c r="B9" s="236"/>
      <c r="C9" s="236"/>
      <c r="D9" s="236"/>
      <c r="E9" s="236"/>
      <c r="F9" s="236"/>
      <c r="G9" s="236"/>
      <c r="H9" s="237"/>
      <c r="I9" s="1">
        <v>3</v>
      </c>
      <c r="J9" s="122">
        <f>SUM(J10:J15)</f>
        <v>2146568</v>
      </c>
      <c r="K9" s="122">
        <f>SUM(K10:K15)</f>
        <v>1596364</v>
      </c>
    </row>
    <row r="10" spans="1:11" ht="12.75">
      <c r="A10" s="235" t="s">
        <v>107</v>
      </c>
      <c r="B10" s="236"/>
      <c r="C10" s="236"/>
      <c r="D10" s="236"/>
      <c r="E10" s="236"/>
      <c r="F10" s="236"/>
      <c r="G10" s="236"/>
      <c r="H10" s="237"/>
      <c r="I10" s="1">
        <v>4</v>
      </c>
      <c r="J10" s="122"/>
      <c r="K10" s="122"/>
    </row>
    <row r="11" spans="1:11" ht="12.75">
      <c r="A11" s="235" t="s">
        <v>13</v>
      </c>
      <c r="B11" s="236"/>
      <c r="C11" s="236"/>
      <c r="D11" s="236"/>
      <c r="E11" s="236"/>
      <c r="F11" s="236"/>
      <c r="G11" s="236"/>
      <c r="H11" s="237"/>
      <c r="I11" s="1">
        <v>5</v>
      </c>
      <c r="J11" s="122">
        <v>1061816</v>
      </c>
      <c r="K11" s="122">
        <v>992754</v>
      </c>
    </row>
    <row r="12" spans="1:11" ht="12.75">
      <c r="A12" s="235" t="s">
        <v>108</v>
      </c>
      <c r="B12" s="236"/>
      <c r="C12" s="236"/>
      <c r="D12" s="236"/>
      <c r="E12" s="236"/>
      <c r="F12" s="236"/>
      <c r="G12" s="236"/>
      <c r="H12" s="237"/>
      <c r="I12" s="1">
        <v>6</v>
      </c>
      <c r="J12" s="122">
        <v>1084752</v>
      </c>
      <c r="K12" s="122">
        <v>603610</v>
      </c>
    </row>
    <row r="13" spans="1:11" ht="12.75">
      <c r="A13" s="235" t="s">
        <v>203</v>
      </c>
      <c r="B13" s="236"/>
      <c r="C13" s="236"/>
      <c r="D13" s="236"/>
      <c r="E13" s="236"/>
      <c r="F13" s="236"/>
      <c r="G13" s="236"/>
      <c r="H13" s="237"/>
      <c r="I13" s="1">
        <v>7</v>
      </c>
      <c r="J13" s="122"/>
      <c r="K13" s="122"/>
    </row>
    <row r="14" spans="1:11" ht="12.75">
      <c r="A14" s="235" t="s">
        <v>204</v>
      </c>
      <c r="B14" s="236"/>
      <c r="C14" s="236"/>
      <c r="D14" s="236"/>
      <c r="E14" s="236"/>
      <c r="F14" s="236"/>
      <c r="G14" s="236"/>
      <c r="H14" s="237"/>
      <c r="I14" s="1">
        <v>8</v>
      </c>
      <c r="J14" s="121"/>
      <c r="K14" s="121"/>
    </row>
    <row r="15" spans="1:11" ht="12.75">
      <c r="A15" s="235" t="s">
        <v>205</v>
      </c>
      <c r="B15" s="236"/>
      <c r="C15" s="236"/>
      <c r="D15" s="236"/>
      <c r="E15" s="236"/>
      <c r="F15" s="236"/>
      <c r="G15" s="236"/>
      <c r="H15" s="237"/>
      <c r="I15" s="1">
        <v>9</v>
      </c>
      <c r="J15" s="122"/>
      <c r="K15" s="122"/>
    </row>
    <row r="16" spans="1:11" ht="12.75">
      <c r="A16" s="235" t="s">
        <v>201</v>
      </c>
      <c r="B16" s="236"/>
      <c r="C16" s="236"/>
      <c r="D16" s="236"/>
      <c r="E16" s="236"/>
      <c r="F16" s="236"/>
      <c r="G16" s="236"/>
      <c r="H16" s="237"/>
      <c r="I16" s="1">
        <v>10</v>
      </c>
      <c r="J16" s="122">
        <f>SUM(J17+J18+J19+J20+J21+J22+J23+J24+J25)</f>
        <v>347567314</v>
      </c>
      <c r="K16" s="122">
        <f>SUM(K17+K18+K19+K20+K21+K22+K23+K24+K25)</f>
        <v>344418615</v>
      </c>
    </row>
    <row r="17" spans="1:11" ht="12.75">
      <c r="A17" s="235" t="s">
        <v>206</v>
      </c>
      <c r="B17" s="236"/>
      <c r="C17" s="236"/>
      <c r="D17" s="236"/>
      <c r="E17" s="236"/>
      <c r="F17" s="236"/>
      <c r="G17" s="236"/>
      <c r="H17" s="237"/>
      <c r="I17" s="1">
        <v>11</v>
      </c>
      <c r="J17" s="122">
        <v>48115539</v>
      </c>
      <c r="K17" s="122">
        <v>48115539</v>
      </c>
    </row>
    <row r="18" spans="1:11" ht="12.75">
      <c r="A18" s="235" t="s">
        <v>236</v>
      </c>
      <c r="B18" s="236"/>
      <c r="C18" s="236"/>
      <c r="D18" s="236"/>
      <c r="E18" s="236"/>
      <c r="F18" s="236"/>
      <c r="G18" s="236"/>
      <c r="H18" s="237"/>
      <c r="I18" s="1">
        <v>12</v>
      </c>
      <c r="J18" s="122">
        <v>89820702</v>
      </c>
      <c r="K18" s="122">
        <v>74338672</v>
      </c>
    </row>
    <row r="19" spans="1:11" ht="12.75">
      <c r="A19" s="235" t="s">
        <v>207</v>
      </c>
      <c r="B19" s="236"/>
      <c r="C19" s="236"/>
      <c r="D19" s="236"/>
      <c r="E19" s="236"/>
      <c r="F19" s="236"/>
      <c r="G19" s="236"/>
      <c r="H19" s="237"/>
      <c r="I19" s="1">
        <v>13</v>
      </c>
      <c r="J19" s="122">
        <v>5243489</v>
      </c>
      <c r="K19" s="122">
        <v>7508695</v>
      </c>
    </row>
    <row r="20" spans="1:11" ht="12.75">
      <c r="A20" s="235" t="s">
        <v>22</v>
      </c>
      <c r="B20" s="236"/>
      <c r="C20" s="236"/>
      <c r="D20" s="236"/>
      <c r="E20" s="236"/>
      <c r="F20" s="236"/>
      <c r="G20" s="236"/>
      <c r="H20" s="237"/>
      <c r="I20" s="1">
        <v>14</v>
      </c>
      <c r="J20" s="122">
        <v>14631274</v>
      </c>
      <c r="K20" s="122">
        <v>17657033</v>
      </c>
    </row>
    <row r="21" spans="1:11" ht="12.75">
      <c r="A21" s="235" t="s">
        <v>23</v>
      </c>
      <c r="B21" s="236"/>
      <c r="C21" s="236"/>
      <c r="D21" s="236"/>
      <c r="E21" s="236"/>
      <c r="F21" s="236"/>
      <c r="G21" s="236"/>
      <c r="H21" s="237"/>
      <c r="I21" s="1">
        <v>15</v>
      </c>
      <c r="J21" s="122"/>
      <c r="K21" s="122"/>
    </row>
    <row r="22" spans="1:11" ht="12.75">
      <c r="A22" s="235" t="s">
        <v>67</v>
      </c>
      <c r="B22" s="236"/>
      <c r="C22" s="236"/>
      <c r="D22" s="236"/>
      <c r="E22" s="236"/>
      <c r="F22" s="236"/>
      <c r="G22" s="236"/>
      <c r="H22" s="237"/>
      <c r="I22" s="1">
        <v>16</v>
      </c>
      <c r="J22" s="122">
        <v>0</v>
      </c>
      <c r="K22" s="122">
        <v>0</v>
      </c>
    </row>
    <row r="23" spans="1:11" ht="12.75">
      <c r="A23" s="235" t="s">
        <v>68</v>
      </c>
      <c r="B23" s="236"/>
      <c r="C23" s="236"/>
      <c r="D23" s="236"/>
      <c r="E23" s="236"/>
      <c r="F23" s="236"/>
      <c r="G23" s="236"/>
      <c r="H23" s="237"/>
      <c r="I23" s="1">
        <v>17</v>
      </c>
      <c r="J23" s="114">
        <v>4032181</v>
      </c>
      <c r="K23" s="114">
        <v>1788291</v>
      </c>
    </row>
    <row r="24" spans="1:11" ht="12.75">
      <c r="A24" s="235" t="s">
        <v>69</v>
      </c>
      <c r="B24" s="236"/>
      <c r="C24" s="236"/>
      <c r="D24" s="236"/>
      <c r="E24" s="236"/>
      <c r="F24" s="236"/>
      <c r="G24" s="236"/>
      <c r="H24" s="237"/>
      <c r="I24" s="1">
        <v>18</v>
      </c>
      <c r="J24" s="114">
        <v>22654397</v>
      </c>
      <c r="K24" s="114">
        <v>34788877</v>
      </c>
    </row>
    <row r="25" spans="1:11" ht="12.75">
      <c r="A25" s="235" t="s">
        <v>70</v>
      </c>
      <c r="B25" s="236"/>
      <c r="C25" s="236"/>
      <c r="D25" s="236"/>
      <c r="E25" s="236"/>
      <c r="F25" s="236"/>
      <c r="G25" s="236"/>
      <c r="H25" s="237"/>
      <c r="I25" s="1">
        <v>19</v>
      </c>
      <c r="J25" s="114">
        <v>163069732</v>
      </c>
      <c r="K25" s="114">
        <v>160221508</v>
      </c>
    </row>
    <row r="26" spans="1:11" ht="12.75">
      <c r="A26" s="235" t="s">
        <v>185</v>
      </c>
      <c r="B26" s="236"/>
      <c r="C26" s="236"/>
      <c r="D26" s="236"/>
      <c r="E26" s="236"/>
      <c r="F26" s="236"/>
      <c r="G26" s="236"/>
      <c r="H26" s="237"/>
      <c r="I26" s="1">
        <v>20</v>
      </c>
      <c r="J26" s="115">
        <f>SUM(J27:J34)</f>
        <v>6653671</v>
      </c>
      <c r="K26" s="115">
        <f>SUM(K27:K34)</f>
        <v>7397245</v>
      </c>
    </row>
    <row r="27" spans="1:11" ht="12.75">
      <c r="A27" s="235" t="s">
        <v>71</v>
      </c>
      <c r="B27" s="236"/>
      <c r="C27" s="236"/>
      <c r="D27" s="236"/>
      <c r="E27" s="236"/>
      <c r="F27" s="236"/>
      <c r="G27" s="236"/>
      <c r="H27" s="237"/>
      <c r="I27" s="1">
        <v>21</v>
      </c>
      <c r="J27" s="114">
        <v>294846</v>
      </c>
      <c r="K27" s="114">
        <v>1072045</v>
      </c>
    </row>
    <row r="28" spans="1:11" ht="12.75">
      <c r="A28" s="235" t="s">
        <v>72</v>
      </c>
      <c r="B28" s="236"/>
      <c r="C28" s="236"/>
      <c r="D28" s="236"/>
      <c r="E28" s="236"/>
      <c r="F28" s="236"/>
      <c r="G28" s="236"/>
      <c r="H28" s="237"/>
      <c r="I28" s="1">
        <v>22</v>
      </c>
      <c r="J28" s="114"/>
      <c r="K28" s="114"/>
    </row>
    <row r="29" spans="1:11" ht="12.75">
      <c r="A29" s="235" t="s">
        <v>73</v>
      </c>
      <c r="B29" s="236"/>
      <c r="C29" s="236"/>
      <c r="D29" s="236"/>
      <c r="E29" s="236"/>
      <c r="F29" s="236"/>
      <c r="G29" s="236"/>
      <c r="H29" s="237"/>
      <c r="I29" s="1">
        <v>23</v>
      </c>
      <c r="J29" s="114"/>
      <c r="K29" s="114"/>
    </row>
    <row r="30" spans="1:11" ht="12.75">
      <c r="A30" s="235" t="s">
        <v>78</v>
      </c>
      <c r="B30" s="236"/>
      <c r="C30" s="236"/>
      <c r="D30" s="236"/>
      <c r="E30" s="236"/>
      <c r="F30" s="236"/>
      <c r="G30" s="236"/>
      <c r="H30" s="237"/>
      <c r="I30" s="1">
        <v>24</v>
      </c>
      <c r="J30" s="114"/>
      <c r="K30" s="114"/>
    </row>
    <row r="31" spans="1:11" ht="12.75">
      <c r="A31" s="235" t="s">
        <v>79</v>
      </c>
      <c r="B31" s="236"/>
      <c r="C31" s="236"/>
      <c r="D31" s="236"/>
      <c r="E31" s="236"/>
      <c r="F31" s="236"/>
      <c r="G31" s="236"/>
      <c r="H31" s="237"/>
      <c r="I31" s="1">
        <v>25</v>
      </c>
      <c r="J31" s="114">
        <v>6358825</v>
      </c>
      <c r="K31" s="114">
        <v>6325200</v>
      </c>
    </row>
    <row r="32" spans="1:11" ht="12.75">
      <c r="A32" s="235" t="s">
        <v>80</v>
      </c>
      <c r="B32" s="236"/>
      <c r="C32" s="236"/>
      <c r="D32" s="236"/>
      <c r="E32" s="236"/>
      <c r="F32" s="236"/>
      <c r="G32" s="236"/>
      <c r="H32" s="237"/>
      <c r="I32" s="1">
        <v>26</v>
      </c>
      <c r="J32" s="114"/>
      <c r="K32" s="114"/>
    </row>
    <row r="33" spans="1:11" ht="12.75">
      <c r="A33" s="235" t="s">
        <v>74</v>
      </c>
      <c r="B33" s="236"/>
      <c r="C33" s="236"/>
      <c r="D33" s="236"/>
      <c r="E33" s="236"/>
      <c r="F33" s="236"/>
      <c r="G33" s="236"/>
      <c r="H33" s="237"/>
      <c r="I33" s="1">
        <v>27</v>
      </c>
      <c r="J33" s="114"/>
      <c r="K33" s="114"/>
    </row>
    <row r="34" spans="1:11" ht="12.75">
      <c r="A34" s="235" t="s">
        <v>178</v>
      </c>
      <c r="B34" s="236"/>
      <c r="C34" s="236"/>
      <c r="D34" s="236"/>
      <c r="E34" s="236"/>
      <c r="F34" s="236"/>
      <c r="G34" s="236"/>
      <c r="H34" s="237"/>
      <c r="I34" s="1">
        <v>28</v>
      </c>
      <c r="J34" s="114"/>
      <c r="K34" s="114"/>
    </row>
    <row r="35" spans="1:11" ht="12.75">
      <c r="A35" s="235" t="s">
        <v>179</v>
      </c>
      <c r="B35" s="236"/>
      <c r="C35" s="236"/>
      <c r="D35" s="236"/>
      <c r="E35" s="236"/>
      <c r="F35" s="236"/>
      <c r="G35" s="236"/>
      <c r="H35" s="237"/>
      <c r="I35" s="1">
        <v>29</v>
      </c>
      <c r="J35" s="115">
        <f>SUM(J36:J38)</f>
        <v>3765059</v>
      </c>
      <c r="K35" s="115">
        <f>SUM(K36:K38)</f>
        <v>4180708</v>
      </c>
    </row>
    <row r="36" spans="1:11" ht="12.75">
      <c r="A36" s="235" t="s">
        <v>75</v>
      </c>
      <c r="B36" s="236"/>
      <c r="C36" s="236"/>
      <c r="D36" s="236"/>
      <c r="E36" s="236"/>
      <c r="F36" s="236"/>
      <c r="G36" s="236"/>
      <c r="H36" s="237"/>
      <c r="I36" s="1">
        <v>30</v>
      </c>
      <c r="J36" s="114"/>
      <c r="K36" s="114"/>
    </row>
    <row r="37" spans="1:11" ht="12.75">
      <c r="A37" s="235" t="s">
        <v>76</v>
      </c>
      <c r="B37" s="236"/>
      <c r="C37" s="236"/>
      <c r="D37" s="236"/>
      <c r="E37" s="236"/>
      <c r="F37" s="236"/>
      <c r="G37" s="236"/>
      <c r="H37" s="237"/>
      <c r="I37" s="1">
        <v>31</v>
      </c>
      <c r="J37" s="114">
        <v>794539</v>
      </c>
      <c r="K37" s="114">
        <v>1210992</v>
      </c>
    </row>
    <row r="38" spans="1:11" ht="12.75">
      <c r="A38" s="235" t="s">
        <v>77</v>
      </c>
      <c r="B38" s="236"/>
      <c r="C38" s="236"/>
      <c r="D38" s="236"/>
      <c r="E38" s="236"/>
      <c r="F38" s="236"/>
      <c r="G38" s="236"/>
      <c r="H38" s="237"/>
      <c r="I38" s="1">
        <v>32</v>
      </c>
      <c r="J38" s="114">
        <v>2970520</v>
      </c>
      <c r="K38" s="114">
        <v>2969716</v>
      </c>
    </row>
    <row r="39" spans="1:11" ht="12.75">
      <c r="A39" s="235" t="s">
        <v>180</v>
      </c>
      <c r="B39" s="236"/>
      <c r="C39" s="236"/>
      <c r="D39" s="236"/>
      <c r="E39" s="236"/>
      <c r="F39" s="236"/>
      <c r="G39" s="236"/>
      <c r="H39" s="237"/>
      <c r="I39" s="1">
        <v>33</v>
      </c>
      <c r="J39" s="114"/>
      <c r="K39" s="114"/>
    </row>
    <row r="40" spans="1:11" ht="12.75">
      <c r="A40" s="224" t="s">
        <v>229</v>
      </c>
      <c r="B40" s="225"/>
      <c r="C40" s="225"/>
      <c r="D40" s="225"/>
      <c r="E40" s="225"/>
      <c r="F40" s="225"/>
      <c r="G40" s="225"/>
      <c r="H40" s="226"/>
      <c r="I40" s="1">
        <v>34</v>
      </c>
      <c r="J40" s="123">
        <f>J41+J49+J56+J64</f>
        <v>208000176</v>
      </c>
      <c r="K40" s="123">
        <f>K41+K49+K56+K64</f>
        <v>209016430</v>
      </c>
    </row>
    <row r="41" spans="1:11" ht="12.75">
      <c r="A41" s="235" t="s">
        <v>95</v>
      </c>
      <c r="B41" s="236"/>
      <c r="C41" s="236"/>
      <c r="D41" s="236"/>
      <c r="E41" s="236"/>
      <c r="F41" s="236"/>
      <c r="G41" s="236"/>
      <c r="H41" s="237"/>
      <c r="I41" s="1">
        <v>35</v>
      </c>
      <c r="J41" s="115">
        <f>SUM(J42:J48)</f>
        <v>83999080</v>
      </c>
      <c r="K41" s="115">
        <f>SUM(K42:K48)</f>
        <v>98724596</v>
      </c>
    </row>
    <row r="42" spans="1:11" ht="12.75">
      <c r="A42" s="235" t="s">
        <v>112</v>
      </c>
      <c r="B42" s="236"/>
      <c r="C42" s="236"/>
      <c r="D42" s="236"/>
      <c r="E42" s="236"/>
      <c r="F42" s="236"/>
      <c r="G42" s="236"/>
      <c r="H42" s="237"/>
      <c r="I42" s="1">
        <v>36</v>
      </c>
      <c r="J42" s="114">
        <v>1321471</v>
      </c>
      <c r="K42" s="114">
        <v>1565642</v>
      </c>
    </row>
    <row r="43" spans="1:11" ht="12.75">
      <c r="A43" s="235" t="s">
        <v>113</v>
      </c>
      <c r="B43" s="236"/>
      <c r="C43" s="236"/>
      <c r="D43" s="236"/>
      <c r="E43" s="236"/>
      <c r="F43" s="236"/>
      <c r="G43" s="236"/>
      <c r="H43" s="237"/>
      <c r="I43" s="1">
        <v>37</v>
      </c>
      <c r="J43" s="114">
        <v>0</v>
      </c>
      <c r="K43" s="114">
        <v>558479</v>
      </c>
    </row>
    <row r="44" spans="1:11" ht="12.75">
      <c r="A44" s="235" t="s">
        <v>81</v>
      </c>
      <c r="B44" s="236"/>
      <c r="C44" s="236"/>
      <c r="D44" s="236"/>
      <c r="E44" s="236"/>
      <c r="F44" s="236"/>
      <c r="G44" s="236"/>
      <c r="H44" s="237"/>
      <c r="I44" s="1">
        <v>38</v>
      </c>
      <c r="J44" s="114"/>
      <c r="K44" s="114"/>
    </row>
    <row r="45" spans="1:11" ht="12.75">
      <c r="A45" s="235" t="s">
        <v>82</v>
      </c>
      <c r="B45" s="236"/>
      <c r="C45" s="236"/>
      <c r="D45" s="236"/>
      <c r="E45" s="236"/>
      <c r="F45" s="236"/>
      <c r="G45" s="236"/>
      <c r="H45" s="237"/>
      <c r="I45" s="1">
        <v>39</v>
      </c>
      <c r="J45" s="114">
        <v>82614701</v>
      </c>
      <c r="K45" s="114">
        <v>96476037</v>
      </c>
    </row>
    <row r="46" spans="1:11" ht="12.75">
      <c r="A46" s="235" t="s">
        <v>83</v>
      </c>
      <c r="B46" s="236"/>
      <c r="C46" s="236"/>
      <c r="D46" s="236"/>
      <c r="E46" s="236"/>
      <c r="F46" s="236"/>
      <c r="G46" s="236"/>
      <c r="H46" s="237"/>
      <c r="I46" s="1">
        <v>40</v>
      </c>
      <c r="J46" s="114">
        <v>62908</v>
      </c>
      <c r="K46" s="114">
        <v>124438</v>
      </c>
    </row>
    <row r="47" spans="1:11" ht="12.75">
      <c r="A47" s="235" t="s">
        <v>84</v>
      </c>
      <c r="B47" s="236"/>
      <c r="C47" s="236"/>
      <c r="D47" s="236"/>
      <c r="E47" s="236"/>
      <c r="F47" s="236"/>
      <c r="G47" s="236"/>
      <c r="H47" s="237"/>
      <c r="I47" s="1">
        <v>41</v>
      </c>
      <c r="J47" s="114"/>
      <c r="K47" s="114"/>
    </row>
    <row r="48" spans="1:11" ht="12.75">
      <c r="A48" s="235" t="s">
        <v>85</v>
      </c>
      <c r="B48" s="236"/>
      <c r="C48" s="236"/>
      <c r="D48" s="236"/>
      <c r="E48" s="236"/>
      <c r="F48" s="236"/>
      <c r="G48" s="236"/>
      <c r="H48" s="237"/>
      <c r="I48" s="1">
        <v>42</v>
      </c>
      <c r="J48" s="114"/>
      <c r="K48" s="114"/>
    </row>
    <row r="49" spans="1:11" ht="12.75">
      <c r="A49" s="235" t="s">
        <v>96</v>
      </c>
      <c r="B49" s="236"/>
      <c r="C49" s="236"/>
      <c r="D49" s="236"/>
      <c r="E49" s="236"/>
      <c r="F49" s="236"/>
      <c r="G49" s="236"/>
      <c r="H49" s="237"/>
      <c r="I49" s="1">
        <v>43</v>
      </c>
      <c r="J49" s="115">
        <f>SUM(J50:J55)</f>
        <v>100723548</v>
      </c>
      <c r="K49" s="115">
        <f>SUM(K50:K55)</f>
        <v>77889740</v>
      </c>
    </row>
    <row r="50" spans="1:11" ht="12.75">
      <c r="A50" s="235" t="s">
        <v>195</v>
      </c>
      <c r="B50" s="236"/>
      <c r="C50" s="236"/>
      <c r="D50" s="236"/>
      <c r="E50" s="236"/>
      <c r="F50" s="236"/>
      <c r="G50" s="236"/>
      <c r="H50" s="237"/>
      <c r="I50" s="1">
        <v>44</v>
      </c>
      <c r="J50" s="114"/>
      <c r="K50" s="114">
        <v>5135</v>
      </c>
    </row>
    <row r="51" spans="1:11" ht="12.75">
      <c r="A51" s="235" t="s">
        <v>196</v>
      </c>
      <c r="B51" s="236"/>
      <c r="C51" s="236"/>
      <c r="D51" s="236"/>
      <c r="E51" s="236"/>
      <c r="F51" s="236"/>
      <c r="G51" s="236"/>
      <c r="H51" s="237"/>
      <c r="I51" s="1">
        <v>45</v>
      </c>
      <c r="J51" s="114">
        <v>83167909</v>
      </c>
      <c r="K51" s="114">
        <v>57893926</v>
      </c>
    </row>
    <row r="52" spans="1:11" ht="12.75">
      <c r="A52" s="235" t="s">
        <v>197</v>
      </c>
      <c r="B52" s="236"/>
      <c r="C52" s="236"/>
      <c r="D52" s="236"/>
      <c r="E52" s="236"/>
      <c r="F52" s="236"/>
      <c r="G52" s="236"/>
      <c r="H52" s="237"/>
      <c r="I52" s="1">
        <v>46</v>
      </c>
      <c r="J52" s="114">
        <v>0</v>
      </c>
      <c r="K52" s="114">
        <v>0</v>
      </c>
    </row>
    <row r="53" spans="1:11" ht="12.75">
      <c r="A53" s="235" t="s">
        <v>198</v>
      </c>
      <c r="B53" s="236"/>
      <c r="C53" s="236"/>
      <c r="D53" s="236"/>
      <c r="E53" s="236"/>
      <c r="F53" s="236"/>
      <c r="G53" s="236"/>
      <c r="H53" s="237"/>
      <c r="I53" s="1">
        <v>47</v>
      </c>
      <c r="J53" s="114">
        <v>156258</v>
      </c>
      <c r="K53" s="114">
        <v>144542</v>
      </c>
    </row>
    <row r="54" spans="1:11" ht="12.75">
      <c r="A54" s="235" t="s">
        <v>10</v>
      </c>
      <c r="B54" s="236"/>
      <c r="C54" s="236"/>
      <c r="D54" s="236"/>
      <c r="E54" s="236"/>
      <c r="F54" s="236"/>
      <c r="G54" s="236"/>
      <c r="H54" s="237"/>
      <c r="I54" s="1">
        <v>48</v>
      </c>
      <c r="J54" s="114">
        <v>15790217</v>
      </c>
      <c r="K54" s="114">
        <v>16848700</v>
      </c>
    </row>
    <row r="55" spans="1:11" ht="12.75">
      <c r="A55" s="235" t="s">
        <v>11</v>
      </c>
      <c r="B55" s="236"/>
      <c r="C55" s="236"/>
      <c r="D55" s="236"/>
      <c r="E55" s="236"/>
      <c r="F55" s="236"/>
      <c r="G55" s="236"/>
      <c r="H55" s="237"/>
      <c r="I55" s="1">
        <v>49</v>
      </c>
      <c r="J55" s="114">
        <v>1609164</v>
      </c>
      <c r="K55" s="114">
        <v>2997437</v>
      </c>
    </row>
    <row r="56" spans="1:11" ht="12.75">
      <c r="A56" s="235" t="s">
        <v>97</v>
      </c>
      <c r="B56" s="236"/>
      <c r="C56" s="236"/>
      <c r="D56" s="236"/>
      <c r="E56" s="236"/>
      <c r="F56" s="236"/>
      <c r="G56" s="236"/>
      <c r="H56" s="237"/>
      <c r="I56" s="1">
        <v>50</v>
      </c>
      <c r="J56" s="115">
        <f>SUM(J57:J63)</f>
        <v>20954988</v>
      </c>
      <c r="K56" s="115">
        <f>SUM(K57:K63)</f>
        <v>29948992</v>
      </c>
    </row>
    <row r="57" spans="1:11" ht="12.75">
      <c r="A57" s="235" t="s">
        <v>71</v>
      </c>
      <c r="B57" s="236"/>
      <c r="C57" s="236"/>
      <c r="D57" s="236"/>
      <c r="E57" s="236"/>
      <c r="F57" s="236"/>
      <c r="G57" s="236"/>
      <c r="H57" s="237"/>
      <c r="I57" s="1">
        <v>51</v>
      </c>
      <c r="J57" s="114"/>
      <c r="K57" s="114"/>
    </row>
    <row r="58" spans="1:11" ht="12.75">
      <c r="A58" s="235" t="s">
        <v>72</v>
      </c>
      <c r="B58" s="236"/>
      <c r="C58" s="236"/>
      <c r="D58" s="236"/>
      <c r="E58" s="236"/>
      <c r="F58" s="236"/>
      <c r="G58" s="236"/>
      <c r="H58" s="237"/>
      <c r="I58" s="1">
        <v>52</v>
      </c>
      <c r="J58" s="114"/>
      <c r="K58" s="114"/>
    </row>
    <row r="59" spans="1:11" ht="12.75">
      <c r="A59" s="235" t="s">
        <v>231</v>
      </c>
      <c r="B59" s="236"/>
      <c r="C59" s="236"/>
      <c r="D59" s="236"/>
      <c r="E59" s="236"/>
      <c r="F59" s="236"/>
      <c r="G59" s="236"/>
      <c r="H59" s="237"/>
      <c r="I59" s="1">
        <v>53</v>
      </c>
      <c r="J59" s="114">
        <v>5504722</v>
      </c>
      <c r="K59" s="114"/>
    </row>
    <row r="60" spans="1:11" ht="12.75">
      <c r="A60" s="235" t="s">
        <v>78</v>
      </c>
      <c r="B60" s="236"/>
      <c r="C60" s="236"/>
      <c r="D60" s="236"/>
      <c r="E60" s="236"/>
      <c r="F60" s="236"/>
      <c r="G60" s="236"/>
      <c r="H60" s="237"/>
      <c r="I60" s="1">
        <v>54</v>
      </c>
      <c r="J60" s="114"/>
      <c r="K60" s="114"/>
    </row>
    <row r="61" spans="1:11" ht="12.75">
      <c r="A61" s="235" t="s">
        <v>79</v>
      </c>
      <c r="B61" s="236"/>
      <c r="C61" s="236"/>
      <c r="D61" s="236"/>
      <c r="E61" s="236"/>
      <c r="F61" s="236"/>
      <c r="G61" s="236"/>
      <c r="H61" s="237"/>
      <c r="I61" s="1">
        <v>55</v>
      </c>
      <c r="J61" s="114"/>
      <c r="K61" s="114"/>
    </row>
    <row r="62" spans="1:11" ht="12.75">
      <c r="A62" s="235" t="s">
        <v>80</v>
      </c>
      <c r="B62" s="236"/>
      <c r="C62" s="236"/>
      <c r="D62" s="236"/>
      <c r="E62" s="236"/>
      <c r="F62" s="236"/>
      <c r="G62" s="236"/>
      <c r="H62" s="237"/>
      <c r="I62" s="1">
        <v>56</v>
      </c>
      <c r="J62" s="114">
        <v>15313954</v>
      </c>
      <c r="K62" s="114">
        <v>29347039</v>
      </c>
    </row>
    <row r="63" spans="1:11" ht="12.75">
      <c r="A63" s="235" t="s">
        <v>41</v>
      </c>
      <c r="B63" s="236"/>
      <c r="C63" s="236"/>
      <c r="D63" s="236"/>
      <c r="E63" s="236"/>
      <c r="F63" s="236"/>
      <c r="G63" s="236"/>
      <c r="H63" s="237"/>
      <c r="I63" s="1">
        <v>57</v>
      </c>
      <c r="J63" s="114">
        <v>136312</v>
      </c>
      <c r="K63" s="114">
        <v>601953</v>
      </c>
    </row>
    <row r="64" spans="1:11" ht="12.75">
      <c r="A64" s="235" t="s">
        <v>202</v>
      </c>
      <c r="B64" s="236"/>
      <c r="C64" s="236"/>
      <c r="D64" s="236"/>
      <c r="E64" s="236"/>
      <c r="F64" s="236"/>
      <c r="G64" s="236"/>
      <c r="H64" s="237"/>
      <c r="I64" s="1">
        <v>58</v>
      </c>
      <c r="J64" s="135">
        <v>2322560</v>
      </c>
      <c r="K64" s="135">
        <v>2453102</v>
      </c>
    </row>
    <row r="65" spans="1:11" ht="12.75">
      <c r="A65" s="224" t="s">
        <v>51</v>
      </c>
      <c r="B65" s="225"/>
      <c r="C65" s="225"/>
      <c r="D65" s="225"/>
      <c r="E65" s="225"/>
      <c r="F65" s="225"/>
      <c r="G65" s="225"/>
      <c r="H65" s="226"/>
      <c r="I65" s="1">
        <v>59</v>
      </c>
      <c r="J65" s="124">
        <v>1688570</v>
      </c>
      <c r="K65" s="124">
        <v>5097776</v>
      </c>
    </row>
    <row r="66" spans="1:11" ht="12.75">
      <c r="A66" s="224" t="s">
        <v>230</v>
      </c>
      <c r="B66" s="225"/>
      <c r="C66" s="225"/>
      <c r="D66" s="225"/>
      <c r="E66" s="225"/>
      <c r="F66" s="225"/>
      <c r="G66" s="225"/>
      <c r="H66" s="226"/>
      <c r="I66" s="1">
        <v>60</v>
      </c>
      <c r="J66" s="123">
        <f>J7+J8+J40+J65</f>
        <v>569821358</v>
      </c>
      <c r="K66" s="123">
        <f>K7+K8+K40+K65</f>
        <v>571707138</v>
      </c>
    </row>
    <row r="67" spans="1:11" ht="12.75">
      <c r="A67" s="238" t="s">
        <v>86</v>
      </c>
      <c r="B67" s="239"/>
      <c r="C67" s="239"/>
      <c r="D67" s="239"/>
      <c r="E67" s="239"/>
      <c r="F67" s="239"/>
      <c r="G67" s="239"/>
      <c r="H67" s="240"/>
      <c r="I67" s="4">
        <v>61</v>
      </c>
      <c r="J67" s="117">
        <v>634014142</v>
      </c>
      <c r="K67" s="117">
        <v>634014142</v>
      </c>
    </row>
    <row r="68" spans="1:11" ht="12.75">
      <c r="A68" s="241" t="s">
        <v>53</v>
      </c>
      <c r="B68" s="242"/>
      <c r="C68" s="242"/>
      <c r="D68" s="242"/>
      <c r="E68" s="242"/>
      <c r="F68" s="242"/>
      <c r="G68" s="242"/>
      <c r="H68" s="242"/>
      <c r="I68" s="242"/>
      <c r="J68" s="242"/>
      <c r="K68" s="243"/>
    </row>
    <row r="69" spans="1:11" ht="12.75">
      <c r="A69" s="221" t="s">
        <v>186</v>
      </c>
      <c r="B69" s="222"/>
      <c r="C69" s="222"/>
      <c r="D69" s="222"/>
      <c r="E69" s="222"/>
      <c r="F69" s="222"/>
      <c r="G69" s="222"/>
      <c r="H69" s="223"/>
      <c r="I69" s="3">
        <v>62</v>
      </c>
      <c r="J69" s="125">
        <f>J70+J71+J72+J78+J79+J82+J85</f>
        <v>320142592</v>
      </c>
      <c r="K69" s="125">
        <f>K70+K71+K72+K78+K79+K82+K85</f>
        <v>324078814</v>
      </c>
    </row>
    <row r="70" spans="1:11" ht="12.75">
      <c r="A70" s="235" t="s">
        <v>136</v>
      </c>
      <c r="B70" s="236"/>
      <c r="C70" s="236"/>
      <c r="D70" s="236"/>
      <c r="E70" s="236"/>
      <c r="F70" s="236"/>
      <c r="G70" s="236"/>
      <c r="H70" s="237"/>
      <c r="I70" s="1">
        <v>63</v>
      </c>
      <c r="J70" s="114">
        <v>50000000</v>
      </c>
      <c r="K70" s="114">
        <v>50000000</v>
      </c>
    </row>
    <row r="71" spans="1:11" ht="12.75">
      <c r="A71" s="235" t="s">
        <v>137</v>
      </c>
      <c r="B71" s="236"/>
      <c r="C71" s="236"/>
      <c r="D71" s="236"/>
      <c r="E71" s="236"/>
      <c r="F71" s="236"/>
      <c r="G71" s="236"/>
      <c r="H71" s="237"/>
      <c r="I71" s="1">
        <v>64</v>
      </c>
      <c r="J71" s="114">
        <v>1266587</v>
      </c>
      <c r="K71" s="114">
        <v>1266587</v>
      </c>
    </row>
    <row r="72" spans="1:11" ht="12.75">
      <c r="A72" s="235" t="s">
        <v>138</v>
      </c>
      <c r="B72" s="236"/>
      <c r="C72" s="236"/>
      <c r="D72" s="236"/>
      <c r="E72" s="236"/>
      <c r="F72" s="236"/>
      <c r="G72" s="236"/>
      <c r="H72" s="237"/>
      <c r="I72" s="1">
        <v>65</v>
      </c>
      <c r="J72" s="115">
        <f>J73+J74-J75+J76+J77</f>
        <v>50963600</v>
      </c>
      <c r="K72" s="115">
        <f>K73+K74-K75+K76+K77</f>
        <v>50803427</v>
      </c>
    </row>
    <row r="73" spans="1:11" ht="12.75">
      <c r="A73" s="235" t="s">
        <v>139</v>
      </c>
      <c r="B73" s="236"/>
      <c r="C73" s="236"/>
      <c r="D73" s="236"/>
      <c r="E73" s="236"/>
      <c r="F73" s="236"/>
      <c r="G73" s="236"/>
      <c r="H73" s="237"/>
      <c r="I73" s="1">
        <v>66</v>
      </c>
      <c r="J73" s="114">
        <v>2500000</v>
      </c>
      <c r="K73" s="114">
        <v>2500000</v>
      </c>
    </row>
    <row r="74" spans="1:11" ht="12.75">
      <c r="A74" s="235" t="s">
        <v>140</v>
      </c>
      <c r="B74" s="236"/>
      <c r="C74" s="236"/>
      <c r="D74" s="236"/>
      <c r="E74" s="236"/>
      <c r="F74" s="236"/>
      <c r="G74" s="236"/>
      <c r="H74" s="237"/>
      <c r="I74" s="1">
        <v>67</v>
      </c>
      <c r="J74" s="114">
        <v>15258858</v>
      </c>
      <c r="K74" s="114">
        <v>15419031</v>
      </c>
    </row>
    <row r="75" spans="1:11" ht="12.75">
      <c r="A75" s="235" t="s">
        <v>128</v>
      </c>
      <c r="B75" s="236"/>
      <c r="C75" s="236"/>
      <c r="D75" s="236"/>
      <c r="E75" s="236"/>
      <c r="F75" s="236"/>
      <c r="G75" s="236"/>
      <c r="H75" s="237"/>
      <c r="I75" s="1">
        <v>68</v>
      </c>
      <c r="J75" s="114">
        <v>15258858</v>
      </c>
      <c r="K75" s="114">
        <v>15419031</v>
      </c>
    </row>
    <row r="76" spans="1:11" ht="12.75">
      <c r="A76" s="235" t="s">
        <v>129</v>
      </c>
      <c r="B76" s="236"/>
      <c r="C76" s="236"/>
      <c r="D76" s="236"/>
      <c r="E76" s="236"/>
      <c r="F76" s="236"/>
      <c r="G76" s="236"/>
      <c r="H76" s="237"/>
      <c r="I76" s="1">
        <v>69</v>
      </c>
      <c r="J76" s="114">
        <v>12500000</v>
      </c>
      <c r="K76" s="114">
        <v>12500000</v>
      </c>
    </row>
    <row r="77" spans="1:11" ht="12.75">
      <c r="A77" s="235" t="s">
        <v>130</v>
      </c>
      <c r="B77" s="236"/>
      <c r="C77" s="236"/>
      <c r="D77" s="236"/>
      <c r="E77" s="236"/>
      <c r="F77" s="236"/>
      <c r="G77" s="236"/>
      <c r="H77" s="237"/>
      <c r="I77" s="1">
        <v>70</v>
      </c>
      <c r="J77" s="114">
        <v>35963600</v>
      </c>
      <c r="K77" s="114">
        <v>35803427</v>
      </c>
    </row>
    <row r="78" spans="1:11" ht="12.75">
      <c r="A78" s="235" t="s">
        <v>131</v>
      </c>
      <c r="B78" s="236"/>
      <c r="C78" s="236"/>
      <c r="D78" s="236"/>
      <c r="E78" s="236"/>
      <c r="F78" s="236"/>
      <c r="G78" s="236"/>
      <c r="H78" s="237"/>
      <c r="I78" s="1">
        <v>71</v>
      </c>
      <c r="J78" s="114">
        <v>10879561</v>
      </c>
      <c r="K78" s="114">
        <v>10932655</v>
      </c>
    </row>
    <row r="79" spans="1:11" ht="12.75">
      <c r="A79" s="235" t="s">
        <v>227</v>
      </c>
      <c r="B79" s="236"/>
      <c r="C79" s="236"/>
      <c r="D79" s="236"/>
      <c r="E79" s="236"/>
      <c r="F79" s="236"/>
      <c r="G79" s="236"/>
      <c r="H79" s="237"/>
      <c r="I79" s="1">
        <v>72</v>
      </c>
      <c r="J79" s="115">
        <f>J80-J81</f>
        <v>155438314</v>
      </c>
      <c r="K79" s="115">
        <f>K80-K81</f>
        <v>154085613</v>
      </c>
    </row>
    <row r="80" spans="1:11" ht="12.75">
      <c r="A80" s="244" t="s">
        <v>164</v>
      </c>
      <c r="B80" s="245"/>
      <c r="C80" s="245"/>
      <c r="D80" s="245"/>
      <c r="E80" s="245"/>
      <c r="F80" s="245"/>
      <c r="G80" s="245"/>
      <c r="H80" s="246"/>
      <c r="I80" s="1">
        <v>73</v>
      </c>
      <c r="J80" s="114">
        <v>155438314</v>
      </c>
      <c r="K80" s="114">
        <v>154085613</v>
      </c>
    </row>
    <row r="81" spans="1:11" ht="12.75">
      <c r="A81" s="244" t="s">
        <v>165</v>
      </c>
      <c r="B81" s="245"/>
      <c r="C81" s="245"/>
      <c r="D81" s="245"/>
      <c r="E81" s="245"/>
      <c r="F81" s="245"/>
      <c r="G81" s="245"/>
      <c r="H81" s="246"/>
      <c r="I81" s="1">
        <v>74</v>
      </c>
      <c r="J81" s="114"/>
      <c r="K81" s="114"/>
    </row>
    <row r="82" spans="1:11" ht="12.75">
      <c r="A82" s="235" t="s">
        <v>228</v>
      </c>
      <c r="B82" s="236"/>
      <c r="C82" s="236"/>
      <c r="D82" s="236"/>
      <c r="E82" s="236"/>
      <c r="F82" s="236"/>
      <c r="G82" s="236"/>
      <c r="H82" s="237"/>
      <c r="I82" s="1">
        <v>75</v>
      </c>
      <c r="J82" s="115">
        <f>J83-J84</f>
        <v>-5017183</v>
      </c>
      <c r="K82" s="115">
        <f>K83-K84</f>
        <v>-869277</v>
      </c>
    </row>
    <row r="83" spans="1:11" ht="12.75">
      <c r="A83" s="244" t="s">
        <v>166</v>
      </c>
      <c r="B83" s="245"/>
      <c r="C83" s="245"/>
      <c r="D83" s="245"/>
      <c r="E83" s="245"/>
      <c r="F83" s="245"/>
      <c r="G83" s="245"/>
      <c r="H83" s="246"/>
      <c r="I83" s="1">
        <v>76</v>
      </c>
      <c r="J83" s="114"/>
      <c r="K83" s="114"/>
    </row>
    <row r="84" spans="1:11" ht="12.75">
      <c r="A84" s="244" t="s">
        <v>167</v>
      </c>
      <c r="B84" s="245"/>
      <c r="C84" s="245"/>
      <c r="D84" s="245"/>
      <c r="E84" s="245"/>
      <c r="F84" s="245"/>
      <c r="G84" s="245"/>
      <c r="H84" s="246"/>
      <c r="I84" s="1">
        <v>77</v>
      </c>
      <c r="J84" s="114">
        <v>5017183</v>
      </c>
      <c r="K84" s="114">
        <v>869277</v>
      </c>
    </row>
    <row r="85" spans="1:11" ht="12.75">
      <c r="A85" s="235" t="s">
        <v>168</v>
      </c>
      <c r="B85" s="236"/>
      <c r="C85" s="236"/>
      <c r="D85" s="236"/>
      <c r="E85" s="236"/>
      <c r="F85" s="236"/>
      <c r="G85" s="236"/>
      <c r="H85" s="237"/>
      <c r="I85" s="1">
        <v>78</v>
      </c>
      <c r="J85" s="114">
        <v>56611713</v>
      </c>
      <c r="K85" s="114">
        <v>57859809</v>
      </c>
    </row>
    <row r="86" spans="1:11" ht="12.75">
      <c r="A86" s="224" t="s">
        <v>18</v>
      </c>
      <c r="B86" s="225"/>
      <c r="C86" s="225"/>
      <c r="D86" s="225"/>
      <c r="E86" s="225"/>
      <c r="F86" s="225"/>
      <c r="G86" s="225"/>
      <c r="H86" s="226"/>
      <c r="I86" s="1">
        <v>79</v>
      </c>
      <c r="J86" s="123">
        <f>SUM(J87:J89)</f>
        <v>3273407</v>
      </c>
      <c r="K86" s="123">
        <f>SUM(K87:K89)</f>
        <v>3273407</v>
      </c>
    </row>
    <row r="87" spans="1:11" ht="12.75">
      <c r="A87" s="235" t="s">
        <v>124</v>
      </c>
      <c r="B87" s="236"/>
      <c r="C87" s="236"/>
      <c r="D87" s="236"/>
      <c r="E87" s="236"/>
      <c r="F87" s="236"/>
      <c r="G87" s="236"/>
      <c r="H87" s="237"/>
      <c r="I87" s="1">
        <v>80</v>
      </c>
      <c r="J87" s="114"/>
      <c r="K87" s="114"/>
    </row>
    <row r="88" spans="1:11" ht="12.75">
      <c r="A88" s="235" t="s">
        <v>125</v>
      </c>
      <c r="B88" s="236"/>
      <c r="C88" s="236"/>
      <c r="D88" s="236"/>
      <c r="E88" s="236"/>
      <c r="F88" s="236"/>
      <c r="G88" s="236"/>
      <c r="H88" s="237"/>
      <c r="I88" s="1">
        <v>81</v>
      </c>
      <c r="J88" s="114"/>
      <c r="K88" s="114"/>
    </row>
    <row r="89" spans="1:11" ht="12.75">
      <c r="A89" s="235" t="s">
        <v>126</v>
      </c>
      <c r="B89" s="236"/>
      <c r="C89" s="236"/>
      <c r="D89" s="236"/>
      <c r="E89" s="236"/>
      <c r="F89" s="236"/>
      <c r="G89" s="236"/>
      <c r="H89" s="237"/>
      <c r="I89" s="1">
        <v>82</v>
      </c>
      <c r="J89" s="114">
        <v>3273407</v>
      </c>
      <c r="K89" s="114">
        <v>3273407</v>
      </c>
    </row>
    <row r="90" spans="1:11" ht="12.75">
      <c r="A90" s="224" t="s">
        <v>19</v>
      </c>
      <c r="B90" s="225"/>
      <c r="C90" s="225"/>
      <c r="D90" s="225"/>
      <c r="E90" s="225"/>
      <c r="F90" s="225"/>
      <c r="G90" s="225"/>
      <c r="H90" s="226"/>
      <c r="I90" s="1">
        <v>83</v>
      </c>
      <c r="J90" s="123">
        <f>SUM(J91:J99)</f>
        <v>3933403</v>
      </c>
      <c r="K90" s="123">
        <f>SUM(K91:K99)</f>
        <v>2753438</v>
      </c>
    </row>
    <row r="91" spans="1:11" ht="12.75">
      <c r="A91" s="235" t="s">
        <v>127</v>
      </c>
      <c r="B91" s="236"/>
      <c r="C91" s="236"/>
      <c r="D91" s="236"/>
      <c r="E91" s="236"/>
      <c r="F91" s="236"/>
      <c r="G91" s="236"/>
      <c r="H91" s="237"/>
      <c r="I91" s="1">
        <v>84</v>
      </c>
      <c r="J91" s="114"/>
      <c r="K91" s="114"/>
    </row>
    <row r="92" spans="1:11" ht="12.75">
      <c r="A92" s="235" t="s">
        <v>232</v>
      </c>
      <c r="B92" s="236"/>
      <c r="C92" s="236"/>
      <c r="D92" s="236"/>
      <c r="E92" s="236"/>
      <c r="F92" s="236"/>
      <c r="G92" s="236"/>
      <c r="H92" s="237"/>
      <c r="I92" s="1">
        <v>85</v>
      </c>
      <c r="J92" s="114">
        <v>1213513</v>
      </c>
      <c r="K92" s="114">
        <v>1195557</v>
      </c>
    </row>
    <row r="93" spans="1:11" ht="12.75">
      <c r="A93" s="235" t="s">
        <v>0</v>
      </c>
      <c r="B93" s="236"/>
      <c r="C93" s="236"/>
      <c r="D93" s="236"/>
      <c r="E93" s="236"/>
      <c r="F93" s="236"/>
      <c r="G93" s="236"/>
      <c r="H93" s="237"/>
      <c r="I93" s="1">
        <v>86</v>
      </c>
      <c r="J93" s="114"/>
      <c r="K93" s="114"/>
    </row>
    <row r="94" spans="1:11" ht="12.75">
      <c r="A94" s="235" t="s">
        <v>233</v>
      </c>
      <c r="B94" s="236"/>
      <c r="C94" s="236"/>
      <c r="D94" s="236"/>
      <c r="E94" s="236"/>
      <c r="F94" s="236"/>
      <c r="G94" s="236"/>
      <c r="H94" s="237"/>
      <c r="I94" s="1">
        <v>87</v>
      </c>
      <c r="J94" s="114"/>
      <c r="K94" s="114"/>
    </row>
    <row r="95" spans="1:11" ht="12.75">
      <c r="A95" s="235" t="s">
        <v>234</v>
      </c>
      <c r="B95" s="236"/>
      <c r="C95" s="236"/>
      <c r="D95" s="236"/>
      <c r="E95" s="236"/>
      <c r="F95" s="236"/>
      <c r="G95" s="236"/>
      <c r="H95" s="237"/>
      <c r="I95" s="1">
        <v>88</v>
      </c>
      <c r="J95" s="114"/>
      <c r="K95" s="114"/>
    </row>
    <row r="96" spans="1:11" ht="12.75">
      <c r="A96" s="235" t="s">
        <v>235</v>
      </c>
      <c r="B96" s="236"/>
      <c r="C96" s="236"/>
      <c r="D96" s="236"/>
      <c r="E96" s="236"/>
      <c r="F96" s="236"/>
      <c r="G96" s="236"/>
      <c r="H96" s="237"/>
      <c r="I96" s="1">
        <v>89</v>
      </c>
      <c r="J96" s="114"/>
      <c r="K96" s="114"/>
    </row>
    <row r="97" spans="1:11" ht="12.75">
      <c r="A97" s="235" t="s">
        <v>89</v>
      </c>
      <c r="B97" s="236"/>
      <c r="C97" s="236"/>
      <c r="D97" s="236"/>
      <c r="E97" s="236"/>
      <c r="F97" s="236"/>
      <c r="G97" s="236"/>
      <c r="H97" s="237"/>
      <c r="I97" s="1">
        <v>90</v>
      </c>
      <c r="J97" s="114"/>
      <c r="K97" s="114"/>
    </row>
    <row r="98" spans="1:11" ht="12.75">
      <c r="A98" s="235" t="s">
        <v>87</v>
      </c>
      <c r="B98" s="236"/>
      <c r="C98" s="236"/>
      <c r="D98" s="236"/>
      <c r="E98" s="236"/>
      <c r="F98" s="236"/>
      <c r="G98" s="236"/>
      <c r="H98" s="237"/>
      <c r="I98" s="1">
        <v>91</v>
      </c>
      <c r="J98" s="114"/>
      <c r="K98" s="114"/>
    </row>
    <row r="99" spans="1:11" ht="12.75">
      <c r="A99" s="235" t="s">
        <v>88</v>
      </c>
      <c r="B99" s="236"/>
      <c r="C99" s="236"/>
      <c r="D99" s="236"/>
      <c r="E99" s="236"/>
      <c r="F99" s="236"/>
      <c r="G99" s="236"/>
      <c r="H99" s="237"/>
      <c r="I99" s="1">
        <v>92</v>
      </c>
      <c r="J99" s="114">
        <v>2719890</v>
      </c>
      <c r="K99" s="114">
        <v>1557881</v>
      </c>
    </row>
    <row r="100" spans="1:11" ht="12.75">
      <c r="A100" s="224" t="s">
        <v>20</v>
      </c>
      <c r="B100" s="225"/>
      <c r="C100" s="225"/>
      <c r="D100" s="225"/>
      <c r="E100" s="225"/>
      <c r="F100" s="225"/>
      <c r="G100" s="225"/>
      <c r="H100" s="226"/>
      <c r="I100" s="1">
        <v>93</v>
      </c>
      <c r="J100" s="123">
        <f>SUM(J101:J112)</f>
        <v>156592570</v>
      </c>
      <c r="K100" s="123">
        <f>SUM(K101:K112)</f>
        <v>153217331</v>
      </c>
    </row>
    <row r="101" spans="1:11" ht="12.75">
      <c r="A101" s="235" t="s">
        <v>127</v>
      </c>
      <c r="B101" s="236"/>
      <c r="C101" s="236"/>
      <c r="D101" s="236"/>
      <c r="E101" s="236"/>
      <c r="F101" s="236"/>
      <c r="G101" s="236"/>
      <c r="H101" s="237"/>
      <c r="I101" s="1">
        <v>94</v>
      </c>
      <c r="J101" s="114">
        <v>999087</v>
      </c>
      <c r="K101" s="114">
        <v>0</v>
      </c>
    </row>
    <row r="102" spans="1:11" ht="12.75">
      <c r="A102" s="235" t="s">
        <v>232</v>
      </c>
      <c r="B102" s="236"/>
      <c r="C102" s="236"/>
      <c r="D102" s="236"/>
      <c r="E102" s="236"/>
      <c r="F102" s="236"/>
      <c r="G102" s="236"/>
      <c r="H102" s="237"/>
      <c r="I102" s="1">
        <v>95</v>
      </c>
      <c r="J102" s="114"/>
      <c r="K102" s="114"/>
    </row>
    <row r="103" spans="1:11" ht="12.75">
      <c r="A103" s="235" t="s">
        <v>0</v>
      </c>
      <c r="B103" s="236"/>
      <c r="C103" s="236"/>
      <c r="D103" s="236"/>
      <c r="E103" s="236"/>
      <c r="F103" s="236"/>
      <c r="G103" s="236"/>
      <c r="H103" s="237"/>
      <c r="I103" s="1">
        <v>96</v>
      </c>
      <c r="J103" s="114">
        <v>52036717</v>
      </c>
      <c r="K103" s="114">
        <v>51004645</v>
      </c>
    </row>
    <row r="104" spans="1:11" ht="12.75">
      <c r="A104" s="235" t="s">
        <v>233</v>
      </c>
      <c r="B104" s="236"/>
      <c r="C104" s="236"/>
      <c r="D104" s="236"/>
      <c r="E104" s="236"/>
      <c r="F104" s="236"/>
      <c r="G104" s="236"/>
      <c r="H104" s="237"/>
      <c r="I104" s="1">
        <v>97</v>
      </c>
      <c r="J104" s="114">
        <v>5234107</v>
      </c>
      <c r="K104" s="114">
        <v>5541733</v>
      </c>
    </row>
    <row r="105" spans="1:11" ht="12.75">
      <c r="A105" s="235" t="s">
        <v>234</v>
      </c>
      <c r="B105" s="236"/>
      <c r="C105" s="236"/>
      <c r="D105" s="236"/>
      <c r="E105" s="236"/>
      <c r="F105" s="236"/>
      <c r="G105" s="236"/>
      <c r="H105" s="237"/>
      <c r="I105" s="1">
        <v>98</v>
      </c>
      <c r="J105" s="114">
        <v>76624495</v>
      </c>
      <c r="K105" s="114">
        <v>74774970</v>
      </c>
    </row>
    <row r="106" spans="1:11" ht="12.75">
      <c r="A106" s="235" t="s">
        <v>235</v>
      </c>
      <c r="B106" s="236"/>
      <c r="C106" s="236"/>
      <c r="D106" s="236"/>
      <c r="E106" s="236"/>
      <c r="F106" s="236"/>
      <c r="G106" s="236"/>
      <c r="H106" s="237"/>
      <c r="I106" s="1">
        <v>99</v>
      </c>
      <c r="J106" s="114"/>
      <c r="K106" s="114"/>
    </row>
    <row r="107" spans="1:11" ht="12.75">
      <c r="A107" s="235" t="s">
        <v>89</v>
      </c>
      <c r="B107" s="236"/>
      <c r="C107" s="236"/>
      <c r="D107" s="236"/>
      <c r="E107" s="236"/>
      <c r="F107" s="236"/>
      <c r="G107" s="236"/>
      <c r="H107" s="237"/>
      <c r="I107" s="1">
        <v>100</v>
      </c>
      <c r="J107" s="114"/>
      <c r="K107" s="114"/>
    </row>
    <row r="108" spans="1:11" ht="12.75">
      <c r="A108" s="235" t="s">
        <v>90</v>
      </c>
      <c r="B108" s="236"/>
      <c r="C108" s="236"/>
      <c r="D108" s="236"/>
      <c r="E108" s="236"/>
      <c r="F108" s="236"/>
      <c r="G108" s="236"/>
      <c r="H108" s="237"/>
      <c r="I108" s="1">
        <v>101</v>
      </c>
      <c r="J108" s="114">
        <v>4011592</v>
      </c>
      <c r="K108" s="114">
        <v>4190496</v>
      </c>
    </row>
    <row r="109" spans="1:11" ht="12.75">
      <c r="A109" s="235" t="s">
        <v>91</v>
      </c>
      <c r="B109" s="236"/>
      <c r="C109" s="236"/>
      <c r="D109" s="236"/>
      <c r="E109" s="236"/>
      <c r="F109" s="236"/>
      <c r="G109" s="236"/>
      <c r="H109" s="237"/>
      <c r="I109" s="1">
        <v>102</v>
      </c>
      <c r="J109" s="114">
        <v>17091422</v>
      </c>
      <c r="K109" s="114">
        <v>16731794</v>
      </c>
    </row>
    <row r="110" spans="1:11" ht="12.75">
      <c r="A110" s="235" t="s">
        <v>94</v>
      </c>
      <c r="B110" s="236"/>
      <c r="C110" s="236"/>
      <c r="D110" s="236"/>
      <c r="E110" s="236"/>
      <c r="F110" s="236"/>
      <c r="G110" s="236"/>
      <c r="H110" s="237"/>
      <c r="I110" s="1">
        <v>103</v>
      </c>
      <c r="J110" s="114">
        <v>216896</v>
      </c>
      <c r="K110" s="114">
        <v>148543</v>
      </c>
    </row>
    <row r="111" spans="1:11" ht="12.75">
      <c r="A111" s="235" t="s">
        <v>92</v>
      </c>
      <c r="B111" s="236"/>
      <c r="C111" s="236"/>
      <c r="D111" s="236"/>
      <c r="E111" s="236"/>
      <c r="F111" s="236"/>
      <c r="G111" s="236"/>
      <c r="H111" s="237"/>
      <c r="I111" s="1">
        <v>104</v>
      </c>
      <c r="J111" s="114"/>
      <c r="K111" s="114"/>
    </row>
    <row r="112" spans="1:11" ht="12.75">
      <c r="A112" s="235" t="s">
        <v>93</v>
      </c>
      <c r="B112" s="236"/>
      <c r="C112" s="236"/>
      <c r="D112" s="236"/>
      <c r="E112" s="236"/>
      <c r="F112" s="236"/>
      <c r="G112" s="236"/>
      <c r="H112" s="237"/>
      <c r="I112" s="1">
        <v>105</v>
      </c>
      <c r="J112" s="114">
        <v>378254</v>
      </c>
      <c r="K112" s="114">
        <v>825150</v>
      </c>
    </row>
    <row r="113" spans="1:11" ht="12.75">
      <c r="A113" s="224" t="s">
        <v>1</v>
      </c>
      <c r="B113" s="225"/>
      <c r="C113" s="225"/>
      <c r="D113" s="225"/>
      <c r="E113" s="225"/>
      <c r="F113" s="225"/>
      <c r="G113" s="225"/>
      <c r="H113" s="226"/>
      <c r="I113" s="1">
        <v>106</v>
      </c>
      <c r="J113" s="124">
        <v>85879386</v>
      </c>
      <c r="K113" s="124">
        <v>88384148</v>
      </c>
    </row>
    <row r="114" spans="1:11" ht="12.75">
      <c r="A114" s="224" t="s">
        <v>21</v>
      </c>
      <c r="B114" s="225"/>
      <c r="C114" s="225"/>
      <c r="D114" s="225"/>
      <c r="E114" s="225"/>
      <c r="F114" s="225"/>
      <c r="G114" s="225"/>
      <c r="H114" s="226"/>
      <c r="I114" s="1">
        <v>107</v>
      </c>
      <c r="J114" s="123">
        <f>J69+J86+J90+J100+J113</f>
        <v>569821358</v>
      </c>
      <c r="K114" s="123">
        <f>K69+K86+K90+K100+K113</f>
        <v>571707138</v>
      </c>
    </row>
    <row r="115" spans="1:11" ht="12.75">
      <c r="A115" s="249" t="s">
        <v>52</v>
      </c>
      <c r="B115" s="250"/>
      <c r="C115" s="250"/>
      <c r="D115" s="250"/>
      <c r="E115" s="250"/>
      <c r="F115" s="250"/>
      <c r="G115" s="250"/>
      <c r="H115" s="251"/>
      <c r="I115" s="2">
        <v>108</v>
      </c>
      <c r="J115" s="117">
        <v>634014142</v>
      </c>
      <c r="K115" s="117">
        <v>784599955</v>
      </c>
    </row>
    <row r="116" spans="1:11" ht="12.75">
      <c r="A116" s="241" t="s">
        <v>298</v>
      </c>
      <c r="B116" s="252"/>
      <c r="C116" s="252"/>
      <c r="D116" s="252"/>
      <c r="E116" s="252"/>
      <c r="F116" s="252"/>
      <c r="G116" s="252"/>
      <c r="H116" s="252"/>
      <c r="I116" s="253"/>
      <c r="J116" s="253"/>
      <c r="K116" s="254"/>
    </row>
    <row r="117" spans="1:11" ht="12.75">
      <c r="A117" s="221" t="s">
        <v>181</v>
      </c>
      <c r="B117" s="222"/>
      <c r="C117" s="222"/>
      <c r="D117" s="222"/>
      <c r="E117" s="222"/>
      <c r="F117" s="222"/>
      <c r="G117" s="222"/>
      <c r="H117" s="222"/>
      <c r="I117" s="255"/>
      <c r="J117" s="255"/>
      <c r="K117" s="256"/>
    </row>
    <row r="118" spans="1:11" ht="12.75">
      <c r="A118" s="235" t="s">
        <v>8</v>
      </c>
      <c r="B118" s="236"/>
      <c r="C118" s="236"/>
      <c r="D118" s="236"/>
      <c r="E118" s="236"/>
      <c r="F118" s="236"/>
      <c r="G118" s="236"/>
      <c r="H118" s="237"/>
      <c r="I118" s="1">
        <v>109</v>
      </c>
      <c r="J118" s="114">
        <v>263530879</v>
      </c>
      <c r="K118" s="114">
        <v>266219005</v>
      </c>
    </row>
    <row r="119" spans="1:11" ht="12.75">
      <c r="A119" s="257" t="s">
        <v>9</v>
      </c>
      <c r="B119" s="258"/>
      <c r="C119" s="258"/>
      <c r="D119" s="258"/>
      <c r="E119" s="258"/>
      <c r="F119" s="258"/>
      <c r="G119" s="258"/>
      <c r="H119" s="259"/>
      <c r="I119" s="4">
        <v>110</v>
      </c>
      <c r="J119" s="114">
        <v>56611714</v>
      </c>
      <c r="K119" s="114">
        <v>57859809</v>
      </c>
    </row>
    <row r="120" spans="1:11" ht="12.75">
      <c r="A120" s="260" t="s">
        <v>299</v>
      </c>
      <c r="B120" s="261"/>
      <c r="C120" s="261"/>
      <c r="D120" s="261"/>
      <c r="E120" s="261"/>
      <c r="F120" s="261"/>
      <c r="G120" s="261"/>
      <c r="H120" s="261"/>
      <c r="I120" s="261"/>
      <c r="J120" s="261"/>
      <c r="K120" s="261"/>
    </row>
    <row r="121" spans="1:11" ht="12.75">
      <c r="A121" s="247"/>
      <c r="B121" s="248"/>
      <c r="C121" s="248"/>
      <c r="D121" s="248"/>
      <c r="E121" s="248"/>
      <c r="F121" s="248"/>
      <c r="G121" s="248"/>
      <c r="H121" s="248"/>
      <c r="I121" s="248"/>
      <c r="J121" s="248"/>
      <c r="K121" s="248"/>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K7 J72:K77 J23:K67 J86:K115">
      <formula1>0</formula1>
    </dataValidation>
  </dataValidations>
  <printOptions/>
  <pageMargins left="0.6"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Layout" zoomScaleSheetLayoutView="110" workbookViewId="0" topLeftCell="A55">
      <selection activeCell="I81" sqref="I81"/>
    </sheetView>
  </sheetViews>
  <sheetFormatPr defaultColWidth="9.140625" defaultRowHeight="18.75" customHeight="1"/>
  <cols>
    <col min="1" max="1" width="9.140625" style="119" customWidth="1"/>
    <col min="2" max="2" width="6.00390625" style="119" customWidth="1"/>
    <col min="3" max="3" width="4.140625" style="119" customWidth="1"/>
    <col min="4" max="4" width="2.8515625" style="119" customWidth="1"/>
    <col min="5" max="5" width="2.7109375" style="119" customWidth="1"/>
    <col min="6" max="7" width="9.140625" style="119" customWidth="1"/>
    <col min="8" max="8" width="15.57421875" style="119" customWidth="1"/>
    <col min="9" max="9" width="9.140625" style="119" customWidth="1"/>
    <col min="10" max="10" width="14.00390625" style="119" customWidth="1"/>
    <col min="11" max="11" width="13.421875" style="119" customWidth="1"/>
    <col min="12" max="12" width="14.28125" style="119" customWidth="1"/>
    <col min="13" max="13" width="16.7109375" style="119" customWidth="1"/>
    <col min="14" max="16384" width="9.140625" style="34" customWidth="1"/>
  </cols>
  <sheetData>
    <row r="1" spans="1:13" ht="18.75" customHeight="1">
      <c r="A1" s="269" t="s">
        <v>149</v>
      </c>
      <c r="B1" s="269"/>
      <c r="C1" s="269"/>
      <c r="D1" s="269"/>
      <c r="E1" s="269"/>
      <c r="F1" s="269"/>
      <c r="G1" s="269"/>
      <c r="H1" s="269"/>
      <c r="I1" s="269"/>
      <c r="J1" s="269"/>
      <c r="K1" s="269"/>
      <c r="L1" s="269"/>
      <c r="M1" s="269"/>
    </row>
    <row r="2" spans="1:13" ht="18.75" customHeight="1">
      <c r="A2" s="268" t="s">
        <v>380</v>
      </c>
      <c r="B2" s="268"/>
      <c r="C2" s="268"/>
      <c r="D2" s="268"/>
      <c r="E2" s="268"/>
      <c r="F2" s="268"/>
      <c r="G2" s="268"/>
      <c r="H2" s="268"/>
      <c r="I2" s="268"/>
      <c r="J2" s="268"/>
      <c r="K2" s="268"/>
      <c r="L2" s="268"/>
      <c r="M2" s="268"/>
    </row>
    <row r="3" spans="1:13" ht="18.75" customHeight="1">
      <c r="A3" s="262" t="s">
        <v>334</v>
      </c>
      <c r="B3" s="262"/>
      <c r="C3" s="262"/>
      <c r="D3" s="262"/>
      <c r="E3" s="262"/>
      <c r="F3" s="262"/>
      <c r="G3" s="262"/>
      <c r="H3" s="262"/>
      <c r="I3" s="262"/>
      <c r="J3" s="262"/>
      <c r="K3" s="262"/>
      <c r="L3" s="262"/>
      <c r="M3" s="262"/>
    </row>
    <row r="4" spans="1:13" ht="26.25" customHeight="1">
      <c r="A4" s="263" t="s">
        <v>54</v>
      </c>
      <c r="B4" s="263"/>
      <c r="C4" s="263"/>
      <c r="D4" s="263"/>
      <c r="E4" s="263"/>
      <c r="F4" s="263"/>
      <c r="G4" s="263"/>
      <c r="H4" s="263"/>
      <c r="I4" s="37" t="s">
        <v>358</v>
      </c>
      <c r="J4" s="263" t="s">
        <v>307</v>
      </c>
      <c r="K4" s="263"/>
      <c r="L4" s="263" t="s">
        <v>308</v>
      </c>
      <c r="M4" s="263"/>
    </row>
    <row r="5" spans="1:13" ht="18.75" customHeight="1">
      <c r="A5" s="263"/>
      <c r="B5" s="263"/>
      <c r="C5" s="263"/>
      <c r="D5" s="263"/>
      <c r="E5" s="263"/>
      <c r="F5" s="263"/>
      <c r="G5" s="263"/>
      <c r="H5" s="263"/>
      <c r="I5" s="37"/>
      <c r="J5" s="37" t="s">
        <v>302</v>
      </c>
      <c r="K5" s="37" t="s">
        <v>303</v>
      </c>
      <c r="L5" s="37" t="s">
        <v>302</v>
      </c>
      <c r="M5" s="37" t="s">
        <v>303</v>
      </c>
    </row>
    <row r="6" spans="1:13" ht="18.75" customHeight="1">
      <c r="A6" s="263">
        <v>1</v>
      </c>
      <c r="B6" s="263"/>
      <c r="C6" s="263"/>
      <c r="D6" s="263"/>
      <c r="E6" s="263"/>
      <c r="F6" s="263"/>
      <c r="G6" s="263"/>
      <c r="H6" s="263"/>
      <c r="I6" s="113">
        <v>2</v>
      </c>
      <c r="J6" s="37">
        <v>3</v>
      </c>
      <c r="K6" s="37">
        <v>4</v>
      </c>
      <c r="L6" s="37">
        <v>5</v>
      </c>
      <c r="M6" s="37">
        <v>6</v>
      </c>
    </row>
    <row r="7" spans="1:13" ht="18.75" customHeight="1">
      <c r="A7" s="264" t="s">
        <v>359</v>
      </c>
      <c r="B7" s="264"/>
      <c r="C7" s="264"/>
      <c r="D7" s="264"/>
      <c r="E7" s="264"/>
      <c r="F7" s="264"/>
      <c r="G7" s="264"/>
      <c r="H7" s="264"/>
      <c r="I7" s="133">
        <v>111</v>
      </c>
      <c r="J7" s="134">
        <f>SUM(J8:J9)</f>
        <v>146759492</v>
      </c>
      <c r="K7" s="134">
        <f>SUM(K8:K9)</f>
        <v>146759492</v>
      </c>
      <c r="L7" s="134">
        <f>SUM(L8:L9)</f>
        <v>144214159</v>
      </c>
      <c r="M7" s="134">
        <f>SUM(M8:M9)</f>
        <v>144214159</v>
      </c>
    </row>
    <row r="8" spans="1:13" ht="18.75" customHeight="1">
      <c r="A8" s="265" t="s">
        <v>147</v>
      </c>
      <c r="B8" s="265"/>
      <c r="C8" s="265"/>
      <c r="D8" s="265"/>
      <c r="E8" s="265"/>
      <c r="F8" s="265"/>
      <c r="G8" s="265"/>
      <c r="H8" s="265"/>
      <c r="I8" s="126">
        <v>112</v>
      </c>
      <c r="J8" s="132">
        <v>136258506</v>
      </c>
      <c r="K8" s="132">
        <v>136258506</v>
      </c>
      <c r="L8" s="132">
        <v>139146222</v>
      </c>
      <c r="M8" s="132">
        <v>139146222</v>
      </c>
    </row>
    <row r="9" spans="1:13" ht="18.75" customHeight="1">
      <c r="A9" s="265" t="s">
        <v>98</v>
      </c>
      <c r="B9" s="265"/>
      <c r="C9" s="265"/>
      <c r="D9" s="265"/>
      <c r="E9" s="265"/>
      <c r="F9" s="265"/>
      <c r="G9" s="265"/>
      <c r="H9" s="265"/>
      <c r="I9" s="126">
        <v>113</v>
      </c>
      <c r="J9" s="132">
        <v>10500986</v>
      </c>
      <c r="K9" s="132">
        <v>10500986</v>
      </c>
      <c r="L9" s="132">
        <v>5067937</v>
      </c>
      <c r="M9" s="132">
        <v>5067937</v>
      </c>
    </row>
    <row r="10" spans="1:13" ht="18.75" customHeight="1">
      <c r="A10" s="264" t="s">
        <v>360</v>
      </c>
      <c r="B10" s="264"/>
      <c r="C10" s="264"/>
      <c r="D10" s="264"/>
      <c r="E10" s="264"/>
      <c r="F10" s="264"/>
      <c r="G10" s="264"/>
      <c r="H10" s="264"/>
      <c r="I10" s="133">
        <v>114</v>
      </c>
      <c r="J10" s="134">
        <f>J11+J12+J16+J20+J21+J22+J25+J26</f>
        <v>141004040</v>
      </c>
      <c r="K10" s="134">
        <f>K11+K12+K16+K20+K21+K22+K25+K26</f>
        <v>141004040</v>
      </c>
      <c r="L10" s="134">
        <f>L11+L12+L16+L20+L21+L22+L25+L26</f>
        <v>143585705</v>
      </c>
      <c r="M10" s="134">
        <f>M11+M12+M16+M20+M21+M22+M25+M26</f>
        <v>143585705</v>
      </c>
    </row>
    <row r="11" spans="1:13" ht="18.75" customHeight="1">
      <c r="A11" s="265" t="s">
        <v>99</v>
      </c>
      <c r="B11" s="265"/>
      <c r="C11" s="265"/>
      <c r="D11" s="265"/>
      <c r="E11" s="265"/>
      <c r="F11" s="265"/>
      <c r="G11" s="265"/>
      <c r="H11" s="265"/>
      <c r="I11" s="126">
        <v>115</v>
      </c>
      <c r="J11" s="132"/>
      <c r="K11" s="132"/>
      <c r="L11" s="132"/>
      <c r="M11" s="132"/>
    </row>
    <row r="12" spans="1:13" ht="18.75" customHeight="1">
      <c r="A12" s="265" t="s">
        <v>361</v>
      </c>
      <c r="B12" s="265"/>
      <c r="C12" s="265"/>
      <c r="D12" s="265"/>
      <c r="E12" s="265"/>
      <c r="F12" s="265"/>
      <c r="G12" s="265"/>
      <c r="H12" s="265"/>
      <c r="I12" s="126">
        <v>116</v>
      </c>
      <c r="J12" s="132">
        <f>SUM(J13:J15)</f>
        <v>112658665</v>
      </c>
      <c r="K12" s="132">
        <f>SUM(K13:K15)</f>
        <v>112658665</v>
      </c>
      <c r="L12" s="132">
        <f>SUM(L13:L15)</f>
        <v>109132003</v>
      </c>
      <c r="M12" s="132">
        <f>SUM(M13:M15)</f>
        <v>109132003</v>
      </c>
    </row>
    <row r="13" spans="1:13" ht="18.75" customHeight="1">
      <c r="A13" s="265" t="s">
        <v>141</v>
      </c>
      <c r="B13" s="265"/>
      <c r="C13" s="265"/>
      <c r="D13" s="265"/>
      <c r="E13" s="265"/>
      <c r="F13" s="265"/>
      <c r="G13" s="265"/>
      <c r="H13" s="265"/>
      <c r="I13" s="126">
        <v>117</v>
      </c>
      <c r="J13" s="132">
        <v>2296632</v>
      </c>
      <c r="K13" s="132">
        <v>2296632</v>
      </c>
      <c r="L13" s="132">
        <v>3240560</v>
      </c>
      <c r="M13" s="132">
        <v>3240560</v>
      </c>
    </row>
    <row r="14" spans="1:13" ht="18.75" customHeight="1">
      <c r="A14" s="265" t="s">
        <v>142</v>
      </c>
      <c r="B14" s="265"/>
      <c r="C14" s="265"/>
      <c r="D14" s="265"/>
      <c r="E14" s="265"/>
      <c r="F14" s="265"/>
      <c r="G14" s="265"/>
      <c r="H14" s="265"/>
      <c r="I14" s="126">
        <v>118</v>
      </c>
      <c r="J14" s="132">
        <v>103464536</v>
      </c>
      <c r="K14" s="132">
        <v>103464536</v>
      </c>
      <c r="L14" s="132">
        <v>97711855</v>
      </c>
      <c r="M14" s="132">
        <v>97711855</v>
      </c>
    </row>
    <row r="15" spans="1:13" ht="18.75" customHeight="1">
      <c r="A15" s="265" t="s">
        <v>56</v>
      </c>
      <c r="B15" s="265"/>
      <c r="C15" s="265"/>
      <c r="D15" s="265"/>
      <c r="E15" s="265"/>
      <c r="F15" s="265"/>
      <c r="G15" s="265"/>
      <c r="H15" s="265"/>
      <c r="I15" s="126">
        <v>119</v>
      </c>
      <c r="J15" s="132">
        <v>6897497</v>
      </c>
      <c r="K15" s="132">
        <v>6897497</v>
      </c>
      <c r="L15" s="132">
        <v>8179588</v>
      </c>
      <c r="M15" s="132">
        <v>8179588</v>
      </c>
    </row>
    <row r="16" spans="1:13" ht="18.75" customHeight="1">
      <c r="A16" s="265" t="s">
        <v>362</v>
      </c>
      <c r="B16" s="265"/>
      <c r="C16" s="265"/>
      <c r="D16" s="265"/>
      <c r="E16" s="265"/>
      <c r="F16" s="265"/>
      <c r="G16" s="265"/>
      <c r="H16" s="265"/>
      <c r="I16" s="126">
        <v>120</v>
      </c>
      <c r="J16" s="132">
        <f>SUM(J17:J19)</f>
        <v>17090591</v>
      </c>
      <c r="K16" s="132">
        <f>SUM(K17:K19)</f>
        <v>17090591</v>
      </c>
      <c r="L16" s="132">
        <f>SUM(L17:L19)</f>
        <v>18467836</v>
      </c>
      <c r="M16" s="132">
        <f>SUM(M17:M19)</f>
        <v>18467836</v>
      </c>
    </row>
    <row r="17" spans="1:13" ht="18.75" customHeight="1">
      <c r="A17" s="265" t="s">
        <v>57</v>
      </c>
      <c r="B17" s="265"/>
      <c r="C17" s="265"/>
      <c r="D17" s="265"/>
      <c r="E17" s="265"/>
      <c r="F17" s="265"/>
      <c r="G17" s="265"/>
      <c r="H17" s="265"/>
      <c r="I17" s="126">
        <v>121</v>
      </c>
      <c r="J17" s="132">
        <v>10065486</v>
      </c>
      <c r="K17" s="132">
        <v>10065486</v>
      </c>
      <c r="L17" s="132">
        <v>11108502</v>
      </c>
      <c r="M17" s="132">
        <v>11108502</v>
      </c>
    </row>
    <row r="18" spans="1:13" ht="18.75" customHeight="1">
      <c r="A18" s="265" t="s">
        <v>58</v>
      </c>
      <c r="B18" s="265"/>
      <c r="C18" s="265"/>
      <c r="D18" s="265"/>
      <c r="E18" s="265"/>
      <c r="F18" s="265"/>
      <c r="G18" s="265"/>
      <c r="H18" s="265"/>
      <c r="I18" s="126">
        <v>122</v>
      </c>
      <c r="J18" s="132">
        <v>4528172</v>
      </c>
      <c r="K18" s="132">
        <v>4528172</v>
      </c>
      <c r="L18" s="132">
        <v>4965843</v>
      </c>
      <c r="M18" s="132">
        <v>4965843</v>
      </c>
    </row>
    <row r="19" spans="1:13" ht="18.75" customHeight="1">
      <c r="A19" s="265" t="s">
        <v>59</v>
      </c>
      <c r="B19" s="265"/>
      <c r="C19" s="265"/>
      <c r="D19" s="265"/>
      <c r="E19" s="265"/>
      <c r="F19" s="265"/>
      <c r="G19" s="265"/>
      <c r="H19" s="265"/>
      <c r="I19" s="126">
        <v>123</v>
      </c>
      <c r="J19" s="132">
        <v>2496933</v>
      </c>
      <c r="K19" s="132">
        <v>2496933</v>
      </c>
      <c r="L19" s="132">
        <v>2393491</v>
      </c>
      <c r="M19" s="132">
        <v>2393491</v>
      </c>
    </row>
    <row r="20" spans="1:13" ht="18.75" customHeight="1">
      <c r="A20" s="265" t="s">
        <v>100</v>
      </c>
      <c r="B20" s="265"/>
      <c r="C20" s="265"/>
      <c r="D20" s="265"/>
      <c r="E20" s="265"/>
      <c r="F20" s="265"/>
      <c r="G20" s="265"/>
      <c r="H20" s="265"/>
      <c r="I20" s="126">
        <v>124</v>
      </c>
      <c r="J20" s="132">
        <v>5239661</v>
      </c>
      <c r="K20" s="132">
        <v>5239661</v>
      </c>
      <c r="L20" s="132">
        <v>8453979</v>
      </c>
      <c r="M20" s="132">
        <v>8453979</v>
      </c>
    </row>
    <row r="21" spans="1:13" ht="18.75" customHeight="1">
      <c r="A21" s="265" t="s">
        <v>101</v>
      </c>
      <c r="B21" s="265"/>
      <c r="C21" s="265"/>
      <c r="D21" s="265"/>
      <c r="E21" s="265"/>
      <c r="F21" s="265"/>
      <c r="G21" s="265"/>
      <c r="H21" s="265"/>
      <c r="I21" s="126">
        <v>125</v>
      </c>
      <c r="J21" s="132">
        <v>2496014</v>
      </c>
      <c r="K21" s="132">
        <v>2496014</v>
      </c>
      <c r="L21" s="132">
        <v>4751014</v>
      </c>
      <c r="M21" s="132">
        <v>4751014</v>
      </c>
    </row>
    <row r="22" spans="1:13" ht="18.75" customHeight="1">
      <c r="A22" s="265" t="s">
        <v>363</v>
      </c>
      <c r="B22" s="265"/>
      <c r="C22" s="265"/>
      <c r="D22" s="265"/>
      <c r="E22" s="265"/>
      <c r="F22" s="265"/>
      <c r="G22" s="265"/>
      <c r="H22" s="265"/>
      <c r="I22" s="126">
        <v>126</v>
      </c>
      <c r="J22" s="132">
        <f>SUM(J23:J24)</f>
        <v>339534</v>
      </c>
      <c r="K22" s="132">
        <f>SUM(K23:K24)</f>
        <v>339534</v>
      </c>
      <c r="L22" s="132">
        <f>SUM(L23:L24)</f>
        <v>482392</v>
      </c>
      <c r="M22" s="132">
        <f>SUM(M23:M24)</f>
        <v>482392</v>
      </c>
    </row>
    <row r="23" spans="1:13" ht="18.75" customHeight="1">
      <c r="A23" s="265" t="s">
        <v>132</v>
      </c>
      <c r="B23" s="265"/>
      <c r="C23" s="265"/>
      <c r="D23" s="265"/>
      <c r="E23" s="265"/>
      <c r="F23" s="265"/>
      <c r="G23" s="265"/>
      <c r="H23" s="265"/>
      <c r="I23" s="126">
        <v>127</v>
      </c>
      <c r="J23" s="132"/>
      <c r="K23" s="132"/>
      <c r="L23" s="132"/>
      <c r="M23" s="132"/>
    </row>
    <row r="24" spans="1:13" ht="18.75" customHeight="1">
      <c r="A24" s="265" t="s">
        <v>133</v>
      </c>
      <c r="B24" s="265"/>
      <c r="C24" s="265"/>
      <c r="D24" s="265"/>
      <c r="E24" s="265"/>
      <c r="F24" s="265"/>
      <c r="G24" s="265"/>
      <c r="H24" s="265"/>
      <c r="I24" s="126">
        <v>128</v>
      </c>
      <c r="J24" s="132">
        <v>339534</v>
      </c>
      <c r="K24" s="132">
        <v>339534</v>
      </c>
      <c r="L24" s="132">
        <v>482392</v>
      </c>
      <c r="M24" s="132">
        <v>482392</v>
      </c>
    </row>
    <row r="25" spans="1:13" ht="18.75" customHeight="1">
      <c r="A25" s="265" t="s">
        <v>102</v>
      </c>
      <c r="B25" s="265"/>
      <c r="C25" s="265"/>
      <c r="D25" s="265"/>
      <c r="E25" s="265"/>
      <c r="F25" s="265"/>
      <c r="G25" s="265"/>
      <c r="H25" s="265"/>
      <c r="I25" s="126">
        <v>129</v>
      </c>
      <c r="J25" s="132"/>
      <c r="K25" s="132"/>
      <c r="L25" s="132"/>
      <c r="M25" s="132"/>
    </row>
    <row r="26" spans="1:13" ht="18.75" customHeight="1">
      <c r="A26" s="265" t="s">
        <v>45</v>
      </c>
      <c r="B26" s="265"/>
      <c r="C26" s="265"/>
      <c r="D26" s="265"/>
      <c r="E26" s="265"/>
      <c r="F26" s="265"/>
      <c r="G26" s="265"/>
      <c r="H26" s="265"/>
      <c r="I26" s="126">
        <v>130</v>
      </c>
      <c r="J26" s="132">
        <v>3179575</v>
      </c>
      <c r="K26" s="132">
        <v>3179575</v>
      </c>
      <c r="L26" s="132">
        <v>2298481</v>
      </c>
      <c r="M26" s="132">
        <v>2298481</v>
      </c>
    </row>
    <row r="27" spans="1:13" ht="18.75" customHeight="1">
      <c r="A27" s="264" t="s">
        <v>364</v>
      </c>
      <c r="B27" s="264"/>
      <c r="C27" s="264"/>
      <c r="D27" s="264"/>
      <c r="E27" s="264"/>
      <c r="F27" s="264"/>
      <c r="G27" s="264"/>
      <c r="H27" s="264"/>
      <c r="I27" s="133">
        <v>131</v>
      </c>
      <c r="J27" s="134">
        <f>SUM(J28:J32)</f>
        <v>1017674</v>
      </c>
      <c r="K27" s="134">
        <f>SUM(K28:K32)</f>
        <v>1017674</v>
      </c>
      <c r="L27" s="134">
        <f>SUM(L28:L32)</f>
        <v>1037876</v>
      </c>
      <c r="M27" s="134">
        <f>SUM(M28:M32)</f>
        <v>1037876</v>
      </c>
    </row>
    <row r="28" spans="1:13" ht="27" customHeight="1">
      <c r="A28" s="265" t="s">
        <v>218</v>
      </c>
      <c r="B28" s="265"/>
      <c r="C28" s="265"/>
      <c r="D28" s="265"/>
      <c r="E28" s="265"/>
      <c r="F28" s="265"/>
      <c r="G28" s="265"/>
      <c r="H28" s="265"/>
      <c r="I28" s="126">
        <v>132</v>
      </c>
      <c r="J28" s="132"/>
      <c r="K28" s="132"/>
      <c r="L28" s="132"/>
      <c r="M28" s="132"/>
    </row>
    <row r="29" spans="1:13" ht="24.75" customHeight="1">
      <c r="A29" s="265" t="s">
        <v>150</v>
      </c>
      <c r="B29" s="265"/>
      <c r="C29" s="265"/>
      <c r="D29" s="265"/>
      <c r="E29" s="265"/>
      <c r="F29" s="265"/>
      <c r="G29" s="265"/>
      <c r="H29" s="265"/>
      <c r="I29" s="126">
        <v>133</v>
      </c>
      <c r="J29" s="132">
        <v>1017674</v>
      </c>
      <c r="K29" s="132">
        <v>1017674</v>
      </c>
      <c r="L29" s="132">
        <v>1036756</v>
      </c>
      <c r="M29" s="132">
        <v>1036756</v>
      </c>
    </row>
    <row r="30" spans="1:13" ht="18.75" customHeight="1">
      <c r="A30" s="265" t="s">
        <v>134</v>
      </c>
      <c r="B30" s="265"/>
      <c r="C30" s="265"/>
      <c r="D30" s="265"/>
      <c r="E30" s="265"/>
      <c r="F30" s="265"/>
      <c r="G30" s="265"/>
      <c r="H30" s="265"/>
      <c r="I30" s="126">
        <v>134</v>
      </c>
      <c r="J30" s="132"/>
      <c r="K30" s="132"/>
      <c r="L30" s="132"/>
      <c r="M30" s="132"/>
    </row>
    <row r="31" spans="1:13" ht="18.75" customHeight="1">
      <c r="A31" s="265" t="s">
        <v>214</v>
      </c>
      <c r="B31" s="265"/>
      <c r="C31" s="265"/>
      <c r="D31" s="265"/>
      <c r="E31" s="265"/>
      <c r="F31" s="265"/>
      <c r="G31" s="265"/>
      <c r="H31" s="265"/>
      <c r="I31" s="126">
        <v>135</v>
      </c>
      <c r="J31" s="132"/>
      <c r="K31" s="132"/>
      <c r="L31" s="132"/>
      <c r="M31" s="132"/>
    </row>
    <row r="32" spans="1:13" ht="18.75" customHeight="1">
      <c r="A32" s="265" t="s">
        <v>135</v>
      </c>
      <c r="B32" s="265"/>
      <c r="C32" s="265"/>
      <c r="D32" s="265"/>
      <c r="E32" s="265"/>
      <c r="F32" s="265"/>
      <c r="G32" s="265"/>
      <c r="H32" s="265"/>
      <c r="I32" s="126">
        <v>136</v>
      </c>
      <c r="J32" s="132"/>
      <c r="K32" s="132"/>
      <c r="L32" s="132">
        <v>1120</v>
      </c>
      <c r="M32" s="132">
        <v>1120</v>
      </c>
    </row>
    <row r="33" spans="1:13" ht="18.75" customHeight="1">
      <c r="A33" s="264" t="s">
        <v>365</v>
      </c>
      <c r="B33" s="264"/>
      <c r="C33" s="264"/>
      <c r="D33" s="264"/>
      <c r="E33" s="264"/>
      <c r="F33" s="264"/>
      <c r="G33" s="264"/>
      <c r="H33" s="264"/>
      <c r="I33" s="133">
        <v>137</v>
      </c>
      <c r="J33" s="134">
        <f>SUM(J34:J37)</f>
        <v>840111</v>
      </c>
      <c r="K33" s="134">
        <f>SUM(K34:K37)</f>
        <v>840111</v>
      </c>
      <c r="L33" s="134">
        <f>SUM(L34:L37)</f>
        <v>1287511</v>
      </c>
      <c r="M33" s="134">
        <f>SUM(M34:M37)</f>
        <v>1287511</v>
      </c>
    </row>
    <row r="34" spans="1:13" ht="18.75" customHeight="1">
      <c r="A34" s="265" t="s">
        <v>61</v>
      </c>
      <c r="B34" s="265"/>
      <c r="C34" s="265"/>
      <c r="D34" s="265"/>
      <c r="E34" s="265"/>
      <c r="F34" s="265"/>
      <c r="G34" s="265"/>
      <c r="H34" s="265"/>
      <c r="I34" s="126">
        <v>138</v>
      </c>
      <c r="J34" s="132">
        <v>59288</v>
      </c>
      <c r="K34" s="132">
        <v>59288</v>
      </c>
      <c r="L34" s="132">
        <v>27918</v>
      </c>
      <c r="M34" s="132">
        <v>27918</v>
      </c>
    </row>
    <row r="35" spans="1:13" ht="26.25" customHeight="1">
      <c r="A35" s="265" t="s">
        <v>60</v>
      </c>
      <c r="B35" s="265"/>
      <c r="C35" s="265"/>
      <c r="D35" s="265"/>
      <c r="E35" s="265"/>
      <c r="F35" s="265"/>
      <c r="G35" s="265"/>
      <c r="H35" s="265"/>
      <c r="I35" s="126">
        <v>139</v>
      </c>
      <c r="J35" s="132">
        <v>735909</v>
      </c>
      <c r="K35" s="132">
        <v>735909</v>
      </c>
      <c r="L35" s="132">
        <v>808424</v>
      </c>
      <c r="M35" s="132">
        <v>808424</v>
      </c>
    </row>
    <row r="36" spans="1:13" ht="18.75" customHeight="1">
      <c r="A36" s="265" t="s">
        <v>215</v>
      </c>
      <c r="B36" s="265"/>
      <c r="C36" s="265"/>
      <c r="D36" s="265"/>
      <c r="E36" s="265"/>
      <c r="F36" s="265"/>
      <c r="G36" s="265"/>
      <c r="H36" s="265"/>
      <c r="I36" s="126">
        <v>140</v>
      </c>
      <c r="J36" s="132"/>
      <c r="K36" s="132"/>
      <c r="L36" s="132">
        <v>400527</v>
      </c>
      <c r="M36" s="132">
        <v>400527</v>
      </c>
    </row>
    <row r="37" spans="1:13" ht="18.75" customHeight="1">
      <c r="A37" s="265" t="s">
        <v>62</v>
      </c>
      <c r="B37" s="265"/>
      <c r="C37" s="265"/>
      <c r="D37" s="265"/>
      <c r="E37" s="265"/>
      <c r="F37" s="265"/>
      <c r="G37" s="265"/>
      <c r="H37" s="265"/>
      <c r="I37" s="126">
        <v>141</v>
      </c>
      <c r="J37" s="132">
        <v>44914</v>
      </c>
      <c r="K37" s="132">
        <v>44914</v>
      </c>
      <c r="L37" s="132">
        <v>50642</v>
      </c>
      <c r="M37" s="132">
        <v>50642</v>
      </c>
    </row>
    <row r="38" spans="1:13" ht="18.75" customHeight="1">
      <c r="A38" s="265" t="s">
        <v>190</v>
      </c>
      <c r="B38" s="265"/>
      <c r="C38" s="265"/>
      <c r="D38" s="265"/>
      <c r="E38" s="265"/>
      <c r="F38" s="265"/>
      <c r="G38" s="265"/>
      <c r="H38" s="265"/>
      <c r="I38" s="126">
        <v>142</v>
      </c>
      <c r="J38" s="132"/>
      <c r="K38" s="132"/>
      <c r="L38" s="132"/>
      <c r="M38" s="132"/>
    </row>
    <row r="39" spans="1:13" ht="18.75" customHeight="1">
      <c r="A39" s="265" t="s">
        <v>191</v>
      </c>
      <c r="B39" s="265"/>
      <c r="C39" s="265"/>
      <c r="D39" s="265"/>
      <c r="E39" s="265"/>
      <c r="F39" s="265"/>
      <c r="G39" s="265"/>
      <c r="H39" s="265"/>
      <c r="I39" s="126">
        <v>143</v>
      </c>
      <c r="J39" s="132"/>
      <c r="K39" s="132"/>
      <c r="L39" s="132"/>
      <c r="M39" s="132"/>
    </row>
    <row r="40" spans="1:13" ht="18.75" customHeight="1">
      <c r="A40" s="265" t="s">
        <v>216</v>
      </c>
      <c r="B40" s="265"/>
      <c r="C40" s="265"/>
      <c r="D40" s="265"/>
      <c r="E40" s="265"/>
      <c r="F40" s="265"/>
      <c r="G40" s="265"/>
      <c r="H40" s="265"/>
      <c r="I40" s="126">
        <v>144</v>
      </c>
      <c r="J40" s="132"/>
      <c r="K40" s="132"/>
      <c r="L40" s="132"/>
      <c r="M40" s="132"/>
    </row>
    <row r="41" spans="1:13" ht="18.75" customHeight="1">
      <c r="A41" s="265" t="s">
        <v>217</v>
      </c>
      <c r="B41" s="265"/>
      <c r="C41" s="265"/>
      <c r="D41" s="265"/>
      <c r="E41" s="265"/>
      <c r="F41" s="265"/>
      <c r="G41" s="265"/>
      <c r="H41" s="265"/>
      <c r="I41" s="126">
        <v>145</v>
      </c>
      <c r="J41" s="132"/>
      <c r="K41" s="132"/>
      <c r="L41" s="132"/>
      <c r="M41" s="132"/>
    </row>
    <row r="42" spans="1:13" ht="18.75" customHeight="1">
      <c r="A42" s="264" t="s">
        <v>366</v>
      </c>
      <c r="B42" s="264"/>
      <c r="C42" s="264"/>
      <c r="D42" s="264"/>
      <c r="E42" s="264"/>
      <c r="F42" s="264"/>
      <c r="G42" s="264"/>
      <c r="H42" s="264"/>
      <c r="I42" s="133">
        <v>146</v>
      </c>
      <c r="J42" s="134">
        <f>J7+J27+J38+J40</f>
        <v>147777166</v>
      </c>
      <c r="K42" s="134">
        <f>K7+K27+K38+K40</f>
        <v>147777166</v>
      </c>
      <c r="L42" s="134">
        <f>L7+L27+L38+L40</f>
        <v>145252035</v>
      </c>
      <c r="M42" s="134">
        <f>M7+M27+M38+M40</f>
        <v>145252035</v>
      </c>
    </row>
    <row r="43" spans="1:13" ht="18.75" customHeight="1">
      <c r="A43" s="264" t="s">
        <v>367</v>
      </c>
      <c r="B43" s="264"/>
      <c r="C43" s="264"/>
      <c r="D43" s="264"/>
      <c r="E43" s="264"/>
      <c r="F43" s="264"/>
      <c r="G43" s="264"/>
      <c r="H43" s="264"/>
      <c r="I43" s="133">
        <v>147</v>
      </c>
      <c r="J43" s="134">
        <f>J10+J33+J39+J41</f>
        <v>141844151</v>
      </c>
      <c r="K43" s="134">
        <f>K10+K33+K39+K41</f>
        <v>141844151</v>
      </c>
      <c r="L43" s="134">
        <f>L10+L33+L39+L41</f>
        <v>144873216</v>
      </c>
      <c r="M43" s="134">
        <f>M10+M33+M39+M41</f>
        <v>144873216</v>
      </c>
    </row>
    <row r="44" spans="1:13" ht="18.75" customHeight="1">
      <c r="A44" s="264" t="s">
        <v>368</v>
      </c>
      <c r="B44" s="264"/>
      <c r="C44" s="264"/>
      <c r="D44" s="264"/>
      <c r="E44" s="264"/>
      <c r="F44" s="264"/>
      <c r="G44" s="264"/>
      <c r="H44" s="264"/>
      <c r="I44" s="133">
        <v>148</v>
      </c>
      <c r="J44" s="134">
        <f>J42-J43</f>
        <v>5933015</v>
      </c>
      <c r="K44" s="134">
        <f>K42-K43</f>
        <v>5933015</v>
      </c>
      <c r="L44" s="134">
        <f>L42-L43</f>
        <v>378819</v>
      </c>
      <c r="M44" s="134">
        <f>M42-M43</f>
        <v>378819</v>
      </c>
    </row>
    <row r="45" spans="1:13" ht="18.75" customHeight="1">
      <c r="A45" s="265" t="s">
        <v>209</v>
      </c>
      <c r="B45" s="265"/>
      <c r="C45" s="265"/>
      <c r="D45" s="265"/>
      <c r="E45" s="265"/>
      <c r="F45" s="265"/>
      <c r="G45" s="265"/>
      <c r="H45" s="265"/>
      <c r="I45" s="126">
        <v>149</v>
      </c>
      <c r="J45" s="132">
        <f>IF(J42&gt;J43,J42-J43,0)</f>
        <v>5933015</v>
      </c>
      <c r="K45" s="132">
        <f>IF(K42&gt;K43,K42-K43,0)</f>
        <v>5933015</v>
      </c>
      <c r="L45" s="132">
        <f>IF(L42&gt;L43,L42-L43,0)</f>
        <v>378819</v>
      </c>
      <c r="M45" s="132">
        <f>IF(M42&gt;M43,M42-M43,0)</f>
        <v>378819</v>
      </c>
    </row>
    <row r="46" spans="1:13" ht="18.75" customHeight="1">
      <c r="A46" s="265" t="s">
        <v>210</v>
      </c>
      <c r="B46" s="265"/>
      <c r="C46" s="265"/>
      <c r="D46" s="265"/>
      <c r="E46" s="265"/>
      <c r="F46" s="265"/>
      <c r="G46" s="265"/>
      <c r="H46" s="265"/>
      <c r="I46" s="126">
        <v>150</v>
      </c>
      <c r="J46" s="132">
        <f>IF(J43&gt;J42,J43-J42,0)</f>
        <v>0</v>
      </c>
      <c r="K46" s="132">
        <f>IF(K43&gt;K42,K43-K42,0)</f>
        <v>0</v>
      </c>
      <c r="L46" s="132">
        <f>IF(L43&gt;L42,L43-L42,0)</f>
        <v>0</v>
      </c>
      <c r="M46" s="132">
        <f>IF(M43&gt;M42,M43-M42,0)</f>
        <v>0</v>
      </c>
    </row>
    <row r="47" spans="1:13" ht="18.75" customHeight="1">
      <c r="A47" s="264" t="s">
        <v>208</v>
      </c>
      <c r="B47" s="264"/>
      <c r="C47" s="264"/>
      <c r="D47" s="264"/>
      <c r="E47" s="264"/>
      <c r="F47" s="264"/>
      <c r="G47" s="264"/>
      <c r="H47" s="264"/>
      <c r="I47" s="133">
        <v>151</v>
      </c>
      <c r="J47" s="134"/>
      <c r="K47" s="134"/>
      <c r="L47" s="134"/>
      <c r="M47" s="134"/>
    </row>
    <row r="48" spans="1:13" ht="18.75" customHeight="1">
      <c r="A48" s="264" t="s">
        <v>369</v>
      </c>
      <c r="B48" s="264"/>
      <c r="C48" s="264"/>
      <c r="D48" s="264"/>
      <c r="E48" s="264"/>
      <c r="F48" s="264"/>
      <c r="G48" s="264"/>
      <c r="H48" s="264"/>
      <c r="I48" s="133">
        <v>152</v>
      </c>
      <c r="J48" s="134">
        <f>J44-J47</f>
        <v>5933015</v>
      </c>
      <c r="K48" s="134">
        <f>K44-K47</f>
        <v>5933015</v>
      </c>
      <c r="L48" s="134">
        <f>L44-L47</f>
        <v>378819</v>
      </c>
      <c r="M48" s="134">
        <f>M44-M47</f>
        <v>378819</v>
      </c>
    </row>
    <row r="49" spans="1:13" ht="18.75" customHeight="1">
      <c r="A49" s="265" t="s">
        <v>187</v>
      </c>
      <c r="B49" s="265"/>
      <c r="C49" s="265"/>
      <c r="D49" s="265"/>
      <c r="E49" s="265"/>
      <c r="F49" s="265"/>
      <c r="G49" s="265"/>
      <c r="H49" s="265"/>
      <c r="I49" s="126">
        <v>153</v>
      </c>
      <c r="J49" s="132">
        <f>IF(J48&gt;0,J48,0)</f>
        <v>5933015</v>
      </c>
      <c r="K49" s="132">
        <f>IF(K48&gt;0,K48,0)</f>
        <v>5933015</v>
      </c>
      <c r="L49" s="132">
        <f>IF(L48&gt;0,L48,0)</f>
        <v>378819</v>
      </c>
      <c r="M49" s="132">
        <f>IF(M48&gt;0,M48,0)</f>
        <v>378819</v>
      </c>
    </row>
    <row r="50" spans="1:13" ht="26.25" customHeight="1">
      <c r="A50" s="265" t="s">
        <v>211</v>
      </c>
      <c r="B50" s="265"/>
      <c r="C50" s="265"/>
      <c r="D50" s="265"/>
      <c r="E50" s="265"/>
      <c r="F50" s="265"/>
      <c r="G50" s="265"/>
      <c r="H50" s="265"/>
      <c r="I50" s="126">
        <v>154</v>
      </c>
      <c r="J50" s="132">
        <f>IF(J48&lt;0,-J48,0)</f>
        <v>0</v>
      </c>
      <c r="K50" s="132">
        <f>IF(K48&lt;0,-K48,0)</f>
        <v>0</v>
      </c>
      <c r="L50" s="132">
        <f>IF(L48&lt;0,-L48,0)</f>
        <v>0</v>
      </c>
      <c r="M50" s="132">
        <f>IF(M48&lt;0,-M48,0)</f>
        <v>0</v>
      </c>
    </row>
    <row r="51" spans="1:13" ht="18.75" customHeight="1">
      <c r="A51" s="265" t="s">
        <v>300</v>
      </c>
      <c r="B51" s="265"/>
      <c r="C51" s="265"/>
      <c r="D51" s="265"/>
      <c r="E51" s="265"/>
      <c r="F51" s="265"/>
      <c r="G51" s="265"/>
      <c r="H51" s="265"/>
      <c r="I51" s="265"/>
      <c r="J51" s="265"/>
      <c r="K51" s="265"/>
      <c r="L51" s="265"/>
      <c r="M51" s="265"/>
    </row>
    <row r="52" spans="1:13" ht="18.75" customHeight="1">
      <c r="A52" s="265" t="s">
        <v>182</v>
      </c>
      <c r="B52" s="265"/>
      <c r="C52" s="265"/>
      <c r="D52" s="265"/>
      <c r="E52" s="265"/>
      <c r="F52" s="265"/>
      <c r="G52" s="265"/>
      <c r="H52" s="265"/>
      <c r="I52" s="126"/>
      <c r="J52" s="126"/>
      <c r="K52" s="126"/>
      <c r="L52" s="126"/>
      <c r="M52" s="126"/>
    </row>
    <row r="53" spans="1:13" ht="18.75" customHeight="1">
      <c r="A53" s="265" t="s">
        <v>225</v>
      </c>
      <c r="B53" s="265"/>
      <c r="C53" s="265"/>
      <c r="D53" s="265"/>
      <c r="E53" s="265"/>
      <c r="F53" s="265"/>
      <c r="G53" s="265"/>
      <c r="H53" s="265"/>
      <c r="I53" s="131">
        <v>155</v>
      </c>
      <c r="J53" s="132">
        <v>4965746</v>
      </c>
      <c r="K53" s="132">
        <v>4965746</v>
      </c>
      <c r="L53" s="132">
        <v>-869277</v>
      </c>
      <c r="M53" s="132">
        <v>-869277</v>
      </c>
    </row>
    <row r="54" spans="1:13" ht="18.75" customHeight="1">
      <c r="A54" s="266" t="s">
        <v>226</v>
      </c>
      <c r="B54" s="266"/>
      <c r="C54" s="266"/>
      <c r="D54" s="266"/>
      <c r="E54" s="266"/>
      <c r="F54" s="266"/>
      <c r="G54" s="266"/>
      <c r="H54" s="266"/>
      <c r="I54" s="127">
        <v>156</v>
      </c>
      <c r="J54" s="128">
        <v>968269</v>
      </c>
      <c r="K54" s="128">
        <v>967269</v>
      </c>
      <c r="L54" s="129">
        <v>1248096</v>
      </c>
      <c r="M54" s="129">
        <v>1248096</v>
      </c>
    </row>
    <row r="55" spans="1:13" ht="18.75" customHeight="1">
      <c r="A55" s="267" t="s">
        <v>184</v>
      </c>
      <c r="B55" s="267"/>
      <c r="C55" s="267"/>
      <c r="D55" s="267"/>
      <c r="E55" s="267"/>
      <c r="F55" s="267"/>
      <c r="G55" s="267"/>
      <c r="H55" s="267"/>
      <c r="I55" s="267"/>
      <c r="J55" s="267"/>
      <c r="K55" s="267"/>
      <c r="L55" s="267"/>
      <c r="M55" s="267"/>
    </row>
    <row r="56" spans="1:13" ht="18.75" customHeight="1">
      <c r="A56" s="267" t="s">
        <v>199</v>
      </c>
      <c r="B56" s="267"/>
      <c r="C56" s="267"/>
      <c r="D56" s="267"/>
      <c r="E56" s="267"/>
      <c r="F56" s="267"/>
      <c r="G56" s="267"/>
      <c r="H56" s="267"/>
      <c r="I56" s="127">
        <v>157</v>
      </c>
      <c r="J56" s="128">
        <v>5933015</v>
      </c>
      <c r="K56" s="128">
        <v>5933015</v>
      </c>
      <c r="L56" s="129">
        <v>378819</v>
      </c>
      <c r="M56" s="129">
        <v>378819</v>
      </c>
    </row>
    <row r="57" spans="1:13" ht="18.75" customHeight="1">
      <c r="A57" s="267" t="s">
        <v>212</v>
      </c>
      <c r="B57" s="267"/>
      <c r="C57" s="267"/>
      <c r="D57" s="267"/>
      <c r="E57" s="267"/>
      <c r="F57" s="267"/>
      <c r="G57" s="267"/>
      <c r="H57" s="267"/>
      <c r="I57" s="127">
        <v>158</v>
      </c>
      <c r="J57" s="130">
        <f>SUM(J58:J64)</f>
        <v>268618</v>
      </c>
      <c r="K57" s="130">
        <f>SUM(K58:K64)</f>
        <v>268618</v>
      </c>
      <c r="L57" s="130">
        <f>SUM(L58:L64)</f>
        <v>268618</v>
      </c>
      <c r="M57" s="130">
        <f>SUM(M58:M64)</f>
        <v>268618</v>
      </c>
    </row>
    <row r="58" spans="1:13" ht="18.75" customHeight="1">
      <c r="A58" s="267" t="s">
        <v>219</v>
      </c>
      <c r="B58" s="267"/>
      <c r="C58" s="267"/>
      <c r="D58" s="267"/>
      <c r="E58" s="267"/>
      <c r="F58" s="267"/>
      <c r="G58" s="267"/>
      <c r="H58" s="267"/>
      <c r="I58" s="127">
        <v>159</v>
      </c>
      <c r="J58" s="129"/>
      <c r="K58" s="129"/>
      <c r="L58" s="129"/>
      <c r="M58" s="129"/>
    </row>
    <row r="59" spans="1:13" ht="24" customHeight="1">
      <c r="A59" s="267" t="s">
        <v>220</v>
      </c>
      <c r="B59" s="267"/>
      <c r="C59" s="267"/>
      <c r="D59" s="267"/>
      <c r="E59" s="267"/>
      <c r="F59" s="267"/>
      <c r="G59" s="267"/>
      <c r="H59" s="267"/>
      <c r="I59" s="127">
        <v>160</v>
      </c>
      <c r="J59" s="128">
        <v>268618</v>
      </c>
      <c r="K59" s="128">
        <v>268618</v>
      </c>
      <c r="L59" s="129">
        <v>268618</v>
      </c>
      <c r="M59" s="129">
        <v>268618</v>
      </c>
    </row>
    <row r="60" spans="1:13" ht="24.75" customHeight="1">
      <c r="A60" s="267" t="s">
        <v>40</v>
      </c>
      <c r="B60" s="267"/>
      <c r="C60" s="267"/>
      <c r="D60" s="267"/>
      <c r="E60" s="267"/>
      <c r="F60" s="267"/>
      <c r="G60" s="267"/>
      <c r="H60" s="267"/>
      <c r="I60" s="127">
        <v>161</v>
      </c>
      <c r="J60" s="129"/>
      <c r="K60" s="129"/>
      <c r="L60" s="129"/>
      <c r="M60" s="129"/>
    </row>
    <row r="61" spans="1:13" ht="18.75" customHeight="1">
      <c r="A61" s="267" t="s">
        <v>221</v>
      </c>
      <c r="B61" s="267"/>
      <c r="C61" s="267"/>
      <c r="D61" s="267"/>
      <c r="E61" s="267"/>
      <c r="F61" s="267"/>
      <c r="G61" s="267"/>
      <c r="H61" s="267"/>
      <c r="I61" s="127">
        <v>162</v>
      </c>
      <c r="J61" s="129"/>
      <c r="K61" s="129"/>
      <c r="L61" s="129"/>
      <c r="M61" s="129"/>
    </row>
    <row r="62" spans="1:13" ht="25.5" customHeight="1">
      <c r="A62" s="267" t="s">
        <v>222</v>
      </c>
      <c r="B62" s="267"/>
      <c r="C62" s="267"/>
      <c r="D62" s="267"/>
      <c r="E62" s="267"/>
      <c r="F62" s="267"/>
      <c r="G62" s="267"/>
      <c r="H62" s="267"/>
      <c r="I62" s="127">
        <v>163</v>
      </c>
      <c r="J62" s="129"/>
      <c r="K62" s="129"/>
      <c r="L62" s="129"/>
      <c r="M62" s="129"/>
    </row>
    <row r="63" spans="1:13" ht="18.75" customHeight="1">
      <c r="A63" s="267" t="s">
        <v>223</v>
      </c>
      <c r="B63" s="267"/>
      <c r="C63" s="267"/>
      <c r="D63" s="267"/>
      <c r="E63" s="267"/>
      <c r="F63" s="267"/>
      <c r="G63" s="267"/>
      <c r="H63" s="267"/>
      <c r="I63" s="127">
        <v>164</v>
      </c>
      <c r="J63" s="129"/>
      <c r="K63" s="129"/>
      <c r="L63" s="129"/>
      <c r="M63" s="129"/>
    </row>
    <row r="64" spans="1:13" ht="18.75" customHeight="1">
      <c r="A64" s="267" t="s">
        <v>224</v>
      </c>
      <c r="B64" s="267"/>
      <c r="C64" s="267"/>
      <c r="D64" s="267"/>
      <c r="E64" s="267"/>
      <c r="F64" s="267"/>
      <c r="G64" s="267"/>
      <c r="H64" s="267"/>
      <c r="I64" s="127">
        <v>165</v>
      </c>
      <c r="J64" s="129"/>
      <c r="K64" s="129"/>
      <c r="L64" s="129"/>
      <c r="M64" s="129"/>
    </row>
    <row r="65" spans="1:13" ht="18.75" customHeight="1">
      <c r="A65" s="267" t="s">
        <v>213</v>
      </c>
      <c r="B65" s="267"/>
      <c r="C65" s="267"/>
      <c r="D65" s="267"/>
      <c r="E65" s="267"/>
      <c r="F65" s="267"/>
      <c r="G65" s="267"/>
      <c r="H65" s="267"/>
      <c r="I65" s="127">
        <v>166</v>
      </c>
      <c r="J65" s="129"/>
      <c r="K65" s="129"/>
      <c r="L65" s="129"/>
      <c r="M65" s="129"/>
    </row>
    <row r="66" spans="1:13" ht="26.25" customHeight="1">
      <c r="A66" s="267" t="s">
        <v>188</v>
      </c>
      <c r="B66" s="267"/>
      <c r="C66" s="267"/>
      <c r="D66" s="267"/>
      <c r="E66" s="267"/>
      <c r="F66" s="267"/>
      <c r="G66" s="267"/>
      <c r="H66" s="267"/>
      <c r="I66" s="127">
        <v>167</v>
      </c>
      <c r="J66" s="130">
        <f>J57-J65</f>
        <v>268618</v>
      </c>
      <c r="K66" s="130">
        <f>K57-K65</f>
        <v>268618</v>
      </c>
      <c r="L66" s="130">
        <f>L57-L65</f>
        <v>268618</v>
      </c>
      <c r="M66" s="130">
        <f>M57-M65</f>
        <v>268618</v>
      </c>
    </row>
    <row r="67" spans="1:13" ht="18.75" customHeight="1">
      <c r="A67" s="267" t="s">
        <v>189</v>
      </c>
      <c r="B67" s="267"/>
      <c r="C67" s="267"/>
      <c r="D67" s="267"/>
      <c r="E67" s="267"/>
      <c r="F67" s="267"/>
      <c r="G67" s="267"/>
      <c r="H67" s="267"/>
      <c r="I67" s="127">
        <v>168</v>
      </c>
      <c r="J67" s="130">
        <f>J56+J66</f>
        <v>6201633</v>
      </c>
      <c r="K67" s="130">
        <f>K56+K66</f>
        <v>6201633</v>
      </c>
      <c r="L67" s="130">
        <f>L56+L66</f>
        <v>647437</v>
      </c>
      <c r="M67" s="130">
        <f>M56+M66</f>
        <v>647437</v>
      </c>
    </row>
    <row r="68" spans="1:13" ht="18.75" customHeight="1">
      <c r="A68" s="267" t="s">
        <v>301</v>
      </c>
      <c r="B68" s="267"/>
      <c r="C68" s="267"/>
      <c r="D68" s="267"/>
      <c r="E68" s="267"/>
      <c r="F68" s="267"/>
      <c r="G68" s="267"/>
      <c r="H68" s="267"/>
      <c r="I68" s="267"/>
      <c r="J68" s="267"/>
      <c r="K68" s="267"/>
      <c r="L68" s="267"/>
      <c r="M68" s="267"/>
    </row>
    <row r="69" spans="1:13" ht="18.75" customHeight="1">
      <c r="A69" s="267" t="s">
        <v>183</v>
      </c>
      <c r="B69" s="267"/>
      <c r="C69" s="267"/>
      <c r="D69" s="267"/>
      <c r="E69" s="267"/>
      <c r="F69" s="267"/>
      <c r="G69" s="267"/>
      <c r="H69" s="267"/>
      <c r="I69" s="267"/>
      <c r="J69" s="267"/>
      <c r="K69" s="267"/>
      <c r="L69" s="267"/>
      <c r="M69" s="267"/>
    </row>
    <row r="70" spans="1:13" ht="18.75" customHeight="1">
      <c r="A70" s="266" t="s">
        <v>225</v>
      </c>
      <c r="B70" s="266"/>
      <c r="C70" s="266"/>
      <c r="D70" s="266"/>
      <c r="E70" s="266"/>
      <c r="F70" s="266"/>
      <c r="G70" s="266"/>
      <c r="H70" s="266"/>
      <c r="I70" s="127">
        <v>169</v>
      </c>
      <c r="J70" s="129">
        <v>5234364</v>
      </c>
      <c r="K70" s="129">
        <v>5234364</v>
      </c>
      <c r="L70" s="129">
        <v>-600659</v>
      </c>
      <c r="M70" s="129">
        <v>-600659</v>
      </c>
    </row>
    <row r="71" spans="1:13" ht="18.75" customHeight="1">
      <c r="A71" s="266" t="s">
        <v>226</v>
      </c>
      <c r="B71" s="266"/>
      <c r="C71" s="266"/>
      <c r="D71" s="266"/>
      <c r="E71" s="266"/>
      <c r="F71" s="266"/>
      <c r="G71" s="266"/>
      <c r="H71" s="266"/>
      <c r="I71" s="127">
        <v>170</v>
      </c>
      <c r="J71" s="129">
        <v>967269</v>
      </c>
      <c r="K71" s="129">
        <v>967269</v>
      </c>
      <c r="L71" s="129">
        <v>1248096</v>
      </c>
      <c r="M71" s="129">
        <v>1248096</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J70:J71 L70:L71 K58 L53:L54 L56 J53:J54 K57:M57 J56:J67 K60:K67 M66:M67 L58:L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M17:M22 J48:M50 K38:K41 L34:L41 J12:J46 L28:L32 K28 L17:L26 K22:K23 K12 M10 J10:K10 J7:K7 K33:M33 K27:M27 L12:M16 J8:J9 K16 L7:L10 M7 M24:M26 M29:M32 M34:M37">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zoomScaleSheetLayoutView="110" workbookViewId="0" topLeftCell="A28">
      <selection activeCell="N47" sqref="N47"/>
    </sheetView>
  </sheetViews>
  <sheetFormatPr defaultColWidth="9.140625" defaultRowHeight="12.75"/>
  <cols>
    <col min="1" max="9" width="9.140625" style="34" customWidth="1"/>
    <col min="10" max="11" width="13.8515625" style="34" customWidth="1"/>
    <col min="12" max="16384" width="9.140625" style="34" customWidth="1"/>
  </cols>
  <sheetData>
    <row r="1" spans="1:11" ht="12.75" customHeight="1">
      <c r="A1" s="273" t="s">
        <v>159</v>
      </c>
      <c r="B1" s="273"/>
      <c r="C1" s="273"/>
      <c r="D1" s="273"/>
      <c r="E1" s="273"/>
      <c r="F1" s="273"/>
      <c r="G1" s="273"/>
      <c r="H1" s="273"/>
      <c r="I1" s="273"/>
      <c r="J1" s="273"/>
      <c r="K1" s="273"/>
    </row>
    <row r="2" spans="1:11" ht="12.75" customHeight="1">
      <c r="A2" s="274" t="s">
        <v>381</v>
      </c>
      <c r="B2" s="274"/>
      <c r="C2" s="274"/>
      <c r="D2" s="274"/>
      <c r="E2" s="274"/>
      <c r="F2" s="274"/>
      <c r="G2" s="274"/>
      <c r="H2" s="274"/>
      <c r="I2" s="274"/>
      <c r="J2" s="274"/>
      <c r="K2" s="274"/>
    </row>
    <row r="3" spans="1:11" ht="12.75">
      <c r="A3" s="270" t="s">
        <v>334</v>
      </c>
      <c r="B3" s="271"/>
      <c r="C3" s="271"/>
      <c r="D3" s="271"/>
      <c r="E3" s="271"/>
      <c r="F3" s="271"/>
      <c r="G3" s="271"/>
      <c r="H3" s="271"/>
      <c r="I3" s="271"/>
      <c r="J3" s="271"/>
      <c r="K3" s="272"/>
    </row>
    <row r="4" spans="1:11" ht="23.25">
      <c r="A4" s="275" t="s">
        <v>54</v>
      </c>
      <c r="B4" s="275"/>
      <c r="C4" s="275"/>
      <c r="D4" s="275"/>
      <c r="E4" s="275"/>
      <c r="F4" s="275"/>
      <c r="G4" s="275"/>
      <c r="H4" s="275"/>
      <c r="I4" s="41" t="s">
        <v>268</v>
      </c>
      <c r="J4" s="42" t="s">
        <v>307</v>
      </c>
      <c r="K4" s="42" t="s">
        <v>308</v>
      </c>
    </row>
    <row r="5" spans="1:11" ht="12.75">
      <c r="A5" s="276">
        <v>1</v>
      </c>
      <c r="B5" s="276"/>
      <c r="C5" s="276"/>
      <c r="D5" s="276"/>
      <c r="E5" s="276"/>
      <c r="F5" s="276"/>
      <c r="G5" s="276"/>
      <c r="H5" s="276"/>
      <c r="I5" s="43">
        <v>2</v>
      </c>
      <c r="J5" s="44" t="s">
        <v>272</v>
      </c>
      <c r="K5" s="44" t="s">
        <v>273</v>
      </c>
    </row>
    <row r="6" spans="1:11" ht="18.75" customHeight="1">
      <c r="A6" s="241" t="s">
        <v>151</v>
      </c>
      <c r="B6" s="252"/>
      <c r="C6" s="252"/>
      <c r="D6" s="252"/>
      <c r="E6" s="252"/>
      <c r="F6" s="252"/>
      <c r="G6" s="252"/>
      <c r="H6" s="252"/>
      <c r="I6" s="277"/>
      <c r="J6" s="277"/>
      <c r="K6" s="278"/>
    </row>
    <row r="7" spans="1:11" ht="16.5" customHeight="1">
      <c r="A7" s="235" t="s">
        <v>35</v>
      </c>
      <c r="B7" s="236"/>
      <c r="C7" s="236"/>
      <c r="D7" s="236"/>
      <c r="E7" s="236"/>
      <c r="F7" s="236"/>
      <c r="G7" s="236"/>
      <c r="H7" s="236"/>
      <c r="I7" s="1">
        <v>1</v>
      </c>
      <c r="J7" s="5">
        <v>5933015</v>
      </c>
      <c r="K7" s="6">
        <v>378819</v>
      </c>
    </row>
    <row r="8" spans="1:11" ht="16.5" customHeight="1">
      <c r="A8" s="235" t="s">
        <v>36</v>
      </c>
      <c r="B8" s="236"/>
      <c r="C8" s="236"/>
      <c r="D8" s="236"/>
      <c r="E8" s="236"/>
      <c r="F8" s="236"/>
      <c r="G8" s="236"/>
      <c r="H8" s="236"/>
      <c r="I8" s="1">
        <v>2</v>
      </c>
      <c r="J8" s="6">
        <v>5239661</v>
      </c>
      <c r="K8" s="6">
        <v>8453979</v>
      </c>
    </row>
    <row r="9" spans="1:11" ht="16.5" customHeight="1">
      <c r="A9" s="235" t="s">
        <v>37</v>
      </c>
      <c r="B9" s="236"/>
      <c r="C9" s="236"/>
      <c r="D9" s="236"/>
      <c r="E9" s="236"/>
      <c r="F9" s="236"/>
      <c r="G9" s="236"/>
      <c r="H9" s="236"/>
      <c r="I9" s="1">
        <v>3</v>
      </c>
      <c r="J9" s="5">
        <v>873513</v>
      </c>
      <c r="K9" s="6"/>
    </row>
    <row r="10" spans="1:11" ht="16.5" customHeight="1">
      <c r="A10" s="235" t="s">
        <v>38</v>
      </c>
      <c r="B10" s="236"/>
      <c r="C10" s="236"/>
      <c r="D10" s="236"/>
      <c r="E10" s="236"/>
      <c r="F10" s="236"/>
      <c r="G10" s="236"/>
      <c r="H10" s="236"/>
      <c r="I10" s="1">
        <v>4</v>
      </c>
      <c r="J10" s="5">
        <v>1583585</v>
      </c>
      <c r="K10" s="6">
        <v>22833808</v>
      </c>
    </row>
    <row r="11" spans="1:11" ht="16.5" customHeight="1">
      <c r="A11" s="235" t="s">
        <v>39</v>
      </c>
      <c r="B11" s="236"/>
      <c r="C11" s="236"/>
      <c r="D11" s="236"/>
      <c r="E11" s="236"/>
      <c r="F11" s="236"/>
      <c r="G11" s="236"/>
      <c r="H11" s="236"/>
      <c r="I11" s="1">
        <v>5</v>
      </c>
      <c r="J11" s="5"/>
      <c r="K11" s="6"/>
    </row>
    <row r="12" spans="1:11" ht="16.5" customHeight="1">
      <c r="A12" s="235" t="s">
        <v>46</v>
      </c>
      <c r="B12" s="236"/>
      <c r="C12" s="236"/>
      <c r="D12" s="236"/>
      <c r="E12" s="236"/>
      <c r="F12" s="236"/>
      <c r="G12" s="236"/>
      <c r="H12" s="236"/>
      <c r="I12" s="1">
        <v>6</v>
      </c>
      <c r="J12" s="5"/>
      <c r="K12" s="6"/>
    </row>
    <row r="13" spans="1:11" ht="16.5" customHeight="1">
      <c r="A13" s="224" t="s">
        <v>152</v>
      </c>
      <c r="B13" s="225"/>
      <c r="C13" s="225"/>
      <c r="D13" s="225"/>
      <c r="E13" s="225"/>
      <c r="F13" s="225"/>
      <c r="G13" s="225"/>
      <c r="H13" s="225"/>
      <c r="I13" s="1">
        <v>7</v>
      </c>
      <c r="J13" s="35">
        <f>SUM(J7:J12)</f>
        <v>13629774</v>
      </c>
      <c r="K13" s="35">
        <f>SUM(K7:K12)</f>
        <v>31666606</v>
      </c>
    </row>
    <row r="14" spans="1:11" ht="16.5" customHeight="1">
      <c r="A14" s="235" t="s">
        <v>47</v>
      </c>
      <c r="B14" s="236"/>
      <c r="C14" s="236"/>
      <c r="D14" s="236"/>
      <c r="E14" s="236"/>
      <c r="F14" s="236"/>
      <c r="G14" s="236"/>
      <c r="H14" s="236"/>
      <c r="I14" s="1">
        <v>8</v>
      </c>
      <c r="J14" s="5"/>
      <c r="K14" s="6">
        <v>3375239</v>
      </c>
    </row>
    <row r="15" spans="1:11" ht="16.5" customHeight="1">
      <c r="A15" s="235" t="s">
        <v>48</v>
      </c>
      <c r="B15" s="236"/>
      <c r="C15" s="236"/>
      <c r="D15" s="236"/>
      <c r="E15" s="236"/>
      <c r="F15" s="236"/>
      <c r="G15" s="236"/>
      <c r="H15" s="236"/>
      <c r="I15" s="1">
        <v>9</v>
      </c>
      <c r="J15" s="5"/>
      <c r="K15" s="6"/>
    </row>
    <row r="16" spans="1:11" ht="16.5" customHeight="1">
      <c r="A16" s="235" t="s">
        <v>49</v>
      </c>
      <c r="B16" s="236"/>
      <c r="C16" s="236"/>
      <c r="D16" s="236"/>
      <c r="E16" s="236"/>
      <c r="F16" s="236"/>
      <c r="G16" s="236"/>
      <c r="H16" s="236"/>
      <c r="I16" s="1">
        <v>10</v>
      </c>
      <c r="J16" s="5">
        <v>1837194</v>
      </c>
      <c r="K16" s="6">
        <v>14725516</v>
      </c>
    </row>
    <row r="17" spans="1:11" ht="16.5" customHeight="1">
      <c r="A17" s="235" t="s">
        <v>50</v>
      </c>
      <c r="B17" s="236"/>
      <c r="C17" s="236"/>
      <c r="D17" s="236"/>
      <c r="E17" s="236"/>
      <c r="F17" s="236"/>
      <c r="G17" s="236"/>
      <c r="H17" s="236"/>
      <c r="I17" s="1">
        <v>11</v>
      </c>
      <c r="J17" s="5">
        <v>13636467</v>
      </c>
      <c r="K17" s="6">
        <v>1210755</v>
      </c>
    </row>
    <row r="18" spans="1:11" ht="16.5" customHeight="1">
      <c r="A18" s="224" t="s">
        <v>153</v>
      </c>
      <c r="B18" s="225"/>
      <c r="C18" s="225"/>
      <c r="D18" s="225"/>
      <c r="E18" s="225"/>
      <c r="F18" s="225"/>
      <c r="G18" s="225"/>
      <c r="H18" s="225"/>
      <c r="I18" s="1">
        <v>12</v>
      </c>
      <c r="J18" s="39">
        <f>SUM(J14:J17)</f>
        <v>15473661</v>
      </c>
      <c r="K18" s="35">
        <f>SUM(K14:K17)</f>
        <v>19311510</v>
      </c>
    </row>
    <row r="19" spans="1:11" ht="23.25" customHeight="1">
      <c r="A19" s="224" t="s">
        <v>31</v>
      </c>
      <c r="B19" s="225"/>
      <c r="C19" s="225"/>
      <c r="D19" s="225"/>
      <c r="E19" s="225"/>
      <c r="F19" s="225"/>
      <c r="G19" s="225"/>
      <c r="H19" s="225"/>
      <c r="I19" s="1">
        <v>13</v>
      </c>
      <c r="J19" s="39">
        <f>IF(J13&gt;J18,J13-J18,0)</f>
        <v>0</v>
      </c>
      <c r="K19" s="35">
        <f>IF(K13&gt;K18,K13-K18,0)</f>
        <v>12355096</v>
      </c>
    </row>
    <row r="20" spans="1:11" ht="23.25" customHeight="1">
      <c r="A20" s="224" t="s">
        <v>32</v>
      </c>
      <c r="B20" s="225"/>
      <c r="C20" s="225"/>
      <c r="D20" s="225"/>
      <c r="E20" s="225"/>
      <c r="F20" s="225"/>
      <c r="G20" s="225"/>
      <c r="H20" s="225"/>
      <c r="I20" s="1">
        <v>14</v>
      </c>
      <c r="J20" s="39">
        <f>IF(J18&gt;J13,J18-J13,0)</f>
        <v>1843887</v>
      </c>
      <c r="K20" s="35">
        <f>IF(K18&gt;K13,K18-K13,0)</f>
        <v>0</v>
      </c>
    </row>
    <row r="21" spans="1:11" ht="16.5" customHeight="1">
      <c r="A21" s="241" t="s">
        <v>154</v>
      </c>
      <c r="B21" s="252"/>
      <c r="C21" s="252"/>
      <c r="D21" s="252"/>
      <c r="E21" s="252"/>
      <c r="F21" s="252"/>
      <c r="G21" s="252"/>
      <c r="H21" s="252"/>
      <c r="I21" s="277"/>
      <c r="J21" s="277"/>
      <c r="K21" s="278"/>
    </row>
    <row r="22" spans="1:11" ht="16.5" customHeight="1">
      <c r="A22" s="235" t="s">
        <v>173</v>
      </c>
      <c r="B22" s="236"/>
      <c r="C22" s="236"/>
      <c r="D22" s="236"/>
      <c r="E22" s="236"/>
      <c r="F22" s="236"/>
      <c r="G22" s="236"/>
      <c r="H22" s="236"/>
      <c r="I22" s="1">
        <v>15</v>
      </c>
      <c r="J22" s="5">
        <v>1088060</v>
      </c>
      <c r="K22" s="6">
        <v>567482</v>
      </c>
    </row>
    <row r="23" spans="1:11" ht="16.5" customHeight="1">
      <c r="A23" s="235" t="s">
        <v>174</v>
      </c>
      <c r="B23" s="236"/>
      <c r="C23" s="236"/>
      <c r="D23" s="236"/>
      <c r="E23" s="236"/>
      <c r="F23" s="236"/>
      <c r="G23" s="236"/>
      <c r="H23" s="236"/>
      <c r="I23" s="1">
        <v>16</v>
      </c>
      <c r="J23" s="5"/>
      <c r="K23" s="6"/>
    </row>
    <row r="24" spans="1:11" ht="16.5" customHeight="1">
      <c r="A24" s="235" t="s">
        <v>175</v>
      </c>
      <c r="B24" s="236"/>
      <c r="C24" s="236"/>
      <c r="D24" s="236"/>
      <c r="E24" s="236"/>
      <c r="F24" s="236"/>
      <c r="G24" s="236"/>
      <c r="H24" s="236"/>
      <c r="I24" s="1">
        <v>17</v>
      </c>
      <c r="J24" s="5">
        <v>521829</v>
      </c>
      <c r="K24" s="6">
        <v>887897</v>
      </c>
    </row>
    <row r="25" spans="1:11" ht="16.5" customHeight="1">
      <c r="A25" s="235" t="s">
        <v>176</v>
      </c>
      <c r="B25" s="236"/>
      <c r="C25" s="236"/>
      <c r="D25" s="236"/>
      <c r="E25" s="236"/>
      <c r="F25" s="236"/>
      <c r="G25" s="236"/>
      <c r="H25" s="236"/>
      <c r="I25" s="1">
        <v>18</v>
      </c>
      <c r="J25" s="5"/>
      <c r="K25" s="6"/>
    </row>
    <row r="26" spans="1:11" ht="16.5" customHeight="1">
      <c r="A26" s="235" t="s">
        <v>177</v>
      </c>
      <c r="B26" s="236"/>
      <c r="C26" s="236"/>
      <c r="D26" s="236"/>
      <c r="E26" s="236"/>
      <c r="F26" s="236"/>
      <c r="G26" s="236"/>
      <c r="H26" s="236"/>
      <c r="I26" s="1">
        <v>19</v>
      </c>
      <c r="J26" s="5"/>
      <c r="K26" s="6"/>
    </row>
    <row r="27" spans="1:11" ht="16.5" customHeight="1">
      <c r="A27" s="224" t="s">
        <v>163</v>
      </c>
      <c r="B27" s="225"/>
      <c r="C27" s="225"/>
      <c r="D27" s="225"/>
      <c r="E27" s="225"/>
      <c r="F27" s="225"/>
      <c r="G27" s="225"/>
      <c r="H27" s="225"/>
      <c r="I27" s="1">
        <v>20</v>
      </c>
      <c r="J27" s="35">
        <f>SUM(J22:J26)</f>
        <v>1609889</v>
      </c>
      <c r="K27" s="35">
        <f>SUM(K22:K26)</f>
        <v>1455379</v>
      </c>
    </row>
    <row r="28" spans="1:11" ht="16.5" customHeight="1">
      <c r="A28" s="235" t="s">
        <v>110</v>
      </c>
      <c r="B28" s="236"/>
      <c r="C28" s="236"/>
      <c r="D28" s="236"/>
      <c r="E28" s="236"/>
      <c r="F28" s="236"/>
      <c r="G28" s="236"/>
      <c r="H28" s="236"/>
      <c r="I28" s="1">
        <v>21</v>
      </c>
      <c r="J28" s="5">
        <v>5676650</v>
      </c>
      <c r="K28" s="6">
        <v>4885892</v>
      </c>
    </row>
    <row r="29" spans="1:11" ht="16.5" customHeight="1">
      <c r="A29" s="235" t="s">
        <v>111</v>
      </c>
      <c r="B29" s="236"/>
      <c r="C29" s="236"/>
      <c r="D29" s="236"/>
      <c r="E29" s="236"/>
      <c r="F29" s="236"/>
      <c r="G29" s="236"/>
      <c r="H29" s="236"/>
      <c r="I29" s="1">
        <v>22</v>
      </c>
      <c r="J29" s="5"/>
      <c r="K29" s="6"/>
    </row>
    <row r="30" spans="1:11" ht="16.5" customHeight="1">
      <c r="A30" s="235" t="s">
        <v>15</v>
      </c>
      <c r="B30" s="236"/>
      <c r="C30" s="236"/>
      <c r="D30" s="236"/>
      <c r="E30" s="236"/>
      <c r="F30" s="236"/>
      <c r="G30" s="236"/>
      <c r="H30" s="236"/>
      <c r="I30" s="1">
        <v>23</v>
      </c>
      <c r="J30" s="5">
        <v>416096</v>
      </c>
      <c r="K30" s="6">
        <v>770000</v>
      </c>
    </row>
    <row r="31" spans="1:11" ht="16.5" customHeight="1">
      <c r="A31" s="224" t="s">
        <v>5</v>
      </c>
      <c r="B31" s="225"/>
      <c r="C31" s="225"/>
      <c r="D31" s="225"/>
      <c r="E31" s="225"/>
      <c r="F31" s="225"/>
      <c r="G31" s="225"/>
      <c r="H31" s="225"/>
      <c r="I31" s="1">
        <v>24</v>
      </c>
      <c r="J31" s="39">
        <f>SUM(J28:J30)</f>
        <v>6092746</v>
      </c>
      <c r="K31" s="35">
        <f>SUM(K28:K30)</f>
        <v>5655892</v>
      </c>
    </row>
    <row r="32" spans="1:11" ht="23.25" customHeight="1">
      <c r="A32" s="224" t="s">
        <v>33</v>
      </c>
      <c r="B32" s="225"/>
      <c r="C32" s="225"/>
      <c r="D32" s="225"/>
      <c r="E32" s="225"/>
      <c r="F32" s="225"/>
      <c r="G32" s="225"/>
      <c r="H32" s="225"/>
      <c r="I32" s="1">
        <v>25</v>
      </c>
      <c r="J32" s="39">
        <f>IF(J27&gt;J31,J27-J31,0)</f>
        <v>0</v>
      </c>
      <c r="K32" s="35">
        <f>IF(K27&gt;K31,K27-K31,0)</f>
        <v>0</v>
      </c>
    </row>
    <row r="33" spans="1:11" ht="21.75" customHeight="1">
      <c r="A33" s="224" t="s">
        <v>34</v>
      </c>
      <c r="B33" s="225"/>
      <c r="C33" s="225"/>
      <c r="D33" s="225"/>
      <c r="E33" s="225"/>
      <c r="F33" s="225"/>
      <c r="G33" s="225"/>
      <c r="H33" s="225"/>
      <c r="I33" s="1">
        <v>26</v>
      </c>
      <c r="J33" s="39">
        <f>IF(J31&gt;J27,J31-J27,0)</f>
        <v>4482857</v>
      </c>
      <c r="K33" s="35">
        <f>IF(K31&gt;K27,K31-K27,0)</f>
        <v>4200513</v>
      </c>
    </row>
    <row r="34" spans="1:11" ht="21" customHeight="1">
      <c r="A34" s="241" t="s">
        <v>155</v>
      </c>
      <c r="B34" s="252"/>
      <c r="C34" s="252"/>
      <c r="D34" s="252"/>
      <c r="E34" s="252"/>
      <c r="F34" s="252"/>
      <c r="G34" s="252"/>
      <c r="H34" s="252"/>
      <c r="I34" s="277"/>
      <c r="J34" s="277"/>
      <c r="K34" s="278"/>
    </row>
    <row r="35" spans="1:11" ht="16.5" customHeight="1">
      <c r="A35" s="235" t="s">
        <v>169</v>
      </c>
      <c r="B35" s="236"/>
      <c r="C35" s="236"/>
      <c r="D35" s="236"/>
      <c r="E35" s="236"/>
      <c r="F35" s="236"/>
      <c r="G35" s="236"/>
      <c r="H35" s="236"/>
      <c r="I35" s="1">
        <v>27</v>
      </c>
      <c r="J35" s="5"/>
      <c r="K35" s="6"/>
    </row>
    <row r="36" spans="1:11" ht="16.5" customHeight="1">
      <c r="A36" s="235" t="s">
        <v>24</v>
      </c>
      <c r="B36" s="236"/>
      <c r="C36" s="236"/>
      <c r="D36" s="236"/>
      <c r="E36" s="236"/>
      <c r="F36" s="236"/>
      <c r="G36" s="236"/>
      <c r="H36" s="236"/>
      <c r="I36" s="1">
        <v>28</v>
      </c>
      <c r="J36" s="5">
        <v>23226575</v>
      </c>
      <c r="K36" s="6">
        <v>17514916</v>
      </c>
    </row>
    <row r="37" spans="1:11" ht="16.5" customHeight="1">
      <c r="A37" s="235" t="s">
        <v>25</v>
      </c>
      <c r="B37" s="236"/>
      <c r="C37" s="236"/>
      <c r="D37" s="236"/>
      <c r="E37" s="236"/>
      <c r="F37" s="236"/>
      <c r="G37" s="236"/>
      <c r="H37" s="236"/>
      <c r="I37" s="1">
        <v>29</v>
      </c>
      <c r="J37" s="5">
        <v>96087587</v>
      </c>
      <c r="K37" s="6">
        <v>33956794</v>
      </c>
    </row>
    <row r="38" spans="1:11" ht="16.5" customHeight="1">
      <c r="A38" s="224" t="s">
        <v>63</v>
      </c>
      <c r="B38" s="225"/>
      <c r="C38" s="225"/>
      <c r="D38" s="225"/>
      <c r="E38" s="225"/>
      <c r="F38" s="225"/>
      <c r="G38" s="225"/>
      <c r="H38" s="225"/>
      <c r="I38" s="1">
        <v>30</v>
      </c>
      <c r="J38" s="39">
        <f>SUM(J35:J37)</f>
        <v>119314162</v>
      </c>
      <c r="K38" s="35">
        <f>SUM(K35:K37)</f>
        <v>51471710</v>
      </c>
    </row>
    <row r="39" spans="1:11" ht="16.5" customHeight="1">
      <c r="A39" s="235" t="s">
        <v>26</v>
      </c>
      <c r="B39" s="236"/>
      <c r="C39" s="236"/>
      <c r="D39" s="236"/>
      <c r="E39" s="236"/>
      <c r="F39" s="236"/>
      <c r="G39" s="236"/>
      <c r="H39" s="236"/>
      <c r="I39" s="1">
        <v>31</v>
      </c>
      <c r="J39" s="5">
        <v>8226575</v>
      </c>
      <c r="K39" s="6">
        <v>36012057</v>
      </c>
    </row>
    <row r="40" spans="1:11" ht="16.5" customHeight="1">
      <c r="A40" s="235" t="s">
        <v>27</v>
      </c>
      <c r="B40" s="236"/>
      <c r="C40" s="236"/>
      <c r="D40" s="236"/>
      <c r="E40" s="236"/>
      <c r="F40" s="236"/>
      <c r="G40" s="236"/>
      <c r="H40" s="236"/>
      <c r="I40" s="1">
        <v>32</v>
      </c>
      <c r="J40" s="5">
        <v>6795738</v>
      </c>
      <c r="K40" s="6"/>
    </row>
    <row r="41" spans="1:11" ht="16.5" customHeight="1">
      <c r="A41" s="235" t="s">
        <v>28</v>
      </c>
      <c r="B41" s="236"/>
      <c r="C41" s="236"/>
      <c r="D41" s="236"/>
      <c r="E41" s="236"/>
      <c r="F41" s="236"/>
      <c r="G41" s="236"/>
      <c r="H41" s="236"/>
      <c r="I41" s="1">
        <v>33</v>
      </c>
      <c r="J41" s="5">
        <v>91946310</v>
      </c>
      <c r="K41" s="6">
        <v>24223521</v>
      </c>
    </row>
    <row r="42" spans="1:11" ht="16.5" customHeight="1">
      <c r="A42" s="235" t="s">
        <v>29</v>
      </c>
      <c r="B42" s="236"/>
      <c r="C42" s="236"/>
      <c r="D42" s="236"/>
      <c r="E42" s="236"/>
      <c r="F42" s="236"/>
      <c r="G42" s="236"/>
      <c r="H42" s="236"/>
      <c r="I42" s="1">
        <v>34</v>
      </c>
      <c r="J42" s="5"/>
      <c r="K42" s="6">
        <v>160173</v>
      </c>
    </row>
    <row r="43" spans="1:11" ht="16.5" customHeight="1">
      <c r="A43" s="235" t="s">
        <v>30</v>
      </c>
      <c r="B43" s="236"/>
      <c r="C43" s="236"/>
      <c r="D43" s="236"/>
      <c r="E43" s="236"/>
      <c r="F43" s="236"/>
      <c r="G43" s="236"/>
      <c r="H43" s="236"/>
      <c r="I43" s="1">
        <v>35</v>
      </c>
      <c r="J43" s="5">
        <v>5538935</v>
      </c>
      <c r="K43" s="6"/>
    </row>
    <row r="44" spans="1:11" ht="16.5" customHeight="1">
      <c r="A44" s="224" t="s">
        <v>64</v>
      </c>
      <c r="B44" s="225"/>
      <c r="C44" s="225"/>
      <c r="D44" s="225"/>
      <c r="E44" s="225"/>
      <c r="F44" s="225"/>
      <c r="G44" s="225"/>
      <c r="H44" s="225"/>
      <c r="I44" s="1">
        <v>36</v>
      </c>
      <c r="J44" s="35">
        <f>SUM(J39:J43)</f>
        <v>112507558</v>
      </c>
      <c r="K44" s="35">
        <f>SUM(K39:K43)</f>
        <v>60395751</v>
      </c>
    </row>
    <row r="45" spans="1:11" ht="24.75" customHeight="1">
      <c r="A45" s="224" t="s">
        <v>16</v>
      </c>
      <c r="B45" s="225"/>
      <c r="C45" s="225"/>
      <c r="D45" s="225"/>
      <c r="E45" s="225"/>
      <c r="F45" s="225"/>
      <c r="G45" s="225"/>
      <c r="H45" s="225"/>
      <c r="I45" s="1">
        <v>37</v>
      </c>
      <c r="J45" s="39">
        <f>IF(J38&gt;J44,J38-J44,0)</f>
        <v>6806604</v>
      </c>
      <c r="K45" s="35">
        <f>IF(K38&gt;K44,K38-K44,0)</f>
        <v>0</v>
      </c>
    </row>
    <row r="46" spans="1:11" ht="24.75" customHeight="1">
      <c r="A46" s="224" t="s">
        <v>17</v>
      </c>
      <c r="B46" s="225"/>
      <c r="C46" s="225"/>
      <c r="D46" s="225"/>
      <c r="E46" s="225"/>
      <c r="F46" s="225"/>
      <c r="G46" s="225"/>
      <c r="H46" s="225"/>
      <c r="I46" s="1">
        <v>38</v>
      </c>
      <c r="J46" s="39">
        <f>IF(J44&gt;J38,J44-J38,0)</f>
        <v>0</v>
      </c>
      <c r="K46" s="39">
        <f>IF(K44&gt;K38,K44-K38,0)</f>
        <v>8924041</v>
      </c>
    </row>
    <row r="47" spans="1:11" ht="16.5" customHeight="1">
      <c r="A47" s="235" t="s">
        <v>65</v>
      </c>
      <c r="B47" s="236"/>
      <c r="C47" s="236"/>
      <c r="D47" s="236"/>
      <c r="E47" s="236"/>
      <c r="F47" s="236"/>
      <c r="G47" s="236"/>
      <c r="H47" s="236"/>
      <c r="I47" s="1">
        <v>39</v>
      </c>
      <c r="J47" s="39">
        <f>SUM(J19+J32+J45)</f>
        <v>6806604</v>
      </c>
      <c r="K47" s="39">
        <f>SUM(K19+K32+K45)</f>
        <v>12355096</v>
      </c>
    </row>
    <row r="48" spans="1:11" ht="16.5" customHeight="1">
      <c r="A48" s="235" t="s">
        <v>66</v>
      </c>
      <c r="B48" s="236"/>
      <c r="C48" s="236"/>
      <c r="D48" s="236"/>
      <c r="E48" s="236"/>
      <c r="F48" s="236"/>
      <c r="G48" s="236"/>
      <c r="H48" s="236"/>
      <c r="I48" s="1">
        <v>40</v>
      </c>
      <c r="J48" s="39">
        <f>SUM(J20+J33+J46)</f>
        <v>6326744</v>
      </c>
      <c r="K48" s="39">
        <f>SUM(K20+K33+K46)</f>
        <v>13124554</v>
      </c>
    </row>
    <row r="49" spans="1:11" ht="16.5" customHeight="1">
      <c r="A49" s="235" t="s">
        <v>156</v>
      </c>
      <c r="B49" s="236"/>
      <c r="C49" s="236"/>
      <c r="D49" s="236"/>
      <c r="E49" s="236"/>
      <c r="F49" s="236"/>
      <c r="G49" s="236"/>
      <c r="H49" s="236"/>
      <c r="I49" s="1">
        <v>41</v>
      </c>
      <c r="J49" s="6">
        <v>1705542</v>
      </c>
      <c r="K49" s="6">
        <v>3222560</v>
      </c>
    </row>
    <row r="50" spans="1:11" ht="16.5" customHeight="1">
      <c r="A50" s="235" t="s">
        <v>170</v>
      </c>
      <c r="B50" s="236"/>
      <c r="C50" s="236"/>
      <c r="D50" s="236"/>
      <c r="E50" s="236"/>
      <c r="F50" s="236"/>
      <c r="G50" s="236"/>
      <c r="H50" s="236"/>
      <c r="I50" s="1">
        <v>42</v>
      </c>
      <c r="J50" s="5"/>
      <c r="K50" s="6"/>
    </row>
    <row r="51" spans="1:11" ht="16.5" customHeight="1">
      <c r="A51" s="235" t="s">
        <v>171</v>
      </c>
      <c r="B51" s="236"/>
      <c r="C51" s="236"/>
      <c r="D51" s="236"/>
      <c r="E51" s="236"/>
      <c r="F51" s="236"/>
      <c r="G51" s="236"/>
      <c r="H51" s="236"/>
      <c r="I51" s="1">
        <v>43</v>
      </c>
      <c r="J51" s="5">
        <f>SUM(J48-J47)</f>
        <v>-479860</v>
      </c>
      <c r="K51" s="5">
        <f>SUM(K48-K47)</f>
        <v>769458</v>
      </c>
    </row>
    <row r="52" spans="1:11" ht="16.5" customHeight="1">
      <c r="A52" s="257" t="s">
        <v>172</v>
      </c>
      <c r="B52" s="258"/>
      <c r="C52" s="258"/>
      <c r="D52" s="258"/>
      <c r="E52" s="258"/>
      <c r="F52" s="258"/>
      <c r="G52" s="258"/>
      <c r="H52" s="258"/>
      <c r="I52" s="4">
        <v>44</v>
      </c>
      <c r="J52" s="40">
        <f>J49+J50-J51</f>
        <v>2185402</v>
      </c>
      <c r="K52" s="40">
        <f>K49+K50-K51</f>
        <v>2453102</v>
      </c>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greaterThanOrEqual" allowBlank="1" showInputMessage="1" showErrorMessage="1" errorTitle="Pogrešan unos" error="Mogu se unijeti samo cjelobrojne pozitivne vrijednosti." sqref="J49 J27:K27 J52:K52 J13:K13 J8 J38:K38 J18:K20 J44:K48 J31:K33">
      <formula1>0</formula1>
    </dataValidation>
    <dataValidation type="whole" operator="notEqual" allowBlank="1" showInputMessage="1" showErrorMessage="1" errorTitle="Pogrešan unos" error="Mogu se unijeti samo cjelobrojne vrijednosti." sqref="J39:K43 J50:J51 J35:K37 J7 K7:K12 J9:J12 J14:K17 J22:K26 J28:K30 K49:K51">
      <formula1>9999999998</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5" sqref="A35:K35"/>
    </sheetView>
  </sheetViews>
  <sheetFormatPr defaultColWidth="9.140625" defaultRowHeight="12.75"/>
  <cols>
    <col min="1" max="16384" width="9.140625" style="34" customWidth="1"/>
  </cols>
  <sheetData>
    <row r="1" spans="1:11" ht="12.75" customHeight="1">
      <c r="A1" s="273" t="s">
        <v>192</v>
      </c>
      <c r="B1" s="273"/>
      <c r="C1" s="273"/>
      <c r="D1" s="273"/>
      <c r="E1" s="273"/>
      <c r="F1" s="273"/>
      <c r="G1" s="273"/>
      <c r="H1" s="273"/>
      <c r="I1" s="273"/>
      <c r="J1" s="273"/>
      <c r="K1" s="273"/>
    </row>
    <row r="2" spans="1:11" ht="12.75" customHeight="1">
      <c r="A2" s="280" t="s">
        <v>6</v>
      </c>
      <c r="B2" s="280"/>
      <c r="C2" s="280"/>
      <c r="D2" s="280"/>
      <c r="E2" s="280"/>
      <c r="F2" s="280"/>
      <c r="G2" s="280"/>
      <c r="H2" s="280"/>
      <c r="I2" s="280"/>
      <c r="J2" s="280"/>
      <c r="K2" s="280"/>
    </row>
    <row r="3" spans="1:11" ht="12.75">
      <c r="A3" s="279" t="s">
        <v>7</v>
      </c>
      <c r="B3" s="279"/>
      <c r="C3" s="279"/>
      <c r="D3" s="279"/>
      <c r="E3" s="279"/>
      <c r="F3" s="279"/>
      <c r="G3" s="279"/>
      <c r="H3" s="279"/>
      <c r="I3" s="279"/>
      <c r="J3" s="279"/>
      <c r="K3" s="279"/>
    </row>
    <row r="4" spans="1:11" ht="33.75">
      <c r="A4" s="275" t="s">
        <v>54</v>
      </c>
      <c r="B4" s="275"/>
      <c r="C4" s="275"/>
      <c r="D4" s="275"/>
      <c r="E4" s="275"/>
      <c r="F4" s="275"/>
      <c r="G4" s="275"/>
      <c r="H4" s="275"/>
      <c r="I4" s="41" t="s">
        <v>268</v>
      </c>
      <c r="J4" s="42" t="s">
        <v>307</v>
      </c>
      <c r="K4" s="42" t="s">
        <v>308</v>
      </c>
    </row>
    <row r="5" spans="1:11" ht="12.75">
      <c r="A5" s="281">
        <v>1</v>
      </c>
      <c r="B5" s="281"/>
      <c r="C5" s="281"/>
      <c r="D5" s="281"/>
      <c r="E5" s="281"/>
      <c r="F5" s="281"/>
      <c r="G5" s="281"/>
      <c r="H5" s="281"/>
      <c r="I5" s="47">
        <v>2</v>
      </c>
      <c r="J5" s="48" t="s">
        <v>272</v>
      </c>
      <c r="K5" s="48" t="s">
        <v>273</v>
      </c>
    </row>
    <row r="6" spans="1:11" ht="12.75">
      <c r="A6" s="241" t="s">
        <v>151</v>
      </c>
      <c r="B6" s="252"/>
      <c r="C6" s="252"/>
      <c r="D6" s="252"/>
      <c r="E6" s="252"/>
      <c r="F6" s="252"/>
      <c r="G6" s="252"/>
      <c r="H6" s="252"/>
      <c r="I6" s="277"/>
      <c r="J6" s="277"/>
      <c r="K6" s="278"/>
    </row>
    <row r="7" spans="1:11" ht="12.75">
      <c r="A7" s="235" t="s">
        <v>194</v>
      </c>
      <c r="B7" s="236"/>
      <c r="C7" s="236"/>
      <c r="D7" s="236"/>
      <c r="E7" s="236"/>
      <c r="F7" s="236"/>
      <c r="G7" s="236"/>
      <c r="H7" s="236"/>
      <c r="I7" s="1">
        <v>1</v>
      </c>
      <c r="J7" s="5"/>
      <c r="K7" s="6"/>
    </row>
    <row r="8" spans="1:11" ht="12.75">
      <c r="A8" s="235" t="s">
        <v>114</v>
      </c>
      <c r="B8" s="236"/>
      <c r="C8" s="236"/>
      <c r="D8" s="236"/>
      <c r="E8" s="236"/>
      <c r="F8" s="236"/>
      <c r="G8" s="236"/>
      <c r="H8" s="236"/>
      <c r="I8" s="1">
        <v>2</v>
      </c>
      <c r="J8" s="5"/>
      <c r="K8" s="6"/>
    </row>
    <row r="9" spans="1:11" ht="12.75">
      <c r="A9" s="235" t="s">
        <v>115</v>
      </c>
      <c r="B9" s="236"/>
      <c r="C9" s="236"/>
      <c r="D9" s="236"/>
      <c r="E9" s="236"/>
      <c r="F9" s="236"/>
      <c r="G9" s="236"/>
      <c r="H9" s="236"/>
      <c r="I9" s="1">
        <v>3</v>
      </c>
      <c r="J9" s="5"/>
      <c r="K9" s="6"/>
    </row>
    <row r="10" spans="1:11" ht="12.75">
      <c r="A10" s="235" t="s">
        <v>116</v>
      </c>
      <c r="B10" s="236"/>
      <c r="C10" s="236"/>
      <c r="D10" s="236"/>
      <c r="E10" s="236"/>
      <c r="F10" s="236"/>
      <c r="G10" s="236"/>
      <c r="H10" s="236"/>
      <c r="I10" s="1">
        <v>4</v>
      </c>
      <c r="J10" s="5"/>
      <c r="K10" s="6"/>
    </row>
    <row r="11" spans="1:11" ht="12.75">
      <c r="A11" s="235" t="s">
        <v>117</v>
      </c>
      <c r="B11" s="236"/>
      <c r="C11" s="236"/>
      <c r="D11" s="236"/>
      <c r="E11" s="236"/>
      <c r="F11" s="236"/>
      <c r="G11" s="236"/>
      <c r="H11" s="236"/>
      <c r="I11" s="1">
        <v>5</v>
      </c>
      <c r="J11" s="5"/>
      <c r="K11" s="6"/>
    </row>
    <row r="12" spans="1:11" ht="12.75">
      <c r="A12" s="224" t="s">
        <v>193</v>
      </c>
      <c r="B12" s="225"/>
      <c r="C12" s="225"/>
      <c r="D12" s="225"/>
      <c r="E12" s="225"/>
      <c r="F12" s="225"/>
      <c r="G12" s="225"/>
      <c r="H12" s="225"/>
      <c r="I12" s="1">
        <v>6</v>
      </c>
      <c r="J12" s="39">
        <f>SUM(J7:J11)</f>
        <v>0</v>
      </c>
      <c r="K12" s="35">
        <f>SUM(K7:K11)</f>
        <v>0</v>
      </c>
    </row>
    <row r="13" spans="1:11" ht="12.75">
      <c r="A13" s="235" t="s">
        <v>118</v>
      </c>
      <c r="B13" s="236"/>
      <c r="C13" s="236"/>
      <c r="D13" s="236"/>
      <c r="E13" s="236"/>
      <c r="F13" s="236"/>
      <c r="G13" s="236"/>
      <c r="H13" s="236"/>
      <c r="I13" s="1">
        <v>7</v>
      </c>
      <c r="J13" s="5"/>
      <c r="K13" s="6"/>
    </row>
    <row r="14" spans="1:11" ht="12.75">
      <c r="A14" s="235" t="s">
        <v>119</v>
      </c>
      <c r="B14" s="236"/>
      <c r="C14" s="236"/>
      <c r="D14" s="236"/>
      <c r="E14" s="236"/>
      <c r="F14" s="236"/>
      <c r="G14" s="236"/>
      <c r="H14" s="236"/>
      <c r="I14" s="1">
        <v>8</v>
      </c>
      <c r="J14" s="5"/>
      <c r="K14" s="6"/>
    </row>
    <row r="15" spans="1:11" ht="12.75">
      <c r="A15" s="235" t="s">
        <v>120</v>
      </c>
      <c r="B15" s="236"/>
      <c r="C15" s="236"/>
      <c r="D15" s="236"/>
      <c r="E15" s="236"/>
      <c r="F15" s="236"/>
      <c r="G15" s="236"/>
      <c r="H15" s="236"/>
      <c r="I15" s="1">
        <v>9</v>
      </c>
      <c r="J15" s="5"/>
      <c r="K15" s="6"/>
    </row>
    <row r="16" spans="1:11" ht="12.75">
      <c r="A16" s="235" t="s">
        <v>121</v>
      </c>
      <c r="B16" s="236"/>
      <c r="C16" s="236"/>
      <c r="D16" s="236"/>
      <c r="E16" s="236"/>
      <c r="F16" s="236"/>
      <c r="G16" s="236"/>
      <c r="H16" s="236"/>
      <c r="I16" s="1">
        <v>10</v>
      </c>
      <c r="J16" s="5"/>
      <c r="K16" s="6"/>
    </row>
    <row r="17" spans="1:11" ht="12.75">
      <c r="A17" s="235" t="s">
        <v>122</v>
      </c>
      <c r="B17" s="236"/>
      <c r="C17" s="236"/>
      <c r="D17" s="236"/>
      <c r="E17" s="236"/>
      <c r="F17" s="236"/>
      <c r="G17" s="236"/>
      <c r="H17" s="236"/>
      <c r="I17" s="1">
        <v>11</v>
      </c>
      <c r="J17" s="5"/>
      <c r="K17" s="6"/>
    </row>
    <row r="18" spans="1:11" ht="12.75">
      <c r="A18" s="235" t="s">
        <v>123</v>
      </c>
      <c r="B18" s="236"/>
      <c r="C18" s="236"/>
      <c r="D18" s="236"/>
      <c r="E18" s="236"/>
      <c r="F18" s="236"/>
      <c r="G18" s="236"/>
      <c r="H18" s="236"/>
      <c r="I18" s="1">
        <v>12</v>
      </c>
      <c r="J18" s="5"/>
      <c r="K18" s="6"/>
    </row>
    <row r="19" spans="1:11" ht="12.75">
      <c r="A19" s="224" t="s">
        <v>42</v>
      </c>
      <c r="B19" s="225"/>
      <c r="C19" s="225"/>
      <c r="D19" s="225"/>
      <c r="E19" s="225"/>
      <c r="F19" s="225"/>
      <c r="G19" s="225"/>
      <c r="H19" s="225"/>
      <c r="I19" s="1">
        <v>13</v>
      </c>
      <c r="J19" s="39">
        <f>SUM(J13:J18)</f>
        <v>0</v>
      </c>
      <c r="K19" s="35">
        <f>SUM(K13:K18)</f>
        <v>0</v>
      </c>
    </row>
    <row r="20" spans="1:11" ht="12.75">
      <c r="A20" s="224" t="s">
        <v>103</v>
      </c>
      <c r="B20" s="282"/>
      <c r="C20" s="282"/>
      <c r="D20" s="282"/>
      <c r="E20" s="282"/>
      <c r="F20" s="282"/>
      <c r="G20" s="282"/>
      <c r="H20" s="283"/>
      <c r="I20" s="1">
        <v>14</v>
      </c>
      <c r="J20" s="39">
        <f>IF(J12&gt;J19,J12-J19,0)</f>
        <v>0</v>
      </c>
      <c r="K20" s="35">
        <f>IF(K12&gt;K19,K12-K19,0)</f>
        <v>0</v>
      </c>
    </row>
    <row r="21" spans="1:11" ht="12.75">
      <c r="A21" s="238" t="s">
        <v>104</v>
      </c>
      <c r="B21" s="284"/>
      <c r="C21" s="284"/>
      <c r="D21" s="284"/>
      <c r="E21" s="284"/>
      <c r="F21" s="284"/>
      <c r="G21" s="284"/>
      <c r="H21" s="285"/>
      <c r="I21" s="1">
        <v>15</v>
      </c>
      <c r="J21" s="39">
        <f>IF(J19&gt;J12,J19-J12,0)</f>
        <v>0</v>
      </c>
      <c r="K21" s="35">
        <f>IF(K19&gt;K12,K19-K12,0)</f>
        <v>0</v>
      </c>
    </row>
    <row r="22" spans="1:11" ht="12.75">
      <c r="A22" s="241" t="s">
        <v>154</v>
      </c>
      <c r="B22" s="252"/>
      <c r="C22" s="252"/>
      <c r="D22" s="252"/>
      <c r="E22" s="252"/>
      <c r="F22" s="252"/>
      <c r="G22" s="252"/>
      <c r="H22" s="252"/>
      <c r="I22" s="277"/>
      <c r="J22" s="277"/>
      <c r="K22" s="278"/>
    </row>
    <row r="23" spans="1:11" ht="12.75">
      <c r="A23" s="235" t="s">
        <v>160</v>
      </c>
      <c r="B23" s="236"/>
      <c r="C23" s="236"/>
      <c r="D23" s="236"/>
      <c r="E23" s="236"/>
      <c r="F23" s="236"/>
      <c r="G23" s="236"/>
      <c r="H23" s="236"/>
      <c r="I23" s="1">
        <v>16</v>
      </c>
      <c r="J23" s="5"/>
      <c r="K23" s="6"/>
    </row>
    <row r="24" spans="1:11" ht="12.75">
      <c r="A24" s="235" t="s">
        <v>161</v>
      </c>
      <c r="B24" s="236"/>
      <c r="C24" s="236"/>
      <c r="D24" s="236"/>
      <c r="E24" s="236"/>
      <c r="F24" s="236"/>
      <c r="G24" s="236"/>
      <c r="H24" s="236"/>
      <c r="I24" s="1">
        <v>17</v>
      </c>
      <c r="J24" s="5"/>
      <c r="K24" s="6"/>
    </row>
    <row r="25" spans="1:11" ht="12.75">
      <c r="A25" s="235" t="s">
        <v>309</v>
      </c>
      <c r="B25" s="236"/>
      <c r="C25" s="236"/>
      <c r="D25" s="236"/>
      <c r="E25" s="236"/>
      <c r="F25" s="236"/>
      <c r="G25" s="236"/>
      <c r="H25" s="236"/>
      <c r="I25" s="1">
        <v>18</v>
      </c>
      <c r="J25" s="5"/>
      <c r="K25" s="6"/>
    </row>
    <row r="26" spans="1:11" ht="12.75">
      <c r="A26" s="235" t="s">
        <v>310</v>
      </c>
      <c r="B26" s="236"/>
      <c r="C26" s="236"/>
      <c r="D26" s="236"/>
      <c r="E26" s="236"/>
      <c r="F26" s="236"/>
      <c r="G26" s="236"/>
      <c r="H26" s="236"/>
      <c r="I26" s="1">
        <v>19</v>
      </c>
      <c r="J26" s="5"/>
      <c r="K26" s="6"/>
    </row>
    <row r="27" spans="1:11" ht="12.75">
      <c r="A27" s="235" t="s">
        <v>162</v>
      </c>
      <c r="B27" s="236"/>
      <c r="C27" s="236"/>
      <c r="D27" s="236"/>
      <c r="E27" s="236"/>
      <c r="F27" s="236"/>
      <c r="G27" s="236"/>
      <c r="H27" s="236"/>
      <c r="I27" s="1">
        <v>20</v>
      </c>
      <c r="J27" s="5"/>
      <c r="K27" s="6"/>
    </row>
    <row r="28" spans="1:11" ht="12.75">
      <c r="A28" s="224" t="s">
        <v>109</v>
      </c>
      <c r="B28" s="225"/>
      <c r="C28" s="225"/>
      <c r="D28" s="225"/>
      <c r="E28" s="225"/>
      <c r="F28" s="225"/>
      <c r="G28" s="225"/>
      <c r="H28" s="225"/>
      <c r="I28" s="1">
        <v>21</v>
      </c>
      <c r="J28" s="39">
        <f>SUM(J23:J27)</f>
        <v>0</v>
      </c>
      <c r="K28" s="35">
        <f>SUM(K23:K27)</f>
        <v>0</v>
      </c>
    </row>
    <row r="29" spans="1:11" ht="12.75">
      <c r="A29" s="235" t="s">
        <v>2</v>
      </c>
      <c r="B29" s="236"/>
      <c r="C29" s="236"/>
      <c r="D29" s="236"/>
      <c r="E29" s="236"/>
      <c r="F29" s="236"/>
      <c r="G29" s="236"/>
      <c r="H29" s="236"/>
      <c r="I29" s="1">
        <v>22</v>
      </c>
      <c r="J29" s="5"/>
      <c r="K29" s="6"/>
    </row>
    <row r="30" spans="1:11" ht="12.75">
      <c r="A30" s="235" t="s">
        <v>3</v>
      </c>
      <c r="B30" s="236"/>
      <c r="C30" s="236"/>
      <c r="D30" s="236"/>
      <c r="E30" s="236"/>
      <c r="F30" s="236"/>
      <c r="G30" s="236"/>
      <c r="H30" s="236"/>
      <c r="I30" s="1">
        <v>23</v>
      </c>
      <c r="J30" s="5"/>
      <c r="K30" s="6"/>
    </row>
    <row r="31" spans="1:11" ht="12.75">
      <c r="A31" s="235" t="s">
        <v>4</v>
      </c>
      <c r="B31" s="236"/>
      <c r="C31" s="236"/>
      <c r="D31" s="236"/>
      <c r="E31" s="236"/>
      <c r="F31" s="236"/>
      <c r="G31" s="236"/>
      <c r="H31" s="236"/>
      <c r="I31" s="1">
        <v>24</v>
      </c>
      <c r="J31" s="5"/>
      <c r="K31" s="6"/>
    </row>
    <row r="32" spans="1:11" ht="12.75">
      <c r="A32" s="224" t="s">
        <v>43</v>
      </c>
      <c r="B32" s="225"/>
      <c r="C32" s="225"/>
      <c r="D32" s="225"/>
      <c r="E32" s="225"/>
      <c r="F32" s="225"/>
      <c r="G32" s="225"/>
      <c r="H32" s="225"/>
      <c r="I32" s="1">
        <v>25</v>
      </c>
      <c r="J32" s="39">
        <f>SUM(J29:J31)</f>
        <v>0</v>
      </c>
      <c r="K32" s="35">
        <f>SUM(K29:K31)</f>
        <v>0</v>
      </c>
    </row>
    <row r="33" spans="1:11" ht="12.75">
      <c r="A33" s="224" t="s">
        <v>105</v>
      </c>
      <c r="B33" s="225"/>
      <c r="C33" s="225"/>
      <c r="D33" s="225"/>
      <c r="E33" s="225"/>
      <c r="F33" s="225"/>
      <c r="G33" s="225"/>
      <c r="H33" s="225"/>
      <c r="I33" s="1">
        <v>26</v>
      </c>
      <c r="J33" s="39">
        <f>IF(J28&gt;J32,J28-J32,0)</f>
        <v>0</v>
      </c>
      <c r="K33" s="35">
        <f>IF(K28&gt;K32,K28-K32,0)</f>
        <v>0</v>
      </c>
    </row>
    <row r="34" spans="1:11" ht="12.75">
      <c r="A34" s="224" t="s">
        <v>106</v>
      </c>
      <c r="B34" s="225"/>
      <c r="C34" s="225"/>
      <c r="D34" s="225"/>
      <c r="E34" s="225"/>
      <c r="F34" s="225"/>
      <c r="G34" s="225"/>
      <c r="H34" s="225"/>
      <c r="I34" s="1">
        <v>27</v>
      </c>
      <c r="J34" s="39">
        <f>IF(J32&gt;J28,J32-J28,0)</f>
        <v>0</v>
      </c>
      <c r="K34" s="35">
        <f>IF(K32&gt;K28,K32-K28,0)</f>
        <v>0</v>
      </c>
    </row>
    <row r="35" spans="1:11" ht="12.75">
      <c r="A35" s="241" t="s">
        <v>155</v>
      </c>
      <c r="B35" s="252"/>
      <c r="C35" s="252"/>
      <c r="D35" s="252"/>
      <c r="E35" s="252"/>
      <c r="F35" s="252"/>
      <c r="G35" s="252"/>
      <c r="H35" s="252"/>
      <c r="I35" s="277">
        <v>0</v>
      </c>
      <c r="J35" s="277"/>
      <c r="K35" s="278"/>
    </row>
    <row r="36" spans="1:11" ht="12.75">
      <c r="A36" s="235" t="s">
        <v>169</v>
      </c>
      <c r="B36" s="236"/>
      <c r="C36" s="236"/>
      <c r="D36" s="236"/>
      <c r="E36" s="236"/>
      <c r="F36" s="236"/>
      <c r="G36" s="236"/>
      <c r="H36" s="236"/>
      <c r="I36" s="1">
        <v>28</v>
      </c>
      <c r="J36" s="5"/>
      <c r="K36" s="6"/>
    </row>
    <row r="37" spans="1:11" ht="12.75">
      <c r="A37" s="235" t="s">
        <v>24</v>
      </c>
      <c r="B37" s="236"/>
      <c r="C37" s="236"/>
      <c r="D37" s="236"/>
      <c r="E37" s="236"/>
      <c r="F37" s="236"/>
      <c r="G37" s="236"/>
      <c r="H37" s="236"/>
      <c r="I37" s="1">
        <v>29</v>
      </c>
      <c r="J37" s="5"/>
      <c r="K37" s="6"/>
    </row>
    <row r="38" spans="1:11" ht="12.75">
      <c r="A38" s="235" t="s">
        <v>25</v>
      </c>
      <c r="B38" s="236"/>
      <c r="C38" s="236"/>
      <c r="D38" s="236"/>
      <c r="E38" s="236"/>
      <c r="F38" s="236"/>
      <c r="G38" s="236"/>
      <c r="H38" s="236"/>
      <c r="I38" s="1">
        <v>30</v>
      </c>
      <c r="J38" s="5"/>
      <c r="K38" s="6"/>
    </row>
    <row r="39" spans="1:11" ht="12.75">
      <c r="A39" s="224" t="s">
        <v>44</v>
      </c>
      <c r="B39" s="225"/>
      <c r="C39" s="225"/>
      <c r="D39" s="225"/>
      <c r="E39" s="225"/>
      <c r="F39" s="225"/>
      <c r="G39" s="225"/>
      <c r="H39" s="225"/>
      <c r="I39" s="1">
        <v>31</v>
      </c>
      <c r="J39" s="39">
        <f>SUM(J36:J38)</f>
        <v>0</v>
      </c>
      <c r="K39" s="35">
        <f>SUM(K36:K38)</f>
        <v>0</v>
      </c>
    </row>
    <row r="40" spans="1:11" ht="12.75">
      <c r="A40" s="235" t="s">
        <v>26</v>
      </c>
      <c r="B40" s="236"/>
      <c r="C40" s="236"/>
      <c r="D40" s="236"/>
      <c r="E40" s="236"/>
      <c r="F40" s="236"/>
      <c r="G40" s="236"/>
      <c r="H40" s="236"/>
      <c r="I40" s="1">
        <v>32</v>
      </c>
      <c r="J40" s="5"/>
      <c r="K40" s="6"/>
    </row>
    <row r="41" spans="1:11" ht="12.75">
      <c r="A41" s="235" t="s">
        <v>27</v>
      </c>
      <c r="B41" s="236"/>
      <c r="C41" s="236"/>
      <c r="D41" s="236"/>
      <c r="E41" s="236"/>
      <c r="F41" s="236"/>
      <c r="G41" s="236"/>
      <c r="H41" s="236"/>
      <c r="I41" s="1">
        <v>33</v>
      </c>
      <c r="J41" s="5"/>
      <c r="K41" s="6"/>
    </row>
    <row r="42" spans="1:11" ht="12.75">
      <c r="A42" s="235" t="s">
        <v>28</v>
      </c>
      <c r="B42" s="236"/>
      <c r="C42" s="236"/>
      <c r="D42" s="236"/>
      <c r="E42" s="236"/>
      <c r="F42" s="236"/>
      <c r="G42" s="236"/>
      <c r="H42" s="236"/>
      <c r="I42" s="1">
        <v>34</v>
      </c>
      <c r="J42" s="5"/>
      <c r="K42" s="6"/>
    </row>
    <row r="43" spans="1:11" ht="12.75">
      <c r="A43" s="235" t="s">
        <v>29</v>
      </c>
      <c r="B43" s="236"/>
      <c r="C43" s="236"/>
      <c r="D43" s="236"/>
      <c r="E43" s="236"/>
      <c r="F43" s="236"/>
      <c r="G43" s="236"/>
      <c r="H43" s="236"/>
      <c r="I43" s="1">
        <v>35</v>
      </c>
      <c r="J43" s="5"/>
      <c r="K43" s="6"/>
    </row>
    <row r="44" spans="1:11" ht="12.75">
      <c r="A44" s="235" t="s">
        <v>30</v>
      </c>
      <c r="B44" s="236"/>
      <c r="C44" s="236"/>
      <c r="D44" s="236"/>
      <c r="E44" s="236"/>
      <c r="F44" s="236"/>
      <c r="G44" s="236"/>
      <c r="H44" s="236"/>
      <c r="I44" s="1">
        <v>36</v>
      </c>
      <c r="J44" s="5"/>
      <c r="K44" s="6"/>
    </row>
    <row r="45" spans="1:11" ht="12.75">
      <c r="A45" s="224" t="s">
        <v>143</v>
      </c>
      <c r="B45" s="225"/>
      <c r="C45" s="225"/>
      <c r="D45" s="225"/>
      <c r="E45" s="225"/>
      <c r="F45" s="225"/>
      <c r="G45" s="225"/>
      <c r="H45" s="225"/>
      <c r="I45" s="1">
        <v>37</v>
      </c>
      <c r="J45" s="39">
        <f>SUM(J40:J44)</f>
        <v>0</v>
      </c>
      <c r="K45" s="35">
        <f>SUM(K40:K44)</f>
        <v>0</v>
      </c>
    </row>
    <row r="46" spans="1:11" ht="12.75">
      <c r="A46" s="224" t="s">
        <v>157</v>
      </c>
      <c r="B46" s="225"/>
      <c r="C46" s="225"/>
      <c r="D46" s="225"/>
      <c r="E46" s="225"/>
      <c r="F46" s="225"/>
      <c r="G46" s="225"/>
      <c r="H46" s="225"/>
      <c r="I46" s="1">
        <v>38</v>
      </c>
      <c r="J46" s="39">
        <f>IF(J39&gt;J45,J39-J45,0)</f>
        <v>0</v>
      </c>
      <c r="K46" s="35">
        <f>IF(K39&gt;K45,K39-K45,0)</f>
        <v>0</v>
      </c>
    </row>
    <row r="47" spans="1:11" ht="12.75">
      <c r="A47" s="224" t="s">
        <v>158</v>
      </c>
      <c r="B47" s="225"/>
      <c r="C47" s="225"/>
      <c r="D47" s="225"/>
      <c r="E47" s="225"/>
      <c r="F47" s="225"/>
      <c r="G47" s="225"/>
      <c r="H47" s="225"/>
      <c r="I47" s="1">
        <v>39</v>
      </c>
      <c r="J47" s="39">
        <f>IF(J45&gt;J39,J45-J39,0)</f>
        <v>0</v>
      </c>
      <c r="K47" s="35">
        <f>IF(K45&gt;K39,K45-K39,0)</f>
        <v>0</v>
      </c>
    </row>
    <row r="48" spans="1:11" ht="12.75">
      <c r="A48" s="224" t="s">
        <v>144</v>
      </c>
      <c r="B48" s="225"/>
      <c r="C48" s="225"/>
      <c r="D48" s="225"/>
      <c r="E48" s="225"/>
      <c r="F48" s="225"/>
      <c r="G48" s="225"/>
      <c r="H48" s="225"/>
      <c r="I48" s="1">
        <v>40</v>
      </c>
      <c r="J48" s="39">
        <f>IF(J20-J21+J33-J34+J46-J47&gt;0,J20-J21+J33-J34+J46-J47,0)</f>
        <v>0</v>
      </c>
      <c r="K48" s="35">
        <f>IF(K20-K21+K33-K34+K46-K47&gt;0,K20-K21+K33-K34+K46-K47,0)</f>
        <v>0</v>
      </c>
    </row>
    <row r="49" spans="1:11" ht="12.75">
      <c r="A49" s="224" t="s">
        <v>14</v>
      </c>
      <c r="B49" s="225"/>
      <c r="C49" s="225"/>
      <c r="D49" s="225"/>
      <c r="E49" s="225"/>
      <c r="F49" s="225"/>
      <c r="G49" s="225"/>
      <c r="H49" s="225"/>
      <c r="I49" s="1">
        <v>41</v>
      </c>
      <c r="J49" s="39">
        <f>IF(J21-J20+J34-J33+J47-J46&gt;0,J21-J20+J34-J33+J47-J46,0)</f>
        <v>0</v>
      </c>
      <c r="K49" s="35">
        <f>IF(K21-K20+K34-K33+K47-K46&gt;0,K21-K20+K34-K33+K47-K46,0)</f>
        <v>0</v>
      </c>
    </row>
    <row r="50" spans="1:11" ht="12.75">
      <c r="A50" s="224" t="s">
        <v>156</v>
      </c>
      <c r="B50" s="225"/>
      <c r="C50" s="225"/>
      <c r="D50" s="225"/>
      <c r="E50" s="225"/>
      <c r="F50" s="225"/>
      <c r="G50" s="225"/>
      <c r="H50" s="225"/>
      <c r="I50" s="1">
        <v>42</v>
      </c>
      <c r="J50" s="5"/>
      <c r="K50" s="6"/>
    </row>
    <row r="51" spans="1:11" ht="12.75">
      <c r="A51" s="224" t="s">
        <v>170</v>
      </c>
      <c r="B51" s="225"/>
      <c r="C51" s="225"/>
      <c r="D51" s="225"/>
      <c r="E51" s="225"/>
      <c r="F51" s="225"/>
      <c r="G51" s="225"/>
      <c r="H51" s="225"/>
      <c r="I51" s="1">
        <v>43</v>
      </c>
      <c r="J51" s="5"/>
      <c r="K51" s="6"/>
    </row>
    <row r="52" spans="1:11" ht="12.75">
      <c r="A52" s="224" t="s">
        <v>171</v>
      </c>
      <c r="B52" s="225"/>
      <c r="C52" s="225"/>
      <c r="D52" s="225"/>
      <c r="E52" s="225"/>
      <c r="F52" s="225"/>
      <c r="G52" s="225"/>
      <c r="H52" s="225"/>
      <c r="I52" s="1">
        <v>44</v>
      </c>
      <c r="J52" s="5"/>
      <c r="K52" s="6"/>
    </row>
    <row r="53" spans="1:11" ht="12.75">
      <c r="A53" s="238" t="s">
        <v>172</v>
      </c>
      <c r="B53" s="239"/>
      <c r="C53" s="239"/>
      <c r="D53" s="239"/>
      <c r="E53" s="239"/>
      <c r="F53" s="239"/>
      <c r="G53" s="239"/>
      <c r="H53" s="239"/>
      <c r="I53" s="4">
        <v>45</v>
      </c>
      <c r="J53" s="40">
        <f>J50+J51-J52</f>
        <v>0</v>
      </c>
      <c r="K53" s="38">
        <f>K50+K51-K52</f>
        <v>0</v>
      </c>
    </row>
    <row r="54" spans="1:11" ht="12.75">
      <c r="A54" s="45"/>
      <c r="B54" s="46"/>
      <c r="C54" s="46"/>
      <c r="D54" s="46"/>
      <c r="E54" s="46"/>
      <c r="F54" s="46"/>
      <c r="G54" s="46"/>
      <c r="H54" s="46"/>
      <c r="I54" s="46"/>
      <c r="J54" s="46"/>
      <c r="K54" s="46"/>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N22" sqref="N22"/>
    </sheetView>
  </sheetViews>
  <sheetFormatPr defaultColWidth="9.140625" defaultRowHeight="12.75"/>
  <cols>
    <col min="1" max="4" width="9.140625" style="107" customWidth="1"/>
    <col min="5" max="5" width="10.421875" style="107" bestFit="1" customWidth="1"/>
    <col min="6" max="6" width="3.00390625" style="107" customWidth="1"/>
    <col min="7" max="7" width="0" style="107" hidden="1" customWidth="1"/>
    <col min="8" max="8" width="4.00390625" style="107" hidden="1" customWidth="1"/>
    <col min="9" max="9" width="11.8515625" style="107" customWidth="1"/>
    <col min="10" max="10" width="13.57421875" style="107" customWidth="1"/>
    <col min="11" max="11" width="15.57421875" style="107" customWidth="1"/>
    <col min="12" max="16384" width="9.140625" style="107" customWidth="1"/>
  </cols>
  <sheetData>
    <row r="1" spans="1:12" ht="12.75">
      <c r="A1" s="290" t="s">
        <v>270</v>
      </c>
      <c r="B1" s="291"/>
      <c r="C1" s="291"/>
      <c r="D1" s="291"/>
      <c r="E1" s="291"/>
      <c r="F1" s="291"/>
      <c r="G1" s="291"/>
      <c r="H1" s="291"/>
      <c r="I1" s="291"/>
      <c r="J1" s="291"/>
      <c r="K1" s="291"/>
      <c r="L1" s="106"/>
    </row>
    <row r="2" spans="1:12" ht="15.75">
      <c r="A2" s="104"/>
      <c r="B2" s="105"/>
      <c r="C2" s="294" t="s">
        <v>271</v>
      </c>
      <c r="D2" s="294"/>
      <c r="E2" s="109">
        <v>41275</v>
      </c>
      <c r="F2" s="108" t="s">
        <v>239</v>
      </c>
      <c r="G2" s="295">
        <v>41274</v>
      </c>
      <c r="H2" s="296"/>
      <c r="I2" s="141" t="s">
        <v>378</v>
      </c>
      <c r="J2" s="105"/>
      <c r="K2" s="105"/>
      <c r="L2" s="110"/>
    </row>
    <row r="3" spans="1:11" ht="23.25">
      <c r="A3" s="275" t="s">
        <v>54</v>
      </c>
      <c r="B3" s="275"/>
      <c r="C3" s="275"/>
      <c r="D3" s="275"/>
      <c r="E3" s="275"/>
      <c r="F3" s="275"/>
      <c r="G3" s="275"/>
      <c r="H3" s="275"/>
      <c r="I3" s="41" t="s">
        <v>268</v>
      </c>
      <c r="J3" s="42" t="s">
        <v>145</v>
      </c>
      <c r="K3" s="42" t="s">
        <v>146</v>
      </c>
    </row>
    <row r="4" spans="1:11" ht="17.25" customHeight="1">
      <c r="A4" s="297">
        <v>1</v>
      </c>
      <c r="B4" s="297"/>
      <c r="C4" s="297"/>
      <c r="D4" s="297"/>
      <c r="E4" s="297"/>
      <c r="F4" s="297"/>
      <c r="G4" s="297"/>
      <c r="H4" s="297"/>
      <c r="I4" s="111">
        <v>2</v>
      </c>
      <c r="J4" s="44" t="s">
        <v>272</v>
      </c>
      <c r="K4" s="44" t="s">
        <v>273</v>
      </c>
    </row>
    <row r="5" spans="1:11" ht="17.25" customHeight="1">
      <c r="A5" s="235" t="s">
        <v>274</v>
      </c>
      <c r="B5" s="236"/>
      <c r="C5" s="236"/>
      <c r="D5" s="236"/>
      <c r="E5" s="236"/>
      <c r="F5" s="236"/>
      <c r="G5" s="236"/>
      <c r="H5" s="236"/>
      <c r="I5" s="1">
        <v>1</v>
      </c>
      <c r="J5" s="118">
        <v>102800000</v>
      </c>
      <c r="K5" s="118">
        <v>102800000</v>
      </c>
    </row>
    <row r="6" spans="1:11" ht="17.25" customHeight="1">
      <c r="A6" s="235" t="s">
        <v>275</v>
      </c>
      <c r="B6" s="236"/>
      <c r="C6" s="236"/>
      <c r="D6" s="236"/>
      <c r="E6" s="236"/>
      <c r="F6" s="236"/>
      <c r="G6" s="236"/>
      <c r="H6" s="236"/>
      <c r="I6" s="1">
        <v>2</v>
      </c>
      <c r="J6" s="114">
        <v>1266587</v>
      </c>
      <c r="K6" s="114">
        <v>1266587</v>
      </c>
    </row>
    <row r="7" spans="1:11" ht="17.25" customHeight="1">
      <c r="A7" s="235" t="s">
        <v>276</v>
      </c>
      <c r="B7" s="236"/>
      <c r="C7" s="236"/>
      <c r="D7" s="236"/>
      <c r="E7" s="236"/>
      <c r="F7" s="236"/>
      <c r="G7" s="236"/>
      <c r="H7" s="236"/>
      <c r="I7" s="1">
        <v>3</v>
      </c>
      <c r="J7" s="114">
        <v>50963600</v>
      </c>
      <c r="K7" s="114">
        <v>50803427</v>
      </c>
    </row>
    <row r="8" spans="1:11" ht="17.25" customHeight="1">
      <c r="A8" s="235" t="s">
        <v>277</v>
      </c>
      <c r="B8" s="236"/>
      <c r="C8" s="236"/>
      <c r="D8" s="236"/>
      <c r="E8" s="236"/>
      <c r="F8" s="236"/>
      <c r="G8" s="236"/>
      <c r="H8" s="236"/>
      <c r="I8" s="1">
        <v>4</v>
      </c>
      <c r="J8" s="114">
        <v>155996893</v>
      </c>
      <c r="K8" s="114">
        <v>157897326</v>
      </c>
    </row>
    <row r="9" spans="1:11" ht="17.25" customHeight="1">
      <c r="A9" s="235" t="s">
        <v>278</v>
      </c>
      <c r="B9" s="236"/>
      <c r="C9" s="236"/>
      <c r="D9" s="236"/>
      <c r="E9" s="236"/>
      <c r="F9" s="236"/>
      <c r="G9" s="236"/>
      <c r="H9" s="236"/>
      <c r="I9" s="1">
        <v>5</v>
      </c>
      <c r="J9" s="114">
        <v>-1764049</v>
      </c>
      <c r="K9" s="114">
        <v>378819</v>
      </c>
    </row>
    <row r="10" spans="1:11" ht="17.25" customHeight="1">
      <c r="A10" s="235" t="s">
        <v>279</v>
      </c>
      <c r="B10" s="236"/>
      <c r="C10" s="236"/>
      <c r="D10" s="236"/>
      <c r="E10" s="236"/>
      <c r="F10" s="236"/>
      <c r="G10" s="236"/>
      <c r="H10" s="236"/>
      <c r="I10" s="1">
        <v>6</v>
      </c>
      <c r="J10" s="114">
        <v>6231523</v>
      </c>
      <c r="K10" s="114">
        <v>5962904</v>
      </c>
    </row>
    <row r="11" spans="1:11" ht="17.25" customHeight="1">
      <c r="A11" s="235" t="s">
        <v>280</v>
      </c>
      <c r="B11" s="236"/>
      <c r="C11" s="236"/>
      <c r="D11" s="236"/>
      <c r="E11" s="236"/>
      <c r="F11" s="236"/>
      <c r="G11" s="236"/>
      <c r="H11" s="236"/>
      <c r="I11" s="1">
        <v>7</v>
      </c>
      <c r="J11" s="114"/>
      <c r="K11" s="114"/>
    </row>
    <row r="12" spans="1:11" ht="17.25" customHeight="1">
      <c r="A12" s="235" t="s">
        <v>281</v>
      </c>
      <c r="B12" s="236"/>
      <c r="C12" s="236"/>
      <c r="D12" s="236"/>
      <c r="E12" s="236"/>
      <c r="F12" s="236"/>
      <c r="G12" s="236"/>
      <c r="H12" s="236"/>
      <c r="I12" s="1">
        <v>8</v>
      </c>
      <c r="J12" s="114">
        <v>4648038</v>
      </c>
      <c r="K12" s="114">
        <v>4969751</v>
      </c>
    </row>
    <row r="13" spans="1:11" ht="17.25" customHeight="1">
      <c r="A13" s="235" t="s">
        <v>282</v>
      </c>
      <c r="B13" s="236"/>
      <c r="C13" s="236"/>
      <c r="D13" s="236"/>
      <c r="E13" s="236"/>
      <c r="F13" s="236"/>
      <c r="G13" s="236"/>
      <c r="H13" s="236"/>
      <c r="I13" s="1">
        <v>9</v>
      </c>
      <c r="J13" s="114"/>
      <c r="K13" s="114"/>
    </row>
    <row r="14" spans="1:11" ht="17.25" customHeight="1">
      <c r="A14" s="224" t="s">
        <v>283</v>
      </c>
      <c r="B14" s="225"/>
      <c r="C14" s="225"/>
      <c r="D14" s="225"/>
      <c r="E14" s="225"/>
      <c r="F14" s="225"/>
      <c r="G14" s="225"/>
      <c r="H14" s="225"/>
      <c r="I14" s="1">
        <v>10</v>
      </c>
      <c r="J14" s="115">
        <f>SUM(J5:J13)</f>
        <v>320142592</v>
      </c>
      <c r="K14" s="115">
        <f>SUM(K5:K13)</f>
        <v>324078814</v>
      </c>
    </row>
    <row r="15" spans="1:11" ht="17.25" customHeight="1">
      <c r="A15" s="235" t="s">
        <v>284</v>
      </c>
      <c r="B15" s="236"/>
      <c r="C15" s="236"/>
      <c r="D15" s="236"/>
      <c r="E15" s="236"/>
      <c r="F15" s="236"/>
      <c r="G15" s="236"/>
      <c r="H15" s="236"/>
      <c r="I15" s="1">
        <v>11</v>
      </c>
      <c r="J15" s="114"/>
      <c r="K15" s="114"/>
    </row>
    <row r="16" spans="1:11" ht="17.25" customHeight="1">
      <c r="A16" s="235" t="s">
        <v>285</v>
      </c>
      <c r="B16" s="236"/>
      <c r="C16" s="236"/>
      <c r="D16" s="236"/>
      <c r="E16" s="236"/>
      <c r="F16" s="236"/>
      <c r="G16" s="236"/>
      <c r="H16" s="236"/>
      <c r="I16" s="1">
        <v>12</v>
      </c>
      <c r="J16" s="114"/>
      <c r="K16" s="114"/>
    </row>
    <row r="17" spans="1:11" ht="17.25" customHeight="1">
      <c r="A17" s="235" t="s">
        <v>286</v>
      </c>
      <c r="B17" s="236"/>
      <c r="C17" s="236"/>
      <c r="D17" s="236"/>
      <c r="E17" s="236"/>
      <c r="F17" s="236"/>
      <c r="G17" s="236"/>
      <c r="H17" s="236"/>
      <c r="I17" s="1">
        <v>13</v>
      </c>
      <c r="J17" s="114"/>
      <c r="K17" s="114"/>
    </row>
    <row r="18" spans="1:11" ht="17.25" customHeight="1">
      <c r="A18" s="235" t="s">
        <v>287</v>
      </c>
      <c r="B18" s="236"/>
      <c r="C18" s="236"/>
      <c r="D18" s="236"/>
      <c r="E18" s="236"/>
      <c r="F18" s="236"/>
      <c r="G18" s="236"/>
      <c r="H18" s="236"/>
      <c r="I18" s="1">
        <v>14</v>
      </c>
      <c r="J18" s="114"/>
      <c r="K18" s="114"/>
    </row>
    <row r="19" spans="1:11" ht="17.25" customHeight="1">
      <c r="A19" s="235" t="s">
        <v>288</v>
      </c>
      <c r="B19" s="236"/>
      <c r="C19" s="236"/>
      <c r="D19" s="236"/>
      <c r="E19" s="236"/>
      <c r="F19" s="236"/>
      <c r="G19" s="236"/>
      <c r="H19" s="236"/>
      <c r="I19" s="1">
        <v>15</v>
      </c>
      <c r="J19" s="114"/>
      <c r="K19" s="114"/>
    </row>
    <row r="20" spans="1:11" ht="17.25" customHeight="1">
      <c r="A20" s="235" t="s">
        <v>289</v>
      </c>
      <c r="B20" s="236"/>
      <c r="C20" s="236"/>
      <c r="D20" s="236"/>
      <c r="E20" s="236"/>
      <c r="F20" s="236"/>
      <c r="G20" s="236"/>
      <c r="H20" s="236"/>
      <c r="I20" s="1">
        <v>16</v>
      </c>
      <c r="J20" s="114"/>
      <c r="K20" s="114"/>
    </row>
    <row r="21" spans="1:11" ht="17.25" customHeight="1">
      <c r="A21" s="224" t="s">
        <v>290</v>
      </c>
      <c r="B21" s="225"/>
      <c r="C21" s="225"/>
      <c r="D21" s="225"/>
      <c r="E21" s="225"/>
      <c r="F21" s="225"/>
      <c r="G21" s="225"/>
      <c r="H21" s="225"/>
      <c r="I21" s="1">
        <v>17</v>
      </c>
      <c r="J21" s="116">
        <f>SUM(J15:J20)</f>
        <v>0</v>
      </c>
      <c r="K21" s="116">
        <f>SUM(K15:K20)</f>
        <v>0</v>
      </c>
    </row>
    <row r="22" spans="1:11" ht="17.25" customHeight="1">
      <c r="A22" s="241"/>
      <c r="B22" s="252"/>
      <c r="C22" s="252"/>
      <c r="D22" s="252"/>
      <c r="E22" s="252"/>
      <c r="F22" s="252"/>
      <c r="G22" s="252"/>
      <c r="H22" s="252"/>
      <c r="I22" s="292"/>
      <c r="J22" s="292"/>
      <c r="K22" s="293"/>
    </row>
    <row r="23" spans="1:11" ht="17.25" customHeight="1">
      <c r="A23" s="286" t="s">
        <v>291</v>
      </c>
      <c r="B23" s="287"/>
      <c r="C23" s="287"/>
      <c r="D23" s="287"/>
      <c r="E23" s="287"/>
      <c r="F23" s="287"/>
      <c r="G23" s="287"/>
      <c r="H23" s="287"/>
      <c r="I23" s="7">
        <v>18</v>
      </c>
      <c r="J23" s="118">
        <v>263530878</v>
      </c>
      <c r="K23" s="114">
        <v>266219005</v>
      </c>
    </row>
    <row r="24" spans="1:11" ht="17.25" customHeight="1">
      <c r="A24" s="257" t="s">
        <v>292</v>
      </c>
      <c r="B24" s="258"/>
      <c r="C24" s="258"/>
      <c r="D24" s="258"/>
      <c r="E24" s="258"/>
      <c r="F24" s="258"/>
      <c r="G24" s="258"/>
      <c r="H24" s="258"/>
      <c r="I24" s="4">
        <v>19</v>
      </c>
      <c r="J24" s="114">
        <v>56611714</v>
      </c>
      <c r="K24" s="114">
        <v>57859809</v>
      </c>
    </row>
    <row r="25" spans="1:11" ht="30" customHeight="1">
      <c r="A25" s="288" t="s">
        <v>293</v>
      </c>
      <c r="B25" s="289"/>
      <c r="C25" s="289"/>
      <c r="D25" s="289"/>
      <c r="E25" s="289"/>
      <c r="F25" s="289"/>
      <c r="G25" s="289"/>
      <c r="H25" s="289"/>
      <c r="I25" s="289"/>
      <c r="J25" s="289"/>
      <c r="K25" s="289"/>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
      <formula1>9999999999</formula1>
    </dataValidation>
    <dataValidation type="whole" operator="notEqual" allowBlank="1" showInputMessage="1" showErrorMessage="1" errorTitle="Pogrešan unos" error="Mogu se unijeti samo cjelobrojne vrijednosti." sqref="J5:K13 J15:K20 J24 K23:K24">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29"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42"/>
  <sheetViews>
    <sheetView zoomScaleSheetLayoutView="110" zoomScalePageLayoutView="0" workbookViewId="0" topLeftCell="A19">
      <selection activeCell="A29" sqref="A29:J29"/>
    </sheetView>
  </sheetViews>
  <sheetFormatPr defaultColWidth="9.140625" defaultRowHeight="12.75"/>
  <sheetData>
    <row r="1" spans="1:10" ht="12.75">
      <c r="A1" s="30"/>
      <c r="B1" s="30"/>
      <c r="C1" s="30"/>
      <c r="D1" s="30"/>
      <c r="E1" s="30"/>
      <c r="F1" s="30"/>
      <c r="G1" s="30"/>
      <c r="H1" s="30"/>
      <c r="I1" s="30"/>
      <c r="J1" s="30"/>
    </row>
    <row r="2" spans="1:10" ht="15.75">
      <c r="A2" s="300" t="s">
        <v>269</v>
      </c>
      <c r="B2" s="300"/>
      <c r="C2" s="300"/>
      <c r="D2" s="300"/>
      <c r="E2" s="300"/>
      <c r="F2" s="300"/>
      <c r="G2" s="300"/>
      <c r="H2" s="300"/>
      <c r="I2" s="300"/>
      <c r="J2" s="300"/>
    </row>
    <row r="3" spans="1:10" ht="12.75">
      <c r="A3" s="30"/>
      <c r="B3" s="30"/>
      <c r="C3" s="30"/>
      <c r="D3" s="30"/>
      <c r="E3" s="30"/>
      <c r="F3" s="30"/>
      <c r="G3" s="30"/>
      <c r="H3" s="30"/>
      <c r="I3" s="30"/>
      <c r="J3" s="30"/>
    </row>
    <row r="4" spans="1:10" ht="12.75" customHeight="1">
      <c r="A4" s="301" t="s">
        <v>304</v>
      </c>
      <c r="B4" s="301"/>
      <c r="C4" s="301"/>
      <c r="D4" s="301"/>
      <c r="E4" s="301"/>
      <c r="F4" s="301"/>
      <c r="G4" s="301"/>
      <c r="H4" s="301"/>
      <c r="I4" s="301"/>
      <c r="J4" s="301"/>
    </row>
    <row r="5" spans="1:10" ht="12.75" customHeight="1">
      <c r="A5" s="301"/>
      <c r="B5" s="301"/>
      <c r="C5" s="301"/>
      <c r="D5" s="301"/>
      <c r="E5" s="301"/>
      <c r="F5" s="301"/>
      <c r="G5" s="301"/>
      <c r="H5" s="301"/>
      <c r="I5" s="301"/>
      <c r="J5" s="301"/>
    </row>
    <row r="6" spans="1:10" ht="12.75" customHeight="1">
      <c r="A6" s="301"/>
      <c r="B6" s="301"/>
      <c r="C6" s="301"/>
      <c r="D6" s="301"/>
      <c r="E6" s="301"/>
      <c r="F6" s="301"/>
      <c r="G6" s="301"/>
      <c r="H6" s="301"/>
      <c r="I6" s="301"/>
      <c r="J6" s="301"/>
    </row>
    <row r="7" spans="1:10" ht="12.75" customHeight="1">
      <c r="A7" s="301"/>
      <c r="B7" s="301"/>
      <c r="C7" s="301"/>
      <c r="D7" s="301"/>
      <c r="E7" s="301"/>
      <c r="F7" s="301"/>
      <c r="G7" s="301"/>
      <c r="H7" s="301"/>
      <c r="I7" s="301"/>
      <c r="J7" s="301"/>
    </row>
    <row r="8" spans="1:10" ht="12.75" customHeight="1">
      <c r="A8" s="301"/>
      <c r="B8" s="301"/>
      <c r="C8" s="301"/>
      <c r="D8" s="301"/>
      <c r="E8" s="301"/>
      <c r="F8" s="301"/>
      <c r="G8" s="301"/>
      <c r="H8" s="301"/>
      <c r="I8" s="301"/>
      <c r="J8" s="301"/>
    </row>
    <row r="9" spans="1:10" ht="12.75" customHeight="1">
      <c r="A9" s="301"/>
      <c r="B9" s="301"/>
      <c r="C9" s="301"/>
      <c r="D9" s="301"/>
      <c r="E9" s="301"/>
      <c r="F9" s="301"/>
      <c r="G9" s="301"/>
      <c r="H9" s="301"/>
      <c r="I9" s="301"/>
      <c r="J9" s="301"/>
    </row>
    <row r="10" spans="1:10" ht="12.75" customHeight="1">
      <c r="A10" s="301"/>
      <c r="B10" s="301"/>
      <c r="C10" s="301"/>
      <c r="D10" s="301"/>
      <c r="E10" s="301"/>
      <c r="F10" s="301"/>
      <c r="G10" s="301"/>
      <c r="H10" s="301"/>
      <c r="I10" s="301"/>
      <c r="J10" s="301"/>
    </row>
    <row r="11" spans="1:15" ht="12.75">
      <c r="A11" s="302"/>
      <c r="B11" s="302"/>
      <c r="C11" s="302"/>
      <c r="D11" s="302"/>
      <c r="E11" s="302"/>
      <c r="F11" s="302"/>
      <c r="G11" s="302"/>
      <c r="H11" s="302"/>
      <c r="I11" s="302"/>
      <c r="J11" s="302"/>
      <c r="K11" s="96"/>
      <c r="L11" s="96"/>
      <c r="M11" s="96"/>
      <c r="N11" s="96"/>
      <c r="O11" s="96"/>
    </row>
    <row r="12" spans="1:15" ht="28.5" customHeight="1">
      <c r="A12" s="97" t="s">
        <v>335</v>
      </c>
      <c r="B12" s="97"/>
      <c r="C12" s="97"/>
      <c r="D12" s="97"/>
      <c r="E12" s="97"/>
      <c r="F12" s="97"/>
      <c r="G12" s="97"/>
      <c r="H12" s="97"/>
      <c r="I12" s="97"/>
      <c r="J12" s="97"/>
      <c r="K12" s="98"/>
      <c r="L12" s="98"/>
      <c r="M12" s="98"/>
      <c r="N12" s="98"/>
      <c r="O12" s="96"/>
    </row>
    <row r="13" spans="1:15" ht="28.5" customHeight="1">
      <c r="A13" s="97"/>
      <c r="B13" s="97"/>
      <c r="C13" s="97"/>
      <c r="D13" s="97"/>
      <c r="E13" s="97"/>
      <c r="F13" s="97"/>
      <c r="G13" s="97"/>
      <c r="H13" s="97"/>
      <c r="I13" s="97"/>
      <c r="J13" s="97"/>
      <c r="K13" s="98"/>
      <c r="L13" s="98"/>
      <c r="M13" s="98"/>
      <c r="N13" s="98"/>
      <c r="O13" s="96"/>
    </row>
    <row r="14" spans="1:15" ht="18" customHeight="1">
      <c r="A14" s="99" t="s">
        <v>336</v>
      </c>
      <c r="B14" s="100"/>
      <c r="C14" s="101"/>
      <c r="D14" s="101"/>
      <c r="E14" s="100"/>
      <c r="F14" s="102"/>
      <c r="G14" s="102"/>
      <c r="H14" s="102"/>
      <c r="I14" s="102"/>
      <c r="J14" s="102"/>
      <c r="K14" s="98"/>
      <c r="L14" s="98"/>
      <c r="M14" s="98"/>
      <c r="N14" s="98"/>
      <c r="O14" s="96"/>
    </row>
    <row r="15" spans="1:15" ht="18" customHeight="1">
      <c r="A15" s="298" t="s">
        <v>337</v>
      </c>
      <c r="B15" s="298"/>
      <c r="C15" s="298"/>
      <c r="D15" s="298"/>
      <c r="E15" s="298"/>
      <c r="F15" s="298"/>
      <c r="G15" s="298"/>
      <c r="H15" s="298"/>
      <c r="I15" s="298"/>
      <c r="J15" s="298"/>
      <c r="K15" s="98"/>
      <c r="L15" s="98"/>
      <c r="M15" s="98"/>
      <c r="N15" s="98"/>
      <c r="O15" s="96"/>
    </row>
    <row r="16" spans="1:15" ht="18" customHeight="1">
      <c r="A16" s="99" t="s">
        <v>338</v>
      </c>
      <c r="B16" s="100"/>
      <c r="C16" s="100"/>
      <c r="D16" s="100"/>
      <c r="E16" s="100"/>
      <c r="F16" s="102"/>
      <c r="G16" s="102"/>
      <c r="H16" s="102"/>
      <c r="I16" s="102"/>
      <c r="J16" s="102"/>
      <c r="K16" s="98"/>
      <c r="L16" s="98"/>
      <c r="M16" s="98"/>
      <c r="N16" s="98"/>
      <c r="O16" s="96"/>
    </row>
    <row r="17" spans="1:15" ht="13.5" customHeight="1">
      <c r="A17" s="298" t="s">
        <v>339</v>
      </c>
      <c r="B17" s="299"/>
      <c r="C17" s="299"/>
      <c r="D17" s="299"/>
      <c r="E17" s="299"/>
      <c r="F17" s="299"/>
      <c r="G17" s="299"/>
      <c r="H17" s="299"/>
      <c r="I17" s="299"/>
      <c r="J17" s="299"/>
      <c r="K17" s="98"/>
      <c r="L17" s="98"/>
      <c r="M17" s="98"/>
      <c r="N17" s="98"/>
      <c r="O17" s="96"/>
    </row>
    <row r="18" spans="1:15" ht="17.25" customHeight="1">
      <c r="A18" s="99" t="s">
        <v>340</v>
      </c>
      <c r="B18" s="103"/>
      <c r="C18" s="103"/>
      <c r="D18" s="103"/>
      <c r="E18" s="103"/>
      <c r="F18" s="102"/>
      <c r="G18" s="102"/>
      <c r="H18" s="102"/>
      <c r="I18" s="102"/>
      <c r="J18" s="102"/>
      <c r="K18" s="98"/>
      <c r="L18" s="98"/>
      <c r="M18" s="98"/>
      <c r="N18" s="98"/>
      <c r="O18" s="96"/>
    </row>
    <row r="19" spans="1:15" ht="15" customHeight="1">
      <c r="A19" s="298" t="s">
        <v>341</v>
      </c>
      <c r="B19" s="299"/>
      <c r="C19" s="299"/>
      <c r="D19" s="299"/>
      <c r="E19" s="299"/>
      <c r="F19" s="299"/>
      <c r="G19" s="299"/>
      <c r="H19" s="299"/>
      <c r="I19" s="299"/>
      <c r="J19" s="299"/>
      <c r="K19" s="98"/>
      <c r="L19" s="98"/>
      <c r="M19" s="98"/>
      <c r="N19" s="98"/>
      <c r="O19" s="96"/>
    </row>
    <row r="20" spans="1:15" ht="17.25" customHeight="1">
      <c r="A20" s="99" t="s">
        <v>342</v>
      </c>
      <c r="B20" s="100"/>
      <c r="C20" s="100"/>
      <c r="D20" s="100"/>
      <c r="E20" s="100"/>
      <c r="F20" s="102"/>
      <c r="G20" s="102"/>
      <c r="H20" s="102"/>
      <c r="I20" s="102"/>
      <c r="J20" s="102"/>
      <c r="K20" s="98"/>
      <c r="L20" s="98"/>
      <c r="M20" s="98"/>
      <c r="N20" s="98"/>
      <c r="O20" s="96"/>
    </row>
    <row r="21" spans="1:15" ht="17.25" customHeight="1">
      <c r="A21" s="298" t="s">
        <v>382</v>
      </c>
      <c r="B21" s="299"/>
      <c r="C21" s="299"/>
      <c r="D21" s="299"/>
      <c r="E21" s="299"/>
      <c r="F21" s="299"/>
      <c r="G21" s="299"/>
      <c r="H21" s="299"/>
      <c r="I21" s="299"/>
      <c r="J21" s="299"/>
      <c r="K21" s="98"/>
      <c r="L21" s="98"/>
      <c r="M21" s="98"/>
      <c r="N21" s="98"/>
      <c r="O21" s="96"/>
    </row>
    <row r="22" spans="1:15" ht="23.25" customHeight="1">
      <c r="A22" s="101" t="s">
        <v>343</v>
      </c>
      <c r="B22" s="100"/>
      <c r="C22" s="100"/>
      <c r="D22" s="100"/>
      <c r="E22" s="100"/>
      <c r="F22" s="102"/>
      <c r="G22" s="102"/>
      <c r="H22" s="102"/>
      <c r="I22" s="102"/>
      <c r="J22" s="102"/>
      <c r="K22" s="98"/>
      <c r="L22" s="98"/>
      <c r="M22" s="98"/>
      <c r="N22" s="98"/>
      <c r="O22" s="96"/>
    </row>
    <row r="23" spans="1:15" ht="28.5" customHeight="1">
      <c r="A23" s="298" t="s">
        <v>344</v>
      </c>
      <c r="B23" s="299"/>
      <c r="C23" s="299"/>
      <c r="D23" s="299"/>
      <c r="E23" s="299"/>
      <c r="F23" s="299"/>
      <c r="G23" s="299"/>
      <c r="H23" s="299"/>
      <c r="I23" s="299"/>
      <c r="J23" s="299"/>
      <c r="K23" s="98"/>
      <c r="L23" s="98"/>
      <c r="M23" s="98"/>
      <c r="N23" s="98"/>
      <c r="O23" s="96"/>
    </row>
    <row r="24" spans="1:15" ht="17.25" customHeight="1">
      <c r="A24" s="99" t="s">
        <v>345</v>
      </c>
      <c r="B24" s="103"/>
      <c r="C24" s="103"/>
      <c r="D24" s="103"/>
      <c r="E24" s="103"/>
      <c r="F24" s="102"/>
      <c r="G24" s="102"/>
      <c r="H24" s="102"/>
      <c r="I24" s="102"/>
      <c r="J24" s="102"/>
      <c r="K24" s="98"/>
      <c r="L24" s="98"/>
      <c r="M24" s="98"/>
      <c r="N24" s="98"/>
      <c r="O24" s="96"/>
    </row>
    <row r="25" spans="1:15" ht="17.25" customHeight="1">
      <c r="A25" s="298" t="s">
        <v>383</v>
      </c>
      <c r="B25" s="299"/>
      <c r="C25" s="299"/>
      <c r="D25" s="299"/>
      <c r="E25" s="299"/>
      <c r="F25" s="299"/>
      <c r="G25" s="299"/>
      <c r="H25" s="299"/>
      <c r="I25" s="299"/>
      <c r="J25" s="299"/>
      <c r="K25" s="98"/>
      <c r="L25" s="98"/>
      <c r="M25" s="98"/>
      <c r="N25" s="98"/>
      <c r="O25" s="96"/>
    </row>
    <row r="26" spans="1:15" ht="15" customHeight="1">
      <c r="A26" s="99" t="s">
        <v>346</v>
      </c>
      <c r="B26" s="103"/>
      <c r="C26" s="103"/>
      <c r="D26" s="103"/>
      <c r="E26" s="103"/>
      <c r="F26" s="102"/>
      <c r="G26" s="102"/>
      <c r="H26" s="102"/>
      <c r="I26" s="102"/>
      <c r="J26" s="102"/>
      <c r="K26" s="98"/>
      <c r="L26" s="98"/>
      <c r="M26" s="98"/>
      <c r="N26" s="98"/>
      <c r="O26" s="96"/>
    </row>
    <row r="27" spans="1:15" ht="16.5" customHeight="1">
      <c r="A27" s="298" t="s">
        <v>347</v>
      </c>
      <c r="B27" s="299"/>
      <c r="C27" s="299"/>
      <c r="D27" s="299"/>
      <c r="E27" s="299"/>
      <c r="F27" s="299"/>
      <c r="G27" s="299"/>
      <c r="H27" s="299"/>
      <c r="I27" s="299"/>
      <c r="J27" s="299"/>
      <c r="K27" s="98"/>
      <c r="L27" s="98"/>
      <c r="M27" s="98"/>
      <c r="N27" s="98"/>
      <c r="O27" s="96"/>
    </row>
    <row r="28" spans="1:15" ht="16.5" customHeight="1">
      <c r="A28" s="99" t="s">
        <v>348</v>
      </c>
      <c r="B28" s="103"/>
      <c r="C28" s="103"/>
      <c r="D28" s="103"/>
      <c r="E28" s="103"/>
      <c r="F28" s="102"/>
      <c r="G28" s="102"/>
      <c r="H28" s="102"/>
      <c r="I28" s="102"/>
      <c r="J28" s="102"/>
      <c r="K28" s="98"/>
      <c r="L28" s="98"/>
      <c r="M28" s="98"/>
      <c r="N28" s="98"/>
      <c r="O28" s="96"/>
    </row>
    <row r="29" spans="1:15" ht="73.5" customHeight="1">
      <c r="A29" s="298" t="s">
        <v>386</v>
      </c>
      <c r="B29" s="299"/>
      <c r="C29" s="299"/>
      <c r="D29" s="299"/>
      <c r="E29" s="299"/>
      <c r="F29" s="299"/>
      <c r="G29" s="299"/>
      <c r="H29" s="299"/>
      <c r="I29" s="299"/>
      <c r="J29" s="299"/>
      <c r="K29" s="98"/>
      <c r="L29" s="98"/>
      <c r="M29" s="98"/>
      <c r="N29" s="98"/>
      <c r="O29" s="96"/>
    </row>
    <row r="30" spans="1:15" ht="15" customHeight="1">
      <c r="A30" s="99" t="s">
        <v>349</v>
      </c>
      <c r="B30" s="103"/>
      <c r="C30" s="103"/>
      <c r="D30" s="103"/>
      <c r="E30" s="103"/>
      <c r="F30" s="102"/>
      <c r="G30" s="102"/>
      <c r="H30" s="102"/>
      <c r="I30" s="102"/>
      <c r="J30" s="102"/>
      <c r="K30" s="98"/>
      <c r="L30" s="98"/>
      <c r="M30" s="98"/>
      <c r="N30" s="98"/>
      <c r="O30" s="96"/>
    </row>
    <row r="31" spans="1:15" ht="28.5" customHeight="1">
      <c r="A31" s="298" t="s">
        <v>384</v>
      </c>
      <c r="B31" s="299"/>
      <c r="C31" s="299"/>
      <c r="D31" s="299"/>
      <c r="E31" s="299"/>
      <c r="F31" s="299"/>
      <c r="G31" s="299"/>
      <c r="H31" s="299"/>
      <c r="I31" s="299"/>
      <c r="J31" s="299"/>
      <c r="K31" s="98"/>
      <c r="L31" s="98"/>
      <c r="M31" s="98"/>
      <c r="N31" s="98"/>
      <c r="O31" s="96"/>
    </row>
    <row r="32" spans="1:15" ht="15.75" customHeight="1">
      <c r="A32" s="99">
        <v>1</v>
      </c>
      <c r="B32" s="103"/>
      <c r="C32" s="103"/>
      <c r="D32" s="103"/>
      <c r="E32" s="103"/>
      <c r="F32" s="102"/>
      <c r="G32" s="102"/>
      <c r="H32" s="102"/>
      <c r="I32" s="102"/>
      <c r="J32" s="102"/>
      <c r="K32" s="98"/>
      <c r="L32" s="98"/>
      <c r="M32" s="98"/>
      <c r="N32" s="98"/>
      <c r="O32" s="96"/>
    </row>
    <row r="33" spans="1:15" ht="28.5" customHeight="1">
      <c r="A33" s="298" t="s">
        <v>385</v>
      </c>
      <c r="B33" s="299"/>
      <c r="C33" s="299"/>
      <c r="D33" s="299"/>
      <c r="E33" s="299"/>
      <c r="F33" s="299"/>
      <c r="G33" s="299"/>
      <c r="H33" s="299"/>
      <c r="I33" s="299"/>
      <c r="J33" s="299"/>
      <c r="K33" s="98"/>
      <c r="L33" s="98"/>
      <c r="M33" s="98"/>
      <c r="N33" s="98"/>
      <c r="O33" s="96"/>
    </row>
    <row r="34" spans="1:15" ht="18.75" customHeight="1">
      <c r="A34" s="99" t="s">
        <v>350</v>
      </c>
      <c r="B34" s="103"/>
      <c r="C34" s="103"/>
      <c r="D34" s="103"/>
      <c r="E34" s="103"/>
      <c r="F34" s="102"/>
      <c r="G34" s="102"/>
      <c r="H34" s="102"/>
      <c r="I34" s="102"/>
      <c r="J34" s="102"/>
      <c r="K34" s="98"/>
      <c r="L34" s="98"/>
      <c r="M34" s="98"/>
      <c r="N34" s="98"/>
      <c r="O34" s="96"/>
    </row>
    <row r="35" spans="1:15" ht="18.75" customHeight="1">
      <c r="A35" s="298" t="s">
        <v>351</v>
      </c>
      <c r="B35" s="299"/>
      <c r="C35" s="299"/>
      <c r="D35" s="299"/>
      <c r="E35" s="299"/>
      <c r="F35" s="299"/>
      <c r="G35" s="299"/>
      <c r="H35" s="299"/>
      <c r="I35" s="299"/>
      <c r="J35" s="299"/>
      <c r="K35" s="98"/>
      <c r="L35" s="98"/>
      <c r="M35" s="98"/>
      <c r="N35" s="98"/>
      <c r="O35" s="96"/>
    </row>
    <row r="36" spans="1:15" ht="21" customHeight="1">
      <c r="A36" s="99" t="s">
        <v>352</v>
      </c>
      <c r="B36" s="103"/>
      <c r="C36" s="103"/>
      <c r="D36" s="103"/>
      <c r="E36" s="103"/>
      <c r="F36" s="102"/>
      <c r="G36" s="102"/>
      <c r="H36" s="102"/>
      <c r="I36" s="102"/>
      <c r="J36" s="102"/>
      <c r="K36" s="98"/>
      <c r="L36" s="98"/>
      <c r="M36" s="98"/>
      <c r="N36" s="98"/>
      <c r="O36" s="96"/>
    </row>
    <row r="37" spans="1:15" ht="18" customHeight="1">
      <c r="A37" s="298" t="s">
        <v>353</v>
      </c>
      <c r="B37" s="299"/>
      <c r="C37" s="299"/>
      <c r="D37" s="299"/>
      <c r="E37" s="299"/>
      <c r="F37" s="299"/>
      <c r="G37" s="299"/>
      <c r="H37" s="299"/>
      <c r="I37" s="299"/>
      <c r="J37" s="299"/>
      <c r="K37" s="98"/>
      <c r="L37" s="98"/>
      <c r="M37" s="98"/>
      <c r="N37" s="98"/>
      <c r="O37" s="96"/>
    </row>
    <row r="38" spans="1:15" ht="17.25" customHeight="1">
      <c r="A38" s="99" t="s">
        <v>354</v>
      </c>
      <c r="B38" s="100"/>
      <c r="C38" s="100"/>
      <c r="D38" s="100"/>
      <c r="E38" s="100"/>
      <c r="F38" s="102"/>
      <c r="G38" s="102"/>
      <c r="H38" s="102"/>
      <c r="I38" s="102"/>
      <c r="J38" s="102"/>
      <c r="K38" s="98"/>
      <c r="L38" s="98"/>
      <c r="M38" s="98"/>
      <c r="N38" s="98"/>
      <c r="O38" s="96"/>
    </row>
    <row r="39" spans="1:15" ht="28.5" customHeight="1">
      <c r="A39" s="298" t="s">
        <v>355</v>
      </c>
      <c r="B39" s="299"/>
      <c r="C39" s="299"/>
      <c r="D39" s="299"/>
      <c r="E39" s="299"/>
      <c r="F39" s="299"/>
      <c r="G39" s="299"/>
      <c r="H39" s="299"/>
      <c r="I39" s="299"/>
      <c r="J39" s="299"/>
      <c r="K39" s="98"/>
      <c r="L39" s="98"/>
      <c r="M39" s="98"/>
      <c r="N39" s="98"/>
      <c r="O39" s="96"/>
    </row>
    <row r="40" spans="1:15" ht="20.25" customHeight="1">
      <c r="A40" s="99" t="s">
        <v>356</v>
      </c>
      <c r="B40" s="100"/>
      <c r="C40" s="100"/>
      <c r="D40" s="100"/>
      <c r="E40" s="100"/>
      <c r="F40" s="102"/>
      <c r="G40" s="102"/>
      <c r="H40" s="102"/>
      <c r="I40" s="102"/>
      <c r="J40" s="102"/>
      <c r="K40" s="98"/>
      <c r="L40" s="98"/>
      <c r="M40" s="98"/>
      <c r="N40" s="98"/>
      <c r="O40" s="96"/>
    </row>
    <row r="41" spans="1:15" ht="28.5" customHeight="1">
      <c r="A41" s="298" t="s">
        <v>357</v>
      </c>
      <c r="B41" s="299"/>
      <c r="C41" s="299"/>
      <c r="D41" s="299"/>
      <c r="E41" s="299"/>
      <c r="F41" s="299"/>
      <c r="G41" s="299"/>
      <c r="H41" s="299"/>
      <c r="I41" s="299"/>
      <c r="J41" s="299"/>
      <c r="K41" s="98"/>
      <c r="L41" s="98"/>
      <c r="M41" s="98"/>
      <c r="N41" s="98"/>
      <c r="O41" s="96"/>
    </row>
    <row r="42" spans="1:15" ht="12.75">
      <c r="A42" s="96"/>
      <c r="B42" s="96"/>
      <c r="C42" s="96"/>
      <c r="D42" s="96"/>
      <c r="E42" s="96"/>
      <c r="F42" s="96"/>
      <c r="G42" s="96"/>
      <c r="H42" s="96"/>
      <c r="I42" s="96"/>
      <c r="J42" s="96"/>
      <c r="K42" s="96"/>
      <c r="L42" s="96"/>
      <c r="M42" s="96"/>
      <c r="N42" s="96"/>
      <c r="O42" s="96"/>
    </row>
  </sheetData>
  <sheetProtection/>
  <mergeCells count="17">
    <mergeCell ref="A31:J31"/>
    <mergeCell ref="A2:J2"/>
    <mergeCell ref="A4:J10"/>
    <mergeCell ref="A11:J11"/>
    <mergeCell ref="A15:J15"/>
    <mergeCell ref="A17:J17"/>
    <mergeCell ref="A19:J19"/>
    <mergeCell ref="A33:J33"/>
    <mergeCell ref="A35:J35"/>
    <mergeCell ref="A37:J37"/>
    <mergeCell ref="A39:J39"/>
    <mergeCell ref="A41:J41"/>
    <mergeCell ref="A21:J21"/>
    <mergeCell ref="A23:J23"/>
    <mergeCell ref="A25:J25"/>
    <mergeCell ref="A27:J2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1:J41 A39:J39 A37:J37 A35:J35 A33:J33 A31:J31 A29:J29 A15 A19:J19 A21:J21 A23:J23 A25:J25 A27:J27 A17:J17">
      <formula1>4</formula1>
      <formula2>1000</formula2>
    </dataValidation>
  </dataValidations>
  <printOptions/>
  <pageMargins left="0.25" right="0.25" top="0.75" bottom="0.75" header="0.3" footer="0.3"/>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itisanic</cp:lastModifiedBy>
  <cp:lastPrinted>2013-04-29T06:07:02Z</cp:lastPrinted>
  <dcterms:created xsi:type="dcterms:W3CDTF">2008-10-17T11:51:54Z</dcterms:created>
  <dcterms:modified xsi:type="dcterms:W3CDTF">2013-04-30T13:58:35Z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