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80" yWindow="3525" windowWidth="13620" windowHeight="8175" activeTab="6"/>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'Bilješke'!$A$1:$K$43</definedName>
    <definedName name="_xlnm.Print_Area" localSheetId="0">'OPĆI PODACI'!$A$1:$I$63</definedName>
    <definedName name="_xlnm.Print_Area" localSheetId="5">'PK'!$A$1:$K$25</definedName>
  </definedNames>
  <calcPr fullCalcOnLoad="1"/>
</workbook>
</file>

<file path=xl/comments7.xml><?xml version="1.0" encoding="utf-8"?>
<comments xmlns="http://schemas.openxmlformats.org/spreadsheetml/2006/main">
  <authors>
    <author>a</author>
  </authors>
  <commentList>
    <comment ref="A22"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24"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26"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8"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30"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32"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34"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36"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8"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40"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<sst xmlns="http://schemas.openxmlformats.org/spreadsheetml/2006/main" count="445" uniqueCount="387">
  <si>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</si>
  <si>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</si>
  <si>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</si>
  <si>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</si>
  <si>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</si>
  <si>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</si>
  <si>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</si>
  <si>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</si>
  <si>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</si>
  <si>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</si>
  <si>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</si>
  <si>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</si>
  <si>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</si>
  <si>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</si>
  <si>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</si>
  <si>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</si>
  <si>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</si>
  <si>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</si>
  <si>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</si>
  <si>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</si>
  <si>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</si>
  <si>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</si>
  <si>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</si>
  <si>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</si>
  <si>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</si>
  <si>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</si>
  <si>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</si>
  <si>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</si>
  <si>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</si>
  <si>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</si>
  <si>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</si>
  <si>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</si>
  <si>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</si>
  <si>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</si>
  <si>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</si>
  <si>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</si>
  <si>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</si>
  <si>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</si>
  <si>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</si>
  <si>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</si>
  <si>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</si>
  <si>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</si>
  <si>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</si>
  <si>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</si>
  <si>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</si>
  <si>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</si>
  <si>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</si>
  <si>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</si>
  <si>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</si>
  <si>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</si>
  <si>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</si>
  <si>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</si>
  <si>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</si>
  <si>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</si>
  <si>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</si>
  <si>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</si>
  <si>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</si>
  <si>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</si>
  <si>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</si>
  <si>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</si>
  <si>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</si>
  <si>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</si>
  <si>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</si>
  <si>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</si>
  <si>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</si>
  <si>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</si>
  <si>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</si>
  <si>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</si>
  <si>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</si>
  <si>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</si>
  <si>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</si>
  <si>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</si>
  <si>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</si>
  <si>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</si>
  <si>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</si>
  <si>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</si>
  <si>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</si>
  <si>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</si>
  <si>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</si>
  <si>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</si>
  <si>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</si>
  <si>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</si>
  <si>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</si>
  <si>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</si>
  <si>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</si>
  <si>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</si>
  <si>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</si>
  <si>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</si>
  <si>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</si>
  <si>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</si>
  <si>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</si>
  <si>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</si>
  <si>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</si>
  <si>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</si>
  <si>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</si>
  <si>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</si>
  <si>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</si>
  <si>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</si>
  <si>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</si>
  <si>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</si>
  <si>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</si>
  <si>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</si>
  <si>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</si>
  <si>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</si>
  <si>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</si>
  <si>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</si>
  <si>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</si>
  <si>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</si>
  <si>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</si>
  <si>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</si>
  <si>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</si>
  <si>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</si>
  <si>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</si>
  <si>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</si>
  <si>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</si>
  <si>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</si>
  <si>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</si>
  <si>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</si>
  <si>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</si>
  <si>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</si>
  <si>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</si>
  <si>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</si>
  <si>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</si>
  <si>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</si>
  <si>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</si>
  <si>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</si>
  <si>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</si>
  <si>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</si>
  <si>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</si>
  <si>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</si>
  <si>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</si>
  <si>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</si>
  <si>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</si>
  <si>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</si>
  <si>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</si>
  <si>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</si>
  <si>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</si>
  <si>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</si>
  <si>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</si>
  <si>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</si>
  <si>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</si>
  <si>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</si>
  <si>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</si>
  <si>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</si>
  <si>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</si>
  <si>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</si>
  <si>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</si>
  <si>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</si>
  <si>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</si>
  <si>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</si>
  <si>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</si>
  <si>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</si>
  <si>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</si>
  <si>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</si>
  <si>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</si>
  <si>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</si>
  <si>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</si>
  <si>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</si>
  <si>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</si>
  <si>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</si>
  <si>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</si>
  <si>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</si>
  <si>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</si>
  <si>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</si>
  <si>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</si>
  <si>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</si>
  <si>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</si>
  <si>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</si>
  <si>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</si>
  <si>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</si>
  <si>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</si>
  <si>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</si>
  <si>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</si>
  <si>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</si>
  <si>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</si>
  <si>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</si>
  <si>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</si>
  <si>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</si>
  <si>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</si>
  <si>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</si>
  <si>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</si>
  <si>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</si>
  <si>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</si>
  <si>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</si>
  <si>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</si>
  <si>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</si>
  <si>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</si>
  <si>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</si>
  <si>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</si>
  <si>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</si>
  <si>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</si>
  <si>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</si>
  <si>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</si>
  <si>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</si>
  <si>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</si>
  <si>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</si>
  <si>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</si>
  <si>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</si>
  <si>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</si>
  <si>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</si>
  <si>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</si>
  <si>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</si>
  <si>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</si>
  <si>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</si>
  <si>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</si>
  <si>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</si>
  <si>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</si>
  <si>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</si>
  <si>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</si>
  <si>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</si>
  <si>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</si>
  <si>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</si>
  <si>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</si>
  <si>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</si>
  <si>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</si>
  <si>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</si>
  <si>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</si>
  <si>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</si>
  <si>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</si>
  <si>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</si>
  <si>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</si>
  <si>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</si>
  <si>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</si>
  <si>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</si>
  <si>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</si>
  <si>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</si>
  <si>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</si>
  <si>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</si>
  <si>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</si>
  <si>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</si>
  <si>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</si>
  <si>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</si>
  <si>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</si>
  <si>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</si>
  <si>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</si>
  <si>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</si>
  <si>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</si>
  <si>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</si>
  <si>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</si>
  <si>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</si>
  <si>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</si>
  <si>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</si>
  <si>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</si>
  <si>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</si>
  <si>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</si>
  <si>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</si>
  <si>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</si>
  <si>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</si>
  <si>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</si>
  <si>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</si>
  <si>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</si>
  <si>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</si>
  <si>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</si>
  <si>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</si>
  <si>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</si>
  <si>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</si>
  <si>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</si>
  <si>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</si>
  <si>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</si>
  <si>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</si>
  <si>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</si>
  <si>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</si>
  <si>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</si>
  <si>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</si>
  <si>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</si>
  <si>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</si>
  <si>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</si>
  <si>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</si>
  <si>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</si>
  <si>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</si>
  <si>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</si>
  <si>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</si>
  <si>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</si>
  <si>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</si>
  <si>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</si>
  <si>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</si>
  <si>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</si>
  <si>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</si>
  <si>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</si>
  <si>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</si>
  <si>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</si>
  <si>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</si>
  <si>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</si>
  <si>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</si>
  <si>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</si>
  <si>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</si>
  <si>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</si>
  <si>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</si>
  <si>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</si>
  <si>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</si>
  <si>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</si>
  <si>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</si>
  <si>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</si>
  <si>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</si>
  <si>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</si>
  <si>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</si>
  <si>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</si>
  <si>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</si>
  <si>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</si>
  <si>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</si>
  <si>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</si>
  <si>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</si>
  <si>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</si>
  <si>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</si>
  <si>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</si>
  <si>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0"/>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</si>
  <si>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</si>
  <si>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</si>
  <si>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</si>
  <si>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</si>
  <si>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</si>
  <si>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</si>
  <si>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</si>
  <si>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</si>
  <si>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</si>
  <si>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</si>
  <si>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</si>
  <si>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Tromjesečni financijski izvještaj poduzetnika TFI-POD</t>
  </si>
  <si>
    <t>(krajem izvještajnog razdoblja)</t>
  </si>
  <si>
    <t>Prethodno razdoblje</t>
  </si>
  <si>
    <t>Tekuće razdoblje</t>
  </si>
  <si>
    <t xml:space="preserve">     3. Novčani primici od kamata</t>
  </si>
  <si>
    <t xml:space="preserve">     4. Novčani primici od dividendi</t>
  </si>
  <si>
    <t>01.01.</t>
  </si>
  <si>
    <t>03275841</t>
  </si>
  <si>
    <t>080008303</t>
  </si>
  <si>
    <t>42523247815</t>
  </si>
  <si>
    <t>AUTO HRVATSKA D.D.</t>
  </si>
  <si>
    <t>Zagreb</t>
  </si>
  <si>
    <t>Radnička cesta 182</t>
  </si>
  <si>
    <t>ah@autohrvatska.hr</t>
  </si>
  <si>
    <t>www.autohrvatska.hr</t>
  </si>
  <si>
    <t>da</t>
  </si>
  <si>
    <t>4531</t>
  </si>
  <si>
    <t>MAN IMPORTER HRVATSKA D.O.O.</t>
  </si>
  <si>
    <t>ZAGREB</t>
  </si>
  <si>
    <t>1411152</t>
  </si>
  <si>
    <t>AUTO HRVATSKA DIJELOVI  D.O.O.</t>
  </si>
  <si>
    <t>1411128</t>
  </si>
  <si>
    <t>MAN PRODAJNO SERVISNI CENTRI D.O.O.</t>
  </si>
  <si>
    <t>1778293</t>
  </si>
  <si>
    <t>AUTO HRVATSKA AUTOMOBILI D.O.O.</t>
  </si>
  <si>
    <t>1411110</t>
  </si>
  <si>
    <t>AUTO KUĆA ZADAR D.O.O.</t>
  </si>
  <si>
    <t>ZADAR</t>
  </si>
  <si>
    <t>1200542</t>
  </si>
  <si>
    <t>AUTO HRVATSKA CENTAR</t>
  </si>
  <si>
    <t>2439000</t>
  </si>
  <si>
    <t>Radan Nebojša, Tisanić Ivanka</t>
  </si>
  <si>
    <t>016167514 i 016167640</t>
  </si>
  <si>
    <t>016167564</t>
  </si>
  <si>
    <t>nradan@autohrvatska.hr / itisanic@autohrvatska.hr</t>
  </si>
  <si>
    <t>Merkaš Zvonko, Srebrenović Robert</t>
  </si>
  <si>
    <t>Obveznik:    AUTO HRVATSKA D.D.</t>
  </si>
  <si>
    <t>Obveznik:  AUTO HRVATSKA D.D.</t>
  </si>
  <si>
    <t>BILJEŠKE</t>
  </si>
  <si>
    <t>1. Podjela dionica</t>
  </si>
  <si>
    <t>Nije bilo podjela</t>
  </si>
  <si>
    <t>2. Zarada po dionici</t>
  </si>
  <si>
    <t>U okviru planiranog</t>
  </si>
  <si>
    <t>3. Promjena vlasničke strukture</t>
  </si>
  <si>
    <t>Nije bilo promjena</t>
  </si>
  <si>
    <t>4. Pripajanja i spajanja</t>
  </si>
  <si>
    <t>5. Neizvjesnost (opis slučajeva kod kojih postoji neizvjesnost naplate prihoda ili mogućih budućih tr)</t>
  </si>
  <si>
    <t>Kratkotrajna i dugotrajna potraživanja osigurana su odgovarajućim instrumentima, pa se ne očekuju značajni troškovi 
s naslova otpisa. Kod neizvjesne naplate rade se vrijednosna usklađenja potraživanja od kupaca te rezerviraju troškovi.
Također se rezerviraju troškovi za rizike po sudskim sporovima za koje na dan bilance postoji vjerojatnost nastajanja.</t>
  </si>
  <si>
    <t>6. Rezultati poslovanja</t>
  </si>
  <si>
    <t>7. Prihodi po djelatnostima / segmentima</t>
  </si>
  <si>
    <t>U okviru očekivanih poslovnih planova.</t>
  </si>
  <si>
    <t>8. Opis proizvoda ili usluga</t>
  </si>
  <si>
    <t>9. Operativni i ostali troškovi</t>
  </si>
  <si>
    <t>10. Dobit ili gubitak</t>
  </si>
  <si>
    <t>11. Likvidnost</t>
  </si>
  <si>
    <t>Likvidnost Tvrtke je zadovoljavajuća a posljedica je dosljednje primjene financijske i komercijalne politike.</t>
  </si>
  <si>
    <t>12. Promjene računovodstvenih politika</t>
  </si>
  <si>
    <t xml:space="preserve">U promatranom  polugodištu nije bilo promjene računovodstvenih politika. </t>
  </si>
  <si>
    <t>13. Pravna pitanja</t>
  </si>
  <si>
    <t>Sva pravna pitanja u kojem je društvo u položaju tuženika ili tužitelje nisu od  večeg značaja za utjecaj na poslovni rezultat.</t>
  </si>
  <si>
    <t>14. Ostale napomene</t>
  </si>
  <si>
    <t xml:space="preserve">Financijski izvještaji izrađeni su prema MSFI-a. .  </t>
  </si>
  <si>
    <t>31.12.2011.</t>
  </si>
  <si>
    <t>stanje na dan  31.12.2011.</t>
  </si>
  <si>
    <t>u razdoblju 01.01.2011 do 31.12.2011.</t>
  </si>
  <si>
    <t>u razdoblju 01.01.2011. do 31.12.2011.</t>
  </si>
  <si>
    <t>Ostvarena konsolidirana dobit za  razdoblje 1.1. - 31.12.2011.  iznosi 22.748 tisuća kuna.</t>
  </si>
  <si>
    <t xml:space="preserve">Operativni i ostali troškovi iz djelatnosti u odnosu na isto razdoblje predhodne godine u porastu su za 6,41%, a prihodi u porastu za 8,00 % .
 </t>
  </si>
  <si>
    <t>Ostvarena ukupna dobit u odnosu na isto razdoblje protekle godine veća  je za 8.289 tis.kuna. Dobit bez manjinskog interesa veća je za 5.886 tis. kuna.</t>
  </si>
  <si>
    <t xml:space="preserve">Gume, akumulatori, elektrotehnička roba, hidraulika i koćiona tehnika za gospodarski i osobni program,
 osobna i gospodarska vozila i rezervni dijelovi Ford, Fiat, Tojota,VW i Audi, servisna oprema i alati, gospodarska vozila i dijevi MAN, servis MAN. Brzi servisi za sva osobna vozila.  </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</si>
</sst>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57">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u val="single"/>
      <sz val="9"/>
      <name val="Arial"/>
      <family val="0"/>
    </font>
    <font>
      <sz val="9"/>
      <color indexed="8"/>
      <name val="Arial"/>
      <family val="0"/>
    </font>
    <font>
      <b/>
      <sz val="7"/>
      <name val="Arial"/>
      <family val="2"/>
    </font>
    <font>
      <sz val="11"/>
      <name val="Arial"/>
      <family val="0"/>
    </font>
    <font>
      <b/>
      <sz val="9"/>
      <color indexed="8"/>
      <name val="Arial"/>
      <family val="2"/>
    </font>
    <font>
      <b/>
      <sz val="10"/>
      <color indexed="8"/>
      <name val="Arial"/>
      <family val="2"/>
    </font>
    <font>
      <sz val="8"/>
      <color indexed="8"/>
      <name val="Arial"/>
      <family val="2"/>
    </font>
    <font>
      <sz val="8"/>
      <name val="Tahoma"/>
      <family val="0"/>
    </font>
    <font>
      <b/>
      <sz val="8"/>
      <name val="Tahoma"/>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lightGray">
        <fgColor indexed="22"/>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53" fillId="27" borderId="8" applyNumberFormat="0" applyAlignment="0" applyProtection="0"/>
    <xf numFmtId="9" fontId="0" fillId="0" borderId="0" applyFont="0" applyFill="0" applyBorder="0" applyAlignment="0" applyProtection="0"/>
    <xf numFmtId="0" fontId="9" fillId="0" borderId="0">
      <alignment vertical="top"/>
      <protection/>
    </xf>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17">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0" fillId="0" borderId="0" xfId="58" applyFont="1" applyAlignment="1">
      <alignment/>
      <protection/>
    </xf>
    <xf numFmtId="0" fontId="3" fillId="0" borderId="16" xfId="58" applyFont="1" applyFill="1" applyBorder="1" applyAlignment="1" applyProtection="1">
      <alignment horizontal="center" vertical="center"/>
      <protection hidden="1" locked="0"/>
    </xf>
    <xf numFmtId="0" fontId="2"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vertical="center"/>
      <protection hidden="1"/>
    </xf>
    <xf numFmtId="0" fontId="3" fillId="0" borderId="0" xfId="58" applyFont="1" applyFill="1" applyBorder="1" applyAlignment="1" applyProtection="1">
      <alignment horizontal="center" vertical="center" wrapText="1"/>
      <protection hidden="1"/>
    </xf>
    <xf numFmtId="0" fontId="3" fillId="0" borderId="0" xfId="58" applyFont="1" applyBorder="1" applyAlignment="1" applyProtection="1">
      <alignment/>
      <protection hidden="1"/>
    </xf>
    <xf numFmtId="0" fontId="12" fillId="0" borderId="0" xfId="58" applyFont="1" applyBorder="1" applyAlignment="1" applyProtection="1">
      <alignment horizontal="right" vertical="center" wrapText="1"/>
      <protection hidden="1"/>
    </xf>
    <xf numFmtId="0" fontId="12" fillId="0" borderId="0" xfId="58" applyNumberFormat="1" applyFont="1" applyFill="1" applyBorder="1" applyAlignment="1" applyProtection="1">
      <alignment horizontal="right" vertical="center" shrinkToFit="1"/>
      <protection hidden="1" locked="0"/>
    </xf>
    <xf numFmtId="0" fontId="12" fillId="0" borderId="0" xfId="58" applyFont="1" applyFill="1" applyBorder="1" applyAlignment="1" applyProtection="1">
      <alignment horizontal="left" vertical="center"/>
      <protection hidden="1"/>
    </xf>
    <xf numFmtId="0" fontId="3" fillId="0" borderId="0" xfId="58" applyFont="1" applyBorder="1" applyAlignment="1" applyProtection="1">
      <alignment horizontal="left"/>
      <protection hidden="1"/>
    </xf>
    <xf numFmtId="0" fontId="3" fillId="0" borderId="0" xfId="58" applyFont="1" applyBorder="1" applyAlignment="1" applyProtection="1">
      <alignment vertical="top"/>
      <protection hidden="1"/>
    </xf>
    <xf numFmtId="0" fontId="3" fillId="0" borderId="0" xfId="58" applyFont="1" applyBorder="1" applyAlignment="1" applyProtection="1">
      <alignment horizontal="right"/>
      <protection hidden="1"/>
    </xf>
    <xf numFmtId="0" fontId="3" fillId="0" borderId="0" xfId="58" applyFont="1" applyBorder="1" applyAlignment="1" applyProtection="1">
      <alignment/>
      <protection hidden="1"/>
    </xf>
    <xf numFmtId="0" fontId="2" fillId="0" borderId="0" xfId="58" applyFont="1" applyBorder="1" applyAlignment="1" applyProtection="1">
      <alignment vertical="top"/>
      <protection hidden="1"/>
    </xf>
    <xf numFmtId="0" fontId="3" fillId="0" borderId="0" xfId="58" applyFont="1" applyFill="1" applyBorder="1" applyAlignment="1" applyProtection="1">
      <alignment/>
      <protection hidden="1"/>
    </xf>
    <xf numFmtId="0" fontId="3" fillId="0" borderId="0" xfId="58" applyFont="1" applyBorder="1" applyAlignment="1" applyProtection="1">
      <alignment horizontal="center" vertical="center"/>
      <protection hidden="1" locked="0"/>
    </xf>
    <xf numFmtId="0" fontId="3" fillId="0" borderId="0" xfId="58" applyFont="1" applyBorder="1" applyAlignment="1" applyProtection="1">
      <alignment wrapText="1"/>
      <protection hidden="1"/>
    </xf>
    <xf numFmtId="0" fontId="3" fillId="0" borderId="0" xfId="58" applyFont="1" applyBorder="1" applyAlignment="1" applyProtection="1">
      <alignment horizontal="right" vertical="top"/>
      <protection hidden="1"/>
    </xf>
    <xf numFmtId="0" fontId="3" fillId="0" borderId="0" xfId="58" applyFont="1" applyBorder="1" applyAlignment="1">
      <alignment/>
      <protection/>
    </xf>
    <xf numFmtId="0" fontId="3" fillId="0" borderId="0" xfId="58" applyFont="1" applyBorder="1" applyAlignment="1" applyProtection="1">
      <alignment horizontal="left" vertical="top"/>
      <protection hidden="1"/>
    </xf>
    <xf numFmtId="0" fontId="3" fillId="0" borderId="17" xfId="58" applyFont="1" applyBorder="1" applyAlignment="1" applyProtection="1">
      <alignment/>
      <protection hidden="1"/>
    </xf>
    <xf numFmtId="0" fontId="3" fillId="0" borderId="0" xfId="58" applyFont="1" applyBorder="1" applyAlignment="1" applyProtection="1">
      <alignment vertical="center"/>
      <protection hidden="1"/>
    </xf>
    <xf numFmtId="0" fontId="9" fillId="0" borderId="0" xfId="63">
      <alignment vertical="top"/>
      <protection/>
    </xf>
    <xf numFmtId="0" fontId="10" fillId="0" borderId="0" xfId="63" applyFont="1" applyFill="1" applyBorder="1" applyAlignment="1">
      <alignment horizontal="center" vertical="center" wrapText="1"/>
      <protection/>
    </xf>
    <xf numFmtId="0" fontId="7" fillId="0" borderId="0" xfId="63"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4" fillId="0" borderId="0" xfId="63" applyFont="1" applyBorder="1" applyAlignment="1" applyProtection="1">
      <alignment vertical="center"/>
      <protection hidden="1"/>
    </xf>
    <xf numFmtId="0" fontId="3" fillId="0" borderId="0" xfId="58" applyFont="1" applyBorder="1" applyAlignment="1" applyProtection="1">
      <alignment horizontal="right" wrapText="1"/>
      <protection hidden="1"/>
    </xf>
    <xf numFmtId="0" fontId="3" fillId="0" borderId="0" xfId="58"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0" fillId="0" borderId="18" xfId="0" applyFont="1" applyFill="1" applyBorder="1" applyAlignment="1">
      <alignment vertical="center"/>
    </xf>
    <xf numFmtId="0" fontId="6"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8" xfId="0" applyFill="1" applyBorder="1" applyAlignment="1">
      <alignment/>
    </xf>
    <xf numFmtId="0" fontId="6" fillId="0" borderId="20"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2" xfId="0" applyNumberFormat="1" applyFont="1" applyFill="1" applyBorder="1" applyAlignment="1" applyProtection="1">
      <alignment vertical="center"/>
      <protection hidden="1"/>
    </xf>
    <xf numFmtId="0" fontId="2"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3" applyFont="1" applyFill="1" applyAlignment="1">
      <alignment wrapText="1"/>
      <protection/>
    </xf>
    <xf numFmtId="0" fontId="0" fillId="0" borderId="0" xfId="0" applyFont="1" applyFill="1" applyAlignment="1">
      <alignment/>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xf>
    <xf numFmtId="0" fontId="3" fillId="0" borderId="17" xfId="58" applyFont="1" applyBorder="1" applyAlignment="1">
      <alignment/>
      <protection/>
    </xf>
    <xf numFmtId="0" fontId="3" fillId="0" borderId="23" xfId="58" applyFont="1" applyBorder="1" applyAlignment="1">
      <alignment/>
      <protection/>
    </xf>
    <xf numFmtId="0" fontId="3" fillId="0" borderId="24" xfId="58" applyFont="1" applyFill="1" applyBorder="1" applyAlignment="1" applyProtection="1">
      <alignment horizontal="left" vertical="center" wrapText="1"/>
      <protection hidden="1"/>
    </xf>
    <xf numFmtId="0" fontId="3" fillId="0" borderId="16" xfId="58" applyFont="1" applyFill="1" applyBorder="1" applyAlignment="1" applyProtection="1">
      <alignment vertical="center"/>
      <protection hidden="1"/>
    </xf>
    <xf numFmtId="0" fontId="3" fillId="0" borderId="24" xfId="58" applyFont="1" applyBorder="1" applyAlignment="1" applyProtection="1">
      <alignment horizontal="left" vertical="center" wrapText="1"/>
      <protection hidden="1"/>
    </xf>
    <xf numFmtId="0" fontId="3" fillId="0" borderId="16" xfId="58" applyFont="1" applyBorder="1" applyAlignment="1" applyProtection="1">
      <alignment/>
      <protection hidden="1"/>
    </xf>
    <xf numFmtId="0" fontId="12" fillId="0" borderId="0" xfId="58" applyFont="1" applyBorder="1" applyAlignment="1" applyProtection="1">
      <alignment horizontal="right"/>
      <protection hidden="1"/>
    </xf>
    <xf numFmtId="0" fontId="3" fillId="0" borderId="24" xfId="58" applyFont="1" applyFill="1" applyBorder="1" applyAlignment="1" applyProtection="1">
      <alignment/>
      <protection hidden="1"/>
    </xf>
    <xf numFmtId="0" fontId="3" fillId="0" borderId="24" xfId="58" applyFont="1" applyBorder="1" applyAlignment="1" applyProtection="1">
      <alignment wrapText="1"/>
      <protection hidden="1"/>
    </xf>
    <xf numFmtId="0" fontId="3" fillId="0" borderId="16" xfId="58" applyFont="1" applyBorder="1" applyAlignment="1" applyProtection="1">
      <alignment horizontal="right"/>
      <protection hidden="1"/>
    </xf>
    <xf numFmtId="0" fontId="3" fillId="0" borderId="24" xfId="58" applyFont="1" applyBorder="1" applyAlignment="1" applyProtection="1">
      <alignment/>
      <protection hidden="1"/>
    </xf>
    <xf numFmtId="0" fontId="3" fillId="0" borderId="16" xfId="58" applyFont="1" applyBorder="1" applyAlignment="1" applyProtection="1">
      <alignment horizontal="right" wrapText="1"/>
      <protection hidden="1"/>
    </xf>
    <xf numFmtId="0" fontId="2" fillId="0" borderId="24" xfId="58" applyFont="1" applyFill="1" applyBorder="1" applyAlignment="1" applyProtection="1">
      <alignment horizontal="right" vertical="center"/>
      <protection hidden="1" locked="0"/>
    </xf>
    <xf numFmtId="0" fontId="3" fillId="0" borderId="24" xfId="58" applyFont="1" applyBorder="1" applyAlignment="1" applyProtection="1">
      <alignment vertical="top"/>
      <protection hidden="1"/>
    </xf>
    <xf numFmtId="0" fontId="3" fillId="0" borderId="24" xfId="58" applyFont="1" applyBorder="1" applyAlignment="1" applyProtection="1">
      <alignment horizontal="left" vertical="top" wrapText="1"/>
      <protection hidden="1"/>
    </xf>
    <xf numFmtId="0" fontId="3" fillId="0" borderId="16" xfId="58" applyFont="1" applyBorder="1" applyAlignment="1">
      <alignment/>
      <protection/>
    </xf>
    <xf numFmtId="0" fontId="3" fillId="0" borderId="24" xfId="58" applyFont="1" applyBorder="1" applyAlignment="1" applyProtection="1">
      <alignment horizontal="left" vertical="top" indent="2"/>
      <protection hidden="1"/>
    </xf>
    <xf numFmtId="0" fontId="3" fillId="0" borderId="16" xfId="58" applyFont="1" applyBorder="1" applyAlignment="1" applyProtection="1">
      <alignment horizontal="right" vertical="top"/>
      <protection hidden="1"/>
    </xf>
    <xf numFmtId="0" fontId="3" fillId="0" borderId="16" xfId="58" applyFont="1" applyBorder="1" applyAlignment="1" applyProtection="1">
      <alignment horizontal="left" vertical="top"/>
      <protection hidden="1"/>
    </xf>
    <xf numFmtId="0" fontId="3" fillId="0" borderId="24" xfId="58" applyFont="1" applyBorder="1" applyAlignment="1" applyProtection="1">
      <alignment horizontal="left"/>
      <protection hidden="1"/>
    </xf>
    <xf numFmtId="0" fontId="3" fillId="0" borderId="23" xfId="58" applyFont="1" applyBorder="1" applyAlignment="1" applyProtection="1">
      <alignment/>
      <protection hidden="1"/>
    </xf>
    <xf numFmtId="0" fontId="3" fillId="0" borderId="16" xfId="58" applyFont="1" applyBorder="1" applyAlignment="1" applyProtection="1">
      <alignment horizontal="left"/>
      <protection hidden="1"/>
    </xf>
    <xf numFmtId="0" fontId="3" fillId="0" borderId="24" xfId="58" applyFont="1" applyFill="1" applyBorder="1" applyAlignment="1" applyProtection="1">
      <alignment vertical="center"/>
      <protection hidden="1"/>
    </xf>
    <xf numFmtId="0" fontId="14" fillId="0" borderId="24" xfId="63" applyFont="1" applyFill="1" applyBorder="1" applyAlignment="1" applyProtection="1">
      <alignment vertical="center"/>
      <protection hidden="1"/>
    </xf>
    <xf numFmtId="0" fontId="14" fillId="0" borderId="0" xfId="63" applyFont="1" applyBorder="1" applyAlignment="1" applyProtection="1">
      <alignment horizontal="left"/>
      <protection hidden="1"/>
    </xf>
    <xf numFmtId="0" fontId="9" fillId="0" borderId="0" xfId="63" applyBorder="1" applyAlignment="1">
      <alignment/>
      <protection/>
    </xf>
    <xf numFmtId="0" fontId="9" fillId="0" borderId="24" xfId="63" applyBorder="1" applyAlignment="1">
      <alignment/>
      <protection/>
    </xf>
    <xf numFmtId="0" fontId="2" fillId="0" borderId="16" xfId="58" applyFont="1" applyBorder="1" applyAlignment="1" applyProtection="1">
      <alignment vertical="center"/>
      <protection hidden="1"/>
    </xf>
    <xf numFmtId="0" fontId="3" fillId="0" borderId="25" xfId="58" applyFont="1" applyFill="1" applyBorder="1" applyAlignment="1" applyProtection="1">
      <alignment horizontal="right" vertical="top" wrapText="1"/>
      <protection hidden="1"/>
    </xf>
    <xf numFmtId="0" fontId="3" fillId="0" borderId="26" xfId="58" applyFont="1" applyFill="1" applyBorder="1" applyAlignment="1" applyProtection="1">
      <alignment horizontal="right" vertical="top" wrapText="1"/>
      <protection hidden="1"/>
    </xf>
    <xf numFmtId="0" fontId="3" fillId="0" borderId="26" xfId="58" applyFont="1" applyFill="1" applyBorder="1" applyAlignment="1" applyProtection="1">
      <alignment/>
      <protection hidden="1"/>
    </xf>
    <xf numFmtId="0" fontId="3" fillId="0" borderId="27" xfId="58" applyFont="1" applyFill="1" applyBorder="1" applyAlignment="1" applyProtection="1">
      <alignment/>
      <protection hidden="1"/>
    </xf>
    <xf numFmtId="14" fontId="2" fillId="0" borderId="20" xfId="58" applyNumberFormat="1" applyFont="1" applyFill="1" applyBorder="1" applyAlignment="1" applyProtection="1">
      <alignment horizontal="center" vertical="center"/>
      <protection hidden="1" locked="0"/>
    </xf>
    <xf numFmtId="1" fontId="2" fillId="0" borderId="19" xfId="58" applyNumberFormat="1" applyFont="1" applyFill="1" applyBorder="1" applyAlignment="1" applyProtection="1">
      <alignment horizontal="center" vertical="center"/>
      <protection hidden="1" locked="0"/>
    </xf>
    <xf numFmtId="3" fontId="2" fillId="0" borderId="19" xfId="58" applyNumberFormat="1" applyFont="1" applyFill="1" applyBorder="1" applyAlignment="1" applyProtection="1">
      <alignment horizontal="right" vertical="center"/>
      <protection hidden="1" locked="0"/>
    </xf>
    <xf numFmtId="0" fontId="2" fillId="0" borderId="19" xfId="58" applyFont="1" applyFill="1" applyBorder="1" applyAlignment="1" applyProtection="1">
      <alignment horizontal="center" vertical="center"/>
      <protection hidden="1" locked="0"/>
    </xf>
    <xf numFmtId="49" fontId="2" fillId="0" borderId="19" xfId="58" applyNumberFormat="1" applyFont="1" applyFill="1" applyBorder="1" applyAlignment="1" applyProtection="1">
      <alignment horizontal="right" vertical="center"/>
      <protection hidden="1" locked="0"/>
    </xf>
    <xf numFmtId="0" fontId="3" fillId="0" borderId="0" xfId="0" applyFont="1" applyBorder="1" applyAlignment="1" applyProtection="1">
      <alignment horizontal="right"/>
      <protection hidden="1"/>
    </xf>
    <xf numFmtId="0" fontId="3" fillId="0" borderId="0" xfId="0" applyFont="1" applyBorder="1" applyAlignment="1" applyProtection="1">
      <alignment vertical="top"/>
      <protection hidden="1"/>
    </xf>
    <xf numFmtId="0" fontId="3" fillId="0" borderId="0" xfId="0" applyFont="1" applyBorder="1" applyAlignment="1" applyProtection="1">
      <alignment vertical="top" wrapText="1"/>
      <protection hidden="1"/>
    </xf>
    <xf numFmtId="0" fontId="3" fillId="0" borderId="0" xfId="0" applyFont="1" applyBorder="1" applyAlignment="1" applyProtection="1">
      <alignment wrapText="1"/>
      <protection hidden="1"/>
    </xf>
    <xf numFmtId="0" fontId="3" fillId="0" borderId="0" xfId="0" applyFont="1" applyBorder="1" applyAlignment="1" applyProtection="1">
      <alignment/>
      <protection hidden="1"/>
    </xf>
    <xf numFmtId="0" fontId="3" fillId="0" borderId="0" xfId="0" applyFont="1" applyAlignment="1" applyProtection="1">
      <alignment horizontal="left" vertical="top" indent="2"/>
      <protection hidden="1"/>
    </xf>
    <xf numFmtId="0" fontId="3" fillId="0" borderId="0" xfId="0" applyFont="1" applyAlignment="1" applyProtection="1">
      <alignment horizontal="left" vertical="top" wrapText="1" indent="2"/>
      <protection hidden="1"/>
    </xf>
    <xf numFmtId="0" fontId="3" fillId="0" borderId="0" xfId="0" applyFont="1" applyBorder="1" applyAlignment="1" applyProtection="1">
      <alignment horizontal="right" vertical="top"/>
      <protection hidden="1"/>
    </xf>
    <xf numFmtId="0" fontId="3" fillId="0" borderId="0" xfId="0" applyFont="1" applyBorder="1" applyAlignment="1" applyProtection="1">
      <alignment horizontal="center" vertical="top"/>
      <protection hidden="1"/>
    </xf>
    <xf numFmtId="0" fontId="3" fillId="0" borderId="0" xfId="0" applyFont="1" applyBorder="1" applyAlignment="1" applyProtection="1">
      <alignment horizontal="center"/>
      <protection hidden="1"/>
    </xf>
    <xf numFmtId="3" fontId="6" fillId="0" borderId="14" xfId="0" applyNumberFormat="1" applyFont="1" applyFill="1" applyBorder="1" applyAlignment="1" applyProtection="1">
      <alignment horizontal="right" vertical="center"/>
      <protection locked="0"/>
    </xf>
    <xf numFmtId="3" fontId="1" fillId="0" borderId="10" xfId="0" applyNumberFormat="1" applyFont="1" applyFill="1" applyBorder="1" applyAlignment="1" applyProtection="1">
      <alignment horizontal="right" vertical="center"/>
      <protection locked="0"/>
    </xf>
    <xf numFmtId="3" fontId="1" fillId="0" borderId="14" xfId="0" applyNumberFormat="1" applyFont="1" applyFill="1" applyBorder="1" applyAlignment="1" applyProtection="1">
      <alignment horizontal="right" vertical="center"/>
      <protection locked="0"/>
    </xf>
    <xf numFmtId="0" fontId="0" fillId="0" borderId="0" xfId="0" applyFont="1" applyAlignment="1">
      <alignment/>
    </xf>
    <xf numFmtId="0" fontId="22" fillId="33" borderId="0" xfId="0" applyFont="1" applyFill="1" applyBorder="1" applyAlignment="1">
      <alignment/>
    </xf>
    <xf numFmtId="0" fontId="0" fillId="34" borderId="0" xfId="0" applyFont="1" applyFill="1" applyBorder="1" applyAlignment="1">
      <alignment/>
    </xf>
    <xf numFmtId="0" fontId="7" fillId="34" borderId="0" xfId="57" applyFont="1" applyFill="1" applyBorder="1" applyAlignment="1">
      <alignment horizontal="left" vertical="top"/>
      <protection/>
    </xf>
    <xf numFmtId="0" fontId="0" fillId="34" borderId="0" xfId="57" applyFont="1" applyFill="1" applyBorder="1" applyAlignment="1">
      <alignment horizontal="left" vertical="center"/>
      <protection/>
    </xf>
    <xf numFmtId="0" fontId="7" fillId="34" borderId="0" xfId="57" applyFont="1" applyFill="1" applyBorder="1" applyAlignment="1">
      <alignment horizontal="left" vertical="center"/>
      <protection/>
    </xf>
    <xf numFmtId="0" fontId="0" fillId="34" borderId="0" xfId="0" applyFont="1" applyFill="1" applyBorder="1" applyAlignment="1" applyProtection="1">
      <alignment vertical="center"/>
      <protection/>
    </xf>
    <xf numFmtId="0" fontId="0" fillId="34" borderId="0" xfId="57" applyFont="1" applyFill="1" applyBorder="1" applyAlignment="1">
      <alignment horizontal="left" vertical="top"/>
      <protection/>
    </xf>
    <xf numFmtId="3" fontId="1" fillId="35" borderId="10" xfId="0" applyNumberFormat="1" applyFont="1" applyFill="1" applyBorder="1" applyAlignment="1" applyProtection="1">
      <alignment vertical="center"/>
      <protection locked="0"/>
    </xf>
    <xf numFmtId="3" fontId="6" fillId="0" borderId="1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hidden="1"/>
    </xf>
    <xf numFmtId="0" fontId="3" fillId="0" borderId="26" xfId="58" applyFont="1" applyFill="1" applyBorder="1" applyAlignment="1" applyProtection="1">
      <alignment horizontal="center" vertical="top"/>
      <protection hidden="1"/>
    </xf>
    <xf numFmtId="0" fontId="3" fillId="0" borderId="26" xfId="58" applyFont="1" applyFill="1" applyBorder="1" applyAlignment="1" applyProtection="1">
      <alignment horizontal="center"/>
      <protection hidden="1"/>
    </xf>
    <xf numFmtId="0" fontId="3" fillId="0" borderId="16" xfId="58" applyFont="1" applyBorder="1" applyAlignment="1" applyProtection="1">
      <alignment horizontal="right" vertical="center" wrapText="1"/>
      <protection hidden="1"/>
    </xf>
    <xf numFmtId="0" fontId="3" fillId="0" borderId="24" xfId="58" applyFont="1" applyBorder="1" applyAlignment="1" applyProtection="1">
      <alignment horizontal="right" wrapText="1"/>
      <protection hidden="1"/>
    </xf>
    <xf numFmtId="49" fontId="13" fillId="36" borderId="25" xfId="53" applyNumberFormat="1" applyFont="1" applyFill="1" applyBorder="1" applyAlignment="1" applyProtection="1">
      <alignment horizontal="left" vertical="center"/>
      <protection hidden="1" locked="0"/>
    </xf>
    <xf numFmtId="49" fontId="2" fillId="0" borderId="26" xfId="0" applyNumberFormat="1" applyFont="1" applyBorder="1" applyAlignment="1" applyProtection="1">
      <alignment horizontal="left" vertical="center"/>
      <protection hidden="1" locked="0"/>
    </xf>
    <xf numFmtId="49" fontId="2" fillId="0" borderId="27" xfId="0" applyNumberFormat="1" applyFont="1" applyBorder="1" applyAlignment="1" applyProtection="1">
      <alignment horizontal="left" vertical="center"/>
      <protection hidden="1" locked="0"/>
    </xf>
    <xf numFmtId="0" fontId="3" fillId="0" borderId="16" xfId="58" applyFont="1" applyBorder="1" applyAlignment="1" applyProtection="1">
      <alignment horizontal="right" vertical="center"/>
      <protection hidden="1"/>
    </xf>
    <xf numFmtId="0" fontId="3" fillId="0" borderId="24" xfId="58" applyFont="1" applyBorder="1" applyAlignment="1" applyProtection="1">
      <alignment horizontal="right"/>
      <protection hidden="1"/>
    </xf>
    <xf numFmtId="49" fontId="2" fillId="36" borderId="25" xfId="0" applyNumberFormat="1" applyFont="1" applyFill="1" applyBorder="1" applyAlignment="1" applyProtection="1">
      <alignment horizontal="left" vertical="center"/>
      <protection hidden="1" locked="0"/>
    </xf>
    <xf numFmtId="0" fontId="3" fillId="0" borderId="27" xfId="0" applyFont="1" applyBorder="1" applyAlignment="1">
      <alignment horizontal="left" vertical="center"/>
    </xf>
    <xf numFmtId="0" fontId="17" fillId="0" borderId="0" xfId="63" applyFont="1" applyBorder="1" applyAlignment="1" applyProtection="1">
      <alignment horizontal="left"/>
      <protection hidden="1"/>
    </xf>
    <xf numFmtId="0" fontId="18" fillId="0" borderId="0" xfId="63" applyFont="1" applyBorder="1" applyAlignment="1">
      <alignment/>
      <protection/>
    </xf>
    <xf numFmtId="0" fontId="14" fillId="0" borderId="0" xfId="63" applyFont="1" applyBorder="1" applyAlignment="1" applyProtection="1">
      <alignment horizontal="left"/>
      <protection hidden="1"/>
    </xf>
    <xf numFmtId="0" fontId="9" fillId="0" borderId="0" xfId="63" applyBorder="1" applyAlignment="1">
      <alignment/>
      <protection/>
    </xf>
    <xf numFmtId="0" fontId="9" fillId="0" borderId="24" xfId="63" applyBorder="1" applyAlignment="1">
      <alignment/>
      <protection/>
    </xf>
    <xf numFmtId="0" fontId="10" fillId="0" borderId="28" xfId="58" applyFont="1" applyBorder="1" applyAlignment="1">
      <alignment/>
      <protection/>
    </xf>
    <xf numFmtId="0" fontId="10" fillId="0" borderId="17" xfId="58" applyFont="1" applyBorder="1" applyAlignment="1">
      <alignment/>
      <protection/>
    </xf>
    <xf numFmtId="0" fontId="3" fillId="0" borderId="0" xfId="58" applyFont="1" applyBorder="1" applyAlignment="1" applyProtection="1">
      <alignment vertical="center"/>
      <protection hidden="1"/>
    </xf>
    <xf numFmtId="0" fontId="3" fillId="0" borderId="29" xfId="58" applyFont="1" applyBorder="1" applyAlignment="1" applyProtection="1">
      <alignment horizontal="center" vertical="top"/>
      <protection hidden="1"/>
    </xf>
    <xf numFmtId="0" fontId="3" fillId="0" borderId="29" xfId="58" applyFont="1" applyBorder="1" applyAlignment="1">
      <alignment horizontal="center"/>
      <protection/>
    </xf>
    <xf numFmtId="0" fontId="3" fillId="0" borderId="30" xfId="58" applyFont="1" applyBorder="1" applyAlignment="1">
      <alignment/>
      <protection/>
    </xf>
    <xf numFmtId="49" fontId="2" fillId="0" borderId="25" xfId="58" applyNumberFormat="1" applyFont="1" applyFill="1" applyBorder="1" applyAlignment="1" applyProtection="1">
      <alignment horizontal="center" vertical="center"/>
      <protection hidden="1" locked="0"/>
    </xf>
    <xf numFmtId="49" fontId="2" fillId="0" borderId="27" xfId="58" applyNumberFormat="1" applyFont="1" applyFill="1" applyBorder="1" applyAlignment="1" applyProtection="1">
      <alignment horizontal="center" vertical="center"/>
      <protection hidden="1" locked="0"/>
    </xf>
    <xf numFmtId="0" fontId="2" fillId="0" borderId="25" xfId="58" applyFont="1" applyFill="1" applyBorder="1" applyAlignment="1" applyProtection="1">
      <alignment horizontal="left" vertical="center"/>
      <protection hidden="1" locked="0"/>
    </xf>
    <xf numFmtId="0" fontId="3" fillId="0" borderId="26" xfId="58" applyFont="1" applyFill="1" applyBorder="1" applyAlignment="1">
      <alignment/>
      <protection/>
    </xf>
    <xf numFmtId="0" fontId="3" fillId="0" borderId="27" xfId="58" applyFont="1" applyFill="1" applyBorder="1" applyAlignment="1">
      <alignment/>
      <protection/>
    </xf>
    <xf numFmtId="0" fontId="2" fillId="36" borderId="25" xfId="0" applyFont="1" applyFill="1" applyBorder="1" applyAlignment="1" applyProtection="1">
      <alignment horizontal="left" vertical="center"/>
      <protection hidden="1" locked="0"/>
    </xf>
    <xf numFmtId="0" fontId="2" fillId="0" borderId="26" xfId="0" applyFont="1" applyBorder="1" applyAlignment="1" applyProtection="1">
      <alignment horizontal="left" vertical="center"/>
      <protection hidden="1" locked="0"/>
    </xf>
    <xf numFmtId="0" fontId="2" fillId="36" borderId="25" xfId="0" applyFont="1" applyFill="1" applyBorder="1" applyAlignment="1" applyProtection="1">
      <alignment horizontal="right" vertical="center"/>
      <protection hidden="1" locked="0"/>
    </xf>
    <xf numFmtId="0" fontId="3" fillId="0" borderId="26" xfId="0" applyFont="1" applyBorder="1" applyAlignment="1">
      <alignment/>
    </xf>
    <xf numFmtId="0" fontId="3" fillId="0" borderId="27" xfId="0" applyFont="1" applyBorder="1" applyAlignment="1">
      <alignment/>
    </xf>
    <xf numFmtId="49" fontId="2" fillId="36" borderId="25" xfId="0" applyNumberFormat="1" applyFont="1" applyFill="1" applyBorder="1" applyAlignment="1" applyProtection="1">
      <alignment horizontal="center" vertical="center"/>
      <protection hidden="1" locked="0"/>
    </xf>
    <xf numFmtId="49" fontId="2" fillId="0" borderId="27" xfId="0" applyNumberFormat="1" applyFont="1" applyBorder="1" applyAlignment="1" applyProtection="1">
      <alignment horizontal="center" vertical="center"/>
      <protection hidden="1" locked="0"/>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17" xfId="58" applyFont="1" applyBorder="1" applyAlignment="1" applyProtection="1">
      <alignment horizontal="center"/>
      <protection hidden="1"/>
    </xf>
    <xf numFmtId="0" fontId="2" fillId="0" borderId="25" xfId="58" applyFont="1" applyFill="1" applyBorder="1" applyAlignment="1" applyProtection="1">
      <alignment horizontal="right"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26" xfId="58" applyFont="1" applyFill="1" applyBorder="1" applyAlignment="1">
      <alignment horizontal="left"/>
      <protection/>
    </xf>
    <xf numFmtId="0" fontId="3" fillId="0" borderId="27" xfId="58" applyFont="1" applyFill="1" applyBorder="1" applyAlignment="1">
      <alignment horizontal="left"/>
      <protection/>
    </xf>
    <xf numFmtId="0" fontId="3" fillId="0" borderId="0" xfId="58" applyFont="1" applyBorder="1" applyAlignment="1" applyProtection="1">
      <alignment horizontal="right" vertical="center"/>
      <protection hidden="1"/>
    </xf>
    <xf numFmtId="0" fontId="3" fillId="0" borderId="16" xfId="58" applyFont="1" applyBorder="1" applyAlignment="1" applyProtection="1">
      <alignment horizontal="center" vertical="center"/>
      <protection hidden="1"/>
    </xf>
    <xf numFmtId="0" fontId="3" fillId="0" borderId="0" xfId="58" applyFont="1" applyBorder="1" applyAlignment="1">
      <alignment horizontal="center" vertical="center"/>
      <protection/>
    </xf>
    <xf numFmtId="0" fontId="3" fillId="0" borderId="0" xfId="58" applyFont="1" applyBorder="1" applyAlignment="1">
      <alignment horizontal="center"/>
      <protection/>
    </xf>
    <xf numFmtId="0" fontId="3" fillId="0" borderId="0" xfId="58" applyFont="1" applyBorder="1" applyAlignment="1">
      <alignment horizontal="center" vertical="center"/>
      <protection/>
    </xf>
    <xf numFmtId="0" fontId="3" fillId="0" borderId="0" xfId="58" applyFont="1" applyBorder="1" applyAlignment="1">
      <alignment vertical="center"/>
      <protection/>
    </xf>
    <xf numFmtId="0" fontId="3" fillId="0" borderId="0" xfId="58" applyFont="1" applyBorder="1" applyAlignment="1">
      <alignment horizontal="center"/>
      <protection/>
    </xf>
    <xf numFmtId="0" fontId="3" fillId="0" borderId="24" xfId="58" applyFont="1" applyBorder="1" applyAlignment="1">
      <alignment horizontal="center"/>
      <protection/>
    </xf>
    <xf numFmtId="0" fontId="4" fillId="36" borderId="25" xfId="53" applyFill="1" applyBorder="1" applyAlignment="1" applyProtection="1">
      <alignment/>
      <protection hidden="1" locked="0"/>
    </xf>
    <xf numFmtId="0" fontId="2" fillId="0" borderId="26" xfId="0" applyFont="1" applyBorder="1" applyAlignment="1" applyProtection="1">
      <alignment/>
      <protection hidden="1" locked="0"/>
    </xf>
    <xf numFmtId="0" fontId="2" fillId="0" borderId="27" xfId="0" applyFont="1" applyBorder="1" applyAlignment="1" applyProtection="1">
      <alignment/>
      <protection hidden="1" locked="0"/>
    </xf>
    <xf numFmtId="0" fontId="3" fillId="0" borderId="0" xfId="58" applyFont="1" applyBorder="1" applyAlignment="1" applyProtection="1">
      <alignment horizontal="right"/>
      <protection hidden="1"/>
    </xf>
    <xf numFmtId="0" fontId="3" fillId="0" borderId="26" xfId="0" applyFont="1" applyBorder="1" applyAlignment="1">
      <alignment horizontal="left" vertical="center"/>
    </xf>
    <xf numFmtId="1" fontId="2" fillId="0" borderId="25" xfId="58" applyNumberFormat="1" applyFont="1" applyFill="1" applyBorder="1" applyAlignment="1" applyProtection="1">
      <alignment horizontal="center" vertical="center"/>
      <protection hidden="1" locked="0"/>
    </xf>
    <xf numFmtId="1" fontId="2" fillId="0" borderId="27" xfId="58" applyNumberFormat="1" applyFont="1" applyFill="1" applyBorder="1" applyAlignment="1" applyProtection="1">
      <alignment horizontal="center" vertical="center"/>
      <protection hidden="1" locked="0"/>
    </xf>
    <xf numFmtId="0" fontId="3" fillId="0" borderId="26" xfId="58" applyFont="1" applyFill="1" applyBorder="1" applyAlignment="1">
      <alignment horizontal="left" vertical="center"/>
      <protection/>
    </xf>
    <xf numFmtId="0" fontId="3" fillId="0" borderId="27" xfId="58" applyFont="1" applyFill="1" applyBorder="1" applyAlignment="1">
      <alignment horizontal="left" vertical="center"/>
      <protection/>
    </xf>
    <xf numFmtId="0" fontId="3" fillId="0" borderId="0" xfId="58" applyFont="1" applyBorder="1" applyAlignment="1" applyProtection="1">
      <alignment horizontal="right" wrapText="1"/>
      <protection hidden="1"/>
    </xf>
    <xf numFmtId="0" fontId="3" fillId="0" borderId="16" xfId="58" applyFont="1" applyBorder="1" applyAlignment="1" applyProtection="1">
      <alignment horizontal="right" wrapText="1"/>
      <protection hidden="1"/>
    </xf>
    <xf numFmtId="0" fontId="2" fillId="0" borderId="16" xfId="58" applyFont="1" applyFill="1" applyBorder="1" applyAlignment="1" applyProtection="1">
      <alignment horizontal="left" vertical="center" wrapText="1"/>
      <protection hidden="1"/>
    </xf>
    <xf numFmtId="0" fontId="2" fillId="0" borderId="0" xfId="58" applyFont="1" applyFill="1" applyBorder="1" applyAlignment="1" applyProtection="1">
      <alignment horizontal="left" vertical="center" wrapText="1"/>
      <protection hidden="1"/>
    </xf>
    <xf numFmtId="0" fontId="2" fillId="0" borderId="24" xfId="58" applyFont="1" applyFill="1" applyBorder="1" applyAlignment="1" applyProtection="1">
      <alignment horizontal="left" vertical="center" wrapText="1"/>
      <protection hidden="1"/>
    </xf>
    <xf numFmtId="0" fontId="11" fillId="0" borderId="16" xfId="58" applyFont="1" applyBorder="1" applyAlignment="1" applyProtection="1">
      <alignment horizontal="center" vertical="center" wrapText="1"/>
      <protection hidden="1"/>
    </xf>
    <xf numFmtId="0" fontId="11" fillId="0" borderId="0" xfId="58" applyFont="1" applyBorder="1" applyAlignment="1" applyProtection="1">
      <alignment horizontal="center" vertical="center" wrapText="1"/>
      <protection hidden="1"/>
    </xf>
    <xf numFmtId="0" fontId="11" fillId="0" borderId="24" xfId="58" applyFont="1" applyBorder="1" applyAlignment="1" applyProtection="1">
      <alignment horizontal="center" vertical="center" wrapText="1"/>
      <protection hidden="1"/>
    </xf>
    <xf numFmtId="0" fontId="1" fillId="0" borderId="16" xfId="58" applyFont="1" applyBorder="1" applyAlignment="1" applyProtection="1">
      <alignment horizontal="right" vertical="center" wrapText="1"/>
      <protection hidden="1"/>
    </xf>
    <xf numFmtId="0" fontId="1" fillId="0" borderId="24" xfId="58" applyFont="1" applyBorder="1" applyAlignment="1" applyProtection="1">
      <alignment horizontal="right" wrapText="1"/>
      <protection hidden="1"/>
    </xf>
    <xf numFmtId="49" fontId="2" fillId="36" borderId="31" xfId="0" applyNumberFormat="1" applyFont="1" applyFill="1" applyBorder="1" applyAlignment="1" applyProtection="1">
      <alignment horizontal="center" vertical="center"/>
      <protection hidden="1" locked="0"/>
    </xf>
    <xf numFmtId="49" fontId="2" fillId="0" borderId="32" xfId="0" applyNumberFormat="1" applyFont="1" applyBorder="1" applyAlignment="1" applyProtection="1">
      <alignment horizontal="center" vertical="center"/>
      <protection hidden="1" locked="0"/>
    </xf>
    <xf numFmtId="0" fontId="3" fillId="0" borderId="0" xfId="0" applyFont="1" applyBorder="1" applyAlignment="1" applyProtection="1">
      <alignment vertical="top" wrapText="1"/>
      <protection hidden="1"/>
    </xf>
    <xf numFmtId="0" fontId="3" fillId="0" borderId="0" xfId="0" applyFont="1" applyBorder="1" applyAlignment="1" applyProtection="1">
      <alignment wrapText="1"/>
      <protection hidden="1"/>
    </xf>
    <xf numFmtId="0" fontId="3" fillId="0" borderId="0" xfId="0" applyFont="1" applyBorder="1" applyAlignment="1" applyProtection="1">
      <alignment horizontal="center" vertical="top"/>
      <protection hidden="1"/>
    </xf>
    <xf numFmtId="0" fontId="3" fillId="0" borderId="0" xfId="0" applyFont="1" applyBorder="1" applyAlignment="1" applyProtection="1">
      <alignment horizontal="center"/>
      <protection hidden="1"/>
    </xf>
    <xf numFmtId="0" fontId="6" fillId="0" borderId="19" xfId="0" applyFont="1" applyFill="1" applyBorder="1" applyAlignment="1" applyProtection="1">
      <alignment horizontal="center" vertical="center" wrapText="1"/>
      <protection hidden="1"/>
    </xf>
    <xf numFmtId="0" fontId="2"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top" wrapText="1"/>
      <protection hidden="1"/>
    </xf>
    <xf numFmtId="0" fontId="7" fillId="0" borderId="21"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7" fillId="0" borderId="38" xfId="0" applyFont="1" applyFill="1" applyBorder="1" applyAlignment="1" applyProtection="1">
      <alignment vertical="center" wrapText="1"/>
      <protection hidden="1"/>
    </xf>
    <xf numFmtId="0" fontId="2" fillId="0" borderId="21"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8" xfId="0" applyFont="1" applyFill="1" applyBorder="1" applyAlignment="1">
      <alignment vertical="center"/>
    </xf>
    <xf numFmtId="0" fontId="0" fillId="0" borderId="34" xfId="0" applyFont="1" applyFill="1" applyBorder="1" applyAlignment="1">
      <alignment vertical="center"/>
    </xf>
    <xf numFmtId="0" fontId="3" fillId="0" borderId="22"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9" fillId="0" borderId="0" xfId="0" applyFont="1" applyFill="1" applyBorder="1" applyAlignment="1">
      <alignment vertical="center" wrapText="1"/>
    </xf>
    <xf numFmtId="0" fontId="19" fillId="0" borderId="0" xfId="0" applyFont="1" applyFill="1" applyAlignment="1">
      <alignment vertical="center"/>
    </xf>
    <xf numFmtId="0" fontId="7" fillId="0" borderId="26" xfId="0" applyFont="1" applyFill="1" applyBorder="1" applyAlignment="1" applyProtection="1">
      <alignment horizontal="left" vertical="center" wrapText="1"/>
      <protection hidden="1"/>
    </xf>
    <xf numFmtId="0" fontId="2"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2" fillId="0" borderId="1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2" fillId="0" borderId="22"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2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6" fillId="0" borderId="21"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6" xfId="0" applyFont="1" applyFill="1" applyBorder="1" applyAlignment="1">
      <alignment horizontal="center" vertical="top" wrapText="1"/>
    </xf>
    <xf numFmtId="0" fontId="2"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9" xfId="0" applyFont="1" applyFill="1" applyBorder="1" applyAlignment="1">
      <alignment horizontal="center"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3" fillId="0" borderId="33"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3"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7" fillId="0" borderId="0" xfId="63" applyFont="1" applyFill="1" applyBorder="1" applyAlignment="1" applyProtection="1">
      <alignment horizontal="center" vertical="center"/>
      <protection hidden="1"/>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vertical="center"/>
      <protection/>
    </xf>
    <xf numFmtId="0" fontId="2" fillId="0" borderId="20" xfId="0"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0" fontId="0" fillId="34" borderId="0" xfId="57" applyFont="1" applyFill="1" applyBorder="1" applyAlignment="1" applyProtection="1">
      <alignment horizontal="left" vertical="top" wrapText="1"/>
      <protection locked="0"/>
    </xf>
    <xf numFmtId="0" fontId="0" fillId="34" borderId="0" xfId="0" applyFont="1" applyFill="1" applyBorder="1" applyAlignment="1" applyProtection="1">
      <alignment wrapText="1"/>
      <protection locked="0"/>
    </xf>
    <xf numFmtId="0" fontId="10" fillId="0" borderId="0" xfId="63" applyFont="1" applyAlignment="1">
      <alignment/>
      <protection/>
    </xf>
    <xf numFmtId="0" fontId="16" fillId="0" borderId="0" xfId="63" applyFont="1" applyBorder="1" applyAlignment="1">
      <alignment horizontal="justify" vertical="top" wrapText="1"/>
      <protection/>
    </xf>
    <xf numFmtId="0" fontId="22" fillId="0" borderId="0" xfId="63" applyFont="1" applyAlignment="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FIN" xfId="57"/>
    <cellStyle name="Normal_TFI-POD" xfId="58"/>
    <cellStyle name="Note" xfId="59"/>
    <cellStyle name="Obično_Knjiga2" xfId="60"/>
    <cellStyle name="Output" xfId="61"/>
    <cellStyle name="Percent" xfId="62"/>
    <cellStyle name="Style 1" xfId="63"/>
    <cellStyle name="Title" xfId="64"/>
    <cellStyle name="Total" xfId="65"/>
    <cellStyle name="Warning Text" xfId="66"/>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h@autohrvatska.hr" TargetMode="External" /><Relationship Id="rId2" Type="http://schemas.openxmlformats.org/officeDocument/2006/relationships/hyperlink" Target="http://www.autohrvatska.h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63"/>
  <sheetViews>
    <sheetView view="pageBreakPreview" zoomScale="110" zoomScaleSheetLayoutView="110" zoomScalePageLayoutView="0" workbookViewId="0" topLeftCell="A1">
      <selection activeCell="H28" sqref="H28:I28"/>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9" ht="15.75">
      <c r="A1" s="154" t="s">
        <v>248</v>
      </c>
      <c r="B1" s="155"/>
      <c r="C1" s="155"/>
      <c r="D1" s="76"/>
      <c r="E1" s="76"/>
      <c r="F1" s="76"/>
      <c r="G1" s="76"/>
      <c r="H1" s="76"/>
      <c r="I1" s="77"/>
    </row>
    <row r="2" spans="1:9" ht="12.75">
      <c r="A2" s="199" t="s">
        <v>249</v>
      </c>
      <c r="B2" s="200"/>
      <c r="C2" s="200"/>
      <c r="D2" s="201"/>
      <c r="E2" s="108" t="s">
        <v>323</v>
      </c>
      <c r="F2" s="11"/>
      <c r="G2" s="12" t="s">
        <v>250</v>
      </c>
      <c r="H2" s="108" t="s">
        <v>379</v>
      </c>
      <c r="I2" s="78"/>
    </row>
    <row r="3" spans="1:9" ht="12.75">
      <c r="A3" s="79"/>
      <c r="B3" s="13"/>
      <c r="C3" s="13"/>
      <c r="D3" s="13"/>
      <c r="E3" s="14"/>
      <c r="F3" s="14"/>
      <c r="G3" s="13"/>
      <c r="H3" s="13"/>
      <c r="I3" s="80"/>
    </row>
    <row r="4" spans="1:9" ht="15">
      <c r="A4" s="202" t="s">
        <v>317</v>
      </c>
      <c r="B4" s="203"/>
      <c r="C4" s="203"/>
      <c r="D4" s="203"/>
      <c r="E4" s="203"/>
      <c r="F4" s="203"/>
      <c r="G4" s="203"/>
      <c r="H4" s="203"/>
      <c r="I4" s="204"/>
    </row>
    <row r="5" spans="1:9" ht="12.75">
      <c r="A5" s="81"/>
      <c r="B5" s="15"/>
      <c r="C5" s="15"/>
      <c r="D5" s="15"/>
      <c r="E5" s="16"/>
      <c r="F5" s="82"/>
      <c r="G5" s="17"/>
      <c r="H5" s="18"/>
      <c r="I5" s="83"/>
    </row>
    <row r="6" spans="1:9" ht="12.75">
      <c r="A6" s="145" t="s">
        <v>251</v>
      </c>
      <c r="B6" s="146"/>
      <c r="C6" s="160" t="s">
        <v>324</v>
      </c>
      <c r="D6" s="161"/>
      <c r="E6" s="26"/>
      <c r="F6" s="26"/>
      <c r="G6" s="26"/>
      <c r="H6" s="26"/>
      <c r="I6" s="84"/>
    </row>
    <row r="7" spans="1:9" ht="12.75">
      <c r="A7" s="85"/>
      <c r="B7" s="21"/>
      <c r="C7" s="15"/>
      <c r="D7" s="15"/>
      <c r="E7" s="26"/>
      <c r="F7" s="26"/>
      <c r="G7" s="26"/>
      <c r="H7" s="26"/>
      <c r="I7" s="84"/>
    </row>
    <row r="8" spans="1:9" ht="12.75">
      <c r="A8" s="205" t="s">
        <v>252</v>
      </c>
      <c r="B8" s="206"/>
      <c r="C8" s="160" t="s">
        <v>325</v>
      </c>
      <c r="D8" s="161"/>
      <c r="E8" s="26"/>
      <c r="F8" s="26"/>
      <c r="G8" s="26"/>
      <c r="H8" s="26"/>
      <c r="I8" s="86"/>
    </row>
    <row r="9" spans="1:9" ht="12.75">
      <c r="A9" s="87"/>
      <c r="B9" s="41"/>
      <c r="C9" s="19"/>
      <c r="D9" s="24"/>
      <c r="E9" s="15"/>
      <c r="F9" s="15"/>
      <c r="G9" s="15"/>
      <c r="H9" s="15"/>
      <c r="I9" s="86"/>
    </row>
    <row r="10" spans="1:9" ht="12.75">
      <c r="A10" s="140" t="s">
        <v>253</v>
      </c>
      <c r="B10" s="197"/>
      <c r="C10" s="160" t="s">
        <v>326</v>
      </c>
      <c r="D10" s="161"/>
      <c r="E10" s="15"/>
      <c r="F10" s="15"/>
      <c r="G10" s="15"/>
      <c r="H10" s="15"/>
      <c r="I10" s="86"/>
    </row>
    <row r="11" spans="1:9" ht="12.75">
      <c r="A11" s="198"/>
      <c r="B11" s="197"/>
      <c r="C11" s="15"/>
      <c r="D11" s="15"/>
      <c r="E11" s="15"/>
      <c r="F11" s="15"/>
      <c r="G11" s="15"/>
      <c r="H11" s="15"/>
      <c r="I11" s="86"/>
    </row>
    <row r="12" spans="1:9" ht="12.75">
      <c r="A12" s="145" t="s">
        <v>254</v>
      </c>
      <c r="B12" s="146"/>
      <c r="C12" s="165" t="s">
        <v>327</v>
      </c>
      <c r="D12" s="192"/>
      <c r="E12" s="192"/>
      <c r="F12" s="192"/>
      <c r="G12" s="192"/>
      <c r="H12" s="192"/>
      <c r="I12" s="148"/>
    </row>
    <row r="13" spans="1:9" ht="12.75">
      <c r="A13" s="85"/>
      <c r="B13" s="21"/>
      <c r="C13" s="20"/>
      <c r="D13" s="15"/>
      <c r="E13" s="15"/>
      <c r="F13" s="15"/>
      <c r="G13" s="15"/>
      <c r="H13" s="15"/>
      <c r="I13" s="86"/>
    </row>
    <row r="14" spans="1:9" ht="12.75">
      <c r="A14" s="145" t="s">
        <v>255</v>
      </c>
      <c r="B14" s="146"/>
      <c r="C14" s="193">
        <v>10000</v>
      </c>
      <c r="D14" s="194"/>
      <c r="E14" s="15"/>
      <c r="F14" s="162" t="s">
        <v>328</v>
      </c>
      <c r="G14" s="195"/>
      <c r="H14" s="195"/>
      <c r="I14" s="196"/>
    </row>
    <row r="15" spans="1:9" ht="12.75">
      <c r="A15" s="85"/>
      <c r="B15" s="21"/>
      <c r="C15" s="15"/>
      <c r="D15" s="15"/>
      <c r="E15" s="15"/>
      <c r="F15" s="15"/>
      <c r="G15" s="15"/>
      <c r="H15" s="15"/>
      <c r="I15" s="86"/>
    </row>
    <row r="16" spans="1:9" ht="12.75">
      <c r="A16" s="145" t="s">
        <v>256</v>
      </c>
      <c r="B16" s="146"/>
      <c r="C16" s="165" t="s">
        <v>329</v>
      </c>
      <c r="D16" s="192"/>
      <c r="E16" s="192"/>
      <c r="F16" s="192"/>
      <c r="G16" s="192"/>
      <c r="H16" s="192"/>
      <c r="I16" s="148"/>
    </row>
    <row r="17" spans="1:9" ht="12.75">
      <c r="A17" s="85"/>
      <c r="B17" s="21"/>
      <c r="C17" s="15"/>
      <c r="D17" s="15"/>
      <c r="E17" s="15"/>
      <c r="F17" s="15"/>
      <c r="G17" s="15"/>
      <c r="H17" s="15"/>
      <c r="I17" s="86"/>
    </row>
    <row r="18" spans="1:9" ht="12.75">
      <c r="A18" s="145" t="s">
        <v>257</v>
      </c>
      <c r="B18" s="146"/>
      <c r="C18" s="188" t="s">
        <v>330</v>
      </c>
      <c r="D18" s="189"/>
      <c r="E18" s="189"/>
      <c r="F18" s="189"/>
      <c r="G18" s="189"/>
      <c r="H18" s="189"/>
      <c r="I18" s="190"/>
    </row>
    <row r="19" spans="1:9" ht="12.75">
      <c r="A19" s="85"/>
      <c r="B19" s="21"/>
      <c r="C19" s="20"/>
      <c r="D19" s="15"/>
      <c r="E19" s="15"/>
      <c r="F19" s="15"/>
      <c r="G19" s="15"/>
      <c r="H19" s="15"/>
      <c r="I19" s="86"/>
    </row>
    <row r="20" spans="1:9" ht="12.75">
      <c r="A20" s="145" t="s">
        <v>258</v>
      </c>
      <c r="B20" s="146"/>
      <c r="C20" s="188" t="s">
        <v>331</v>
      </c>
      <c r="D20" s="189"/>
      <c r="E20" s="189"/>
      <c r="F20" s="189"/>
      <c r="G20" s="189"/>
      <c r="H20" s="189"/>
      <c r="I20" s="190"/>
    </row>
    <row r="21" spans="1:9" ht="12.75">
      <c r="A21" s="85"/>
      <c r="B21" s="21"/>
      <c r="C21" s="20"/>
      <c r="D21" s="15"/>
      <c r="E21" s="15"/>
      <c r="F21" s="15"/>
      <c r="G21" s="15"/>
      <c r="H21" s="15"/>
      <c r="I21" s="86"/>
    </row>
    <row r="22" spans="1:9" ht="12.75">
      <c r="A22" s="145" t="s">
        <v>259</v>
      </c>
      <c r="B22" s="146"/>
      <c r="C22" s="109">
        <v>133</v>
      </c>
      <c r="D22" s="162" t="s">
        <v>328</v>
      </c>
      <c r="E22" s="178"/>
      <c r="F22" s="179"/>
      <c r="G22" s="145"/>
      <c r="H22" s="191"/>
      <c r="I22" s="88"/>
    </row>
    <row r="23" spans="1:9" ht="12.75">
      <c r="A23" s="85"/>
      <c r="B23" s="21"/>
      <c r="C23" s="15"/>
      <c r="D23" s="22"/>
      <c r="E23" s="22"/>
      <c r="F23" s="22"/>
      <c r="G23" s="22"/>
      <c r="H23" s="15"/>
      <c r="I23" s="86"/>
    </row>
    <row r="24" spans="1:9" ht="12.75">
      <c r="A24" s="145" t="s">
        <v>260</v>
      </c>
      <c r="B24" s="146"/>
      <c r="C24" s="109">
        <v>21</v>
      </c>
      <c r="D24" s="162" t="s">
        <v>328</v>
      </c>
      <c r="E24" s="178"/>
      <c r="F24" s="178"/>
      <c r="G24" s="179"/>
      <c r="H24" s="42" t="s">
        <v>261</v>
      </c>
      <c r="I24" s="110">
        <v>557</v>
      </c>
    </row>
    <row r="25" spans="1:9" ht="12.75">
      <c r="A25" s="85"/>
      <c r="B25" s="21"/>
      <c r="C25" s="15"/>
      <c r="D25" s="22"/>
      <c r="E25" s="22"/>
      <c r="F25" s="22"/>
      <c r="G25" s="21"/>
      <c r="H25" s="21" t="s">
        <v>318</v>
      </c>
      <c r="I25" s="89"/>
    </row>
    <row r="26" spans="1:9" ht="12.75">
      <c r="A26" s="145" t="s">
        <v>262</v>
      </c>
      <c r="B26" s="146"/>
      <c r="C26" s="111" t="s">
        <v>332</v>
      </c>
      <c r="D26" s="23"/>
      <c r="E26" s="28"/>
      <c r="F26" s="22"/>
      <c r="G26" s="180" t="s">
        <v>263</v>
      </c>
      <c r="H26" s="146"/>
      <c r="I26" s="112" t="s">
        <v>333</v>
      </c>
    </row>
    <row r="27" spans="1:9" ht="12.75">
      <c r="A27" s="85"/>
      <c r="B27" s="21"/>
      <c r="C27" s="15"/>
      <c r="D27" s="22"/>
      <c r="E27" s="22"/>
      <c r="F27" s="22"/>
      <c r="G27" s="22"/>
      <c r="H27" s="15"/>
      <c r="I27" s="90"/>
    </row>
    <row r="28" spans="1:9" ht="12.75">
      <c r="A28" s="181" t="s">
        <v>264</v>
      </c>
      <c r="B28" s="182"/>
      <c r="C28" s="183"/>
      <c r="D28" s="183"/>
      <c r="E28" s="184" t="s">
        <v>265</v>
      </c>
      <c r="F28" s="185"/>
      <c r="G28" s="185"/>
      <c r="H28" s="186" t="s">
        <v>266</v>
      </c>
      <c r="I28" s="187"/>
    </row>
    <row r="29" spans="1:9" ht="12.75">
      <c r="A29" s="91"/>
      <c r="B29" s="28"/>
      <c r="C29" s="28"/>
      <c r="D29" s="24"/>
      <c r="E29" s="15"/>
      <c r="F29" s="15"/>
      <c r="G29" s="15"/>
      <c r="H29" s="25"/>
      <c r="I29" s="90"/>
    </row>
    <row r="30" spans="1:9" ht="12.75">
      <c r="A30" s="175"/>
      <c r="B30" s="163"/>
      <c r="C30" s="163"/>
      <c r="D30" s="164"/>
      <c r="E30" s="175"/>
      <c r="F30" s="163"/>
      <c r="G30" s="163"/>
      <c r="H30" s="160"/>
      <c r="I30" s="161"/>
    </row>
    <row r="31" spans="1:9" ht="12.75">
      <c r="A31" s="85"/>
      <c r="B31" s="21"/>
      <c r="C31" s="20"/>
      <c r="D31" s="176"/>
      <c r="E31" s="176"/>
      <c r="F31" s="176"/>
      <c r="G31" s="177"/>
      <c r="H31" s="15"/>
      <c r="I31" s="92"/>
    </row>
    <row r="32" spans="1:9" ht="12.75">
      <c r="A32" s="167" t="s">
        <v>334</v>
      </c>
      <c r="B32" s="168"/>
      <c r="C32" s="168"/>
      <c r="D32" s="169"/>
      <c r="E32" s="167" t="s">
        <v>335</v>
      </c>
      <c r="F32" s="168"/>
      <c r="G32" s="168"/>
      <c r="H32" s="170" t="s">
        <v>336</v>
      </c>
      <c r="I32" s="171"/>
    </row>
    <row r="33" spans="1:9" ht="12.75">
      <c r="A33" s="113"/>
      <c r="B33" s="113"/>
      <c r="C33" s="114"/>
      <c r="D33" s="209"/>
      <c r="E33" s="209"/>
      <c r="F33" s="209"/>
      <c r="G33" s="210"/>
      <c r="H33" s="117"/>
      <c r="I33" s="118"/>
    </row>
    <row r="34" spans="1:9" ht="12.75">
      <c r="A34" s="167" t="s">
        <v>337</v>
      </c>
      <c r="B34" s="168"/>
      <c r="C34" s="168"/>
      <c r="D34" s="169"/>
      <c r="E34" s="167" t="s">
        <v>335</v>
      </c>
      <c r="F34" s="168"/>
      <c r="G34" s="168"/>
      <c r="H34" s="170" t="s">
        <v>338</v>
      </c>
      <c r="I34" s="171"/>
    </row>
    <row r="35" spans="1:9" ht="12.75">
      <c r="A35" s="113"/>
      <c r="B35" s="113"/>
      <c r="C35" s="114"/>
      <c r="D35" s="115"/>
      <c r="E35" s="115"/>
      <c r="F35" s="115"/>
      <c r="G35" s="116"/>
      <c r="H35" s="117"/>
      <c r="I35" s="119"/>
    </row>
    <row r="36" spans="1:9" ht="12.75">
      <c r="A36" s="167" t="s">
        <v>339</v>
      </c>
      <c r="B36" s="168"/>
      <c r="C36" s="168"/>
      <c r="D36" s="169"/>
      <c r="E36" s="167" t="s">
        <v>335</v>
      </c>
      <c r="F36" s="168"/>
      <c r="G36" s="168"/>
      <c r="H36" s="170" t="s">
        <v>340</v>
      </c>
      <c r="I36" s="171"/>
    </row>
    <row r="37" spans="1:9" ht="12.75">
      <c r="A37" s="113"/>
      <c r="B37" s="113"/>
      <c r="C37" s="114"/>
      <c r="D37" s="115"/>
      <c r="E37" s="115"/>
      <c r="F37" s="115"/>
      <c r="G37" s="116"/>
      <c r="H37" s="117"/>
      <c r="I37" s="119"/>
    </row>
    <row r="38" spans="1:9" ht="12.75">
      <c r="A38" s="167" t="s">
        <v>341</v>
      </c>
      <c r="B38" s="168"/>
      <c r="C38" s="168"/>
      <c r="D38" s="169"/>
      <c r="E38" s="167" t="s">
        <v>335</v>
      </c>
      <c r="F38" s="168"/>
      <c r="G38" s="168"/>
      <c r="H38" s="170" t="s">
        <v>342</v>
      </c>
      <c r="I38" s="171"/>
    </row>
    <row r="39" spans="1:9" ht="12.75">
      <c r="A39" s="120"/>
      <c r="B39" s="120"/>
      <c r="C39" s="211"/>
      <c r="D39" s="212"/>
      <c r="E39" s="117"/>
      <c r="F39" s="211"/>
      <c r="G39" s="212"/>
      <c r="H39" s="117"/>
      <c r="I39" s="117"/>
    </row>
    <row r="40" spans="1:9" ht="12.75">
      <c r="A40" s="167" t="s">
        <v>343</v>
      </c>
      <c r="B40" s="168"/>
      <c r="C40" s="168"/>
      <c r="D40" s="169"/>
      <c r="E40" s="167" t="s">
        <v>344</v>
      </c>
      <c r="F40" s="168"/>
      <c r="G40" s="168"/>
      <c r="H40" s="170" t="s">
        <v>345</v>
      </c>
      <c r="I40" s="171"/>
    </row>
    <row r="41" spans="1:9" ht="12.75">
      <c r="A41" s="120"/>
      <c r="B41" s="120"/>
      <c r="C41" s="121"/>
      <c r="D41" s="122"/>
      <c r="E41" s="117"/>
      <c r="F41" s="121"/>
      <c r="G41" s="122"/>
      <c r="H41" s="117"/>
      <c r="I41" s="117"/>
    </row>
    <row r="42" spans="1:9" ht="12.75">
      <c r="A42" s="167" t="s">
        <v>346</v>
      </c>
      <c r="B42" s="168"/>
      <c r="C42" s="168"/>
      <c r="D42" s="169"/>
      <c r="E42" s="167" t="s">
        <v>335</v>
      </c>
      <c r="F42" s="168"/>
      <c r="G42" s="168"/>
      <c r="H42" s="170" t="s">
        <v>347</v>
      </c>
      <c r="I42" s="171"/>
    </row>
    <row r="43" spans="1:9" ht="12.75">
      <c r="A43" s="94"/>
      <c r="B43" s="29"/>
      <c r="C43" s="29"/>
      <c r="D43" s="19"/>
      <c r="E43" s="19"/>
      <c r="F43" s="29"/>
      <c r="G43" s="19"/>
      <c r="H43" s="19"/>
      <c r="I43" s="95"/>
    </row>
    <row r="44" spans="1:9" ht="12.75">
      <c r="A44" s="140" t="s">
        <v>267</v>
      </c>
      <c r="B44" s="141"/>
      <c r="C44" s="160"/>
      <c r="D44" s="161"/>
      <c r="E44" s="24"/>
      <c r="F44" s="162"/>
      <c r="G44" s="163"/>
      <c r="H44" s="163"/>
      <c r="I44" s="164"/>
    </row>
    <row r="45" spans="1:9" ht="12.75">
      <c r="A45" s="93"/>
      <c r="B45" s="27"/>
      <c r="C45" s="172"/>
      <c r="D45" s="173"/>
      <c r="E45" s="15"/>
      <c r="F45" s="172"/>
      <c r="G45" s="174"/>
      <c r="H45" s="30"/>
      <c r="I45" s="96"/>
    </row>
    <row r="46" spans="1:9" ht="12.75">
      <c r="A46" s="140" t="s">
        <v>268</v>
      </c>
      <c r="B46" s="141"/>
      <c r="C46" s="165" t="s">
        <v>348</v>
      </c>
      <c r="D46" s="166"/>
      <c r="E46" s="166"/>
      <c r="F46" s="166"/>
      <c r="G46" s="166"/>
      <c r="H46" s="166"/>
      <c r="I46" s="166"/>
    </row>
    <row r="47" spans="1:9" ht="12.75">
      <c r="A47" s="85"/>
      <c r="B47" s="21"/>
      <c r="C47" s="20" t="s">
        <v>269</v>
      </c>
      <c r="D47" s="15"/>
      <c r="E47" s="15"/>
      <c r="F47" s="15"/>
      <c r="G47" s="15"/>
      <c r="H47" s="15"/>
      <c r="I47" s="86"/>
    </row>
    <row r="48" spans="1:9" ht="12.75">
      <c r="A48" s="140" t="s">
        <v>270</v>
      </c>
      <c r="B48" s="141"/>
      <c r="C48" s="147" t="s">
        <v>349</v>
      </c>
      <c r="D48" s="143"/>
      <c r="E48" s="144"/>
      <c r="F48" s="15"/>
      <c r="G48" s="42" t="s">
        <v>271</v>
      </c>
      <c r="H48" s="147" t="s">
        <v>350</v>
      </c>
      <c r="I48" s="144"/>
    </row>
    <row r="49" spans="1:9" ht="12.75">
      <c r="A49" s="85"/>
      <c r="B49" s="21"/>
      <c r="C49" s="20"/>
      <c r="D49" s="15"/>
      <c r="E49" s="15"/>
      <c r="F49" s="15"/>
      <c r="G49" s="15"/>
      <c r="H49" s="15"/>
      <c r="I49" s="86"/>
    </row>
    <row r="50" spans="1:9" ht="12.75">
      <c r="A50" s="140" t="s">
        <v>257</v>
      </c>
      <c r="B50" s="141"/>
      <c r="C50" s="142" t="s">
        <v>351</v>
      </c>
      <c r="D50" s="143"/>
      <c r="E50" s="143"/>
      <c r="F50" s="143"/>
      <c r="G50" s="143"/>
      <c r="H50" s="143"/>
      <c r="I50" s="144"/>
    </row>
    <row r="51" spans="1:9" ht="12.75">
      <c r="A51" s="85"/>
      <c r="B51" s="21"/>
      <c r="C51" s="15"/>
      <c r="D51" s="15"/>
      <c r="E51" s="15"/>
      <c r="F51" s="15"/>
      <c r="G51" s="15"/>
      <c r="H51" s="15"/>
      <c r="I51" s="86"/>
    </row>
    <row r="52" spans="1:9" ht="12.75">
      <c r="A52" s="145" t="s">
        <v>272</v>
      </c>
      <c r="B52" s="146"/>
      <c r="C52" s="147" t="s">
        <v>352</v>
      </c>
      <c r="D52" s="143"/>
      <c r="E52" s="143"/>
      <c r="F52" s="143"/>
      <c r="G52" s="143"/>
      <c r="H52" s="143"/>
      <c r="I52" s="148"/>
    </row>
    <row r="53" spans="1:9" ht="12.75">
      <c r="A53" s="97"/>
      <c r="B53" s="19"/>
      <c r="C53" s="156" t="s">
        <v>273</v>
      </c>
      <c r="D53" s="156"/>
      <c r="E53" s="156"/>
      <c r="F53" s="156"/>
      <c r="G53" s="156"/>
      <c r="H53" s="156"/>
      <c r="I53" s="98"/>
    </row>
    <row r="54" spans="1:9" ht="12.75">
      <c r="A54" s="97"/>
      <c r="B54" s="19"/>
      <c r="C54" s="31"/>
      <c r="D54" s="31"/>
      <c r="E54" s="31"/>
      <c r="F54" s="31"/>
      <c r="G54" s="31"/>
      <c r="H54" s="31"/>
      <c r="I54" s="98"/>
    </row>
    <row r="55" spans="1:9" ht="12.75">
      <c r="A55" s="97"/>
      <c r="B55" s="149" t="s">
        <v>274</v>
      </c>
      <c r="C55" s="150"/>
      <c r="D55" s="150"/>
      <c r="E55" s="150"/>
      <c r="F55" s="40"/>
      <c r="G55" s="40"/>
      <c r="H55" s="40"/>
      <c r="I55" s="99"/>
    </row>
    <row r="56" spans="1:9" ht="12.75">
      <c r="A56" s="97"/>
      <c r="B56" s="151" t="s">
        <v>306</v>
      </c>
      <c r="C56" s="152"/>
      <c r="D56" s="152"/>
      <c r="E56" s="152"/>
      <c r="F56" s="152"/>
      <c r="G56" s="152"/>
      <c r="H56" s="152"/>
      <c r="I56" s="153"/>
    </row>
    <row r="57" spans="1:9" ht="12.75">
      <c r="A57" s="97"/>
      <c r="B57" s="151" t="s">
        <v>307</v>
      </c>
      <c r="C57" s="152"/>
      <c r="D57" s="152"/>
      <c r="E57" s="152"/>
      <c r="F57" s="152"/>
      <c r="G57" s="152"/>
      <c r="H57" s="152"/>
      <c r="I57" s="99"/>
    </row>
    <row r="58" spans="1:9" ht="12.75">
      <c r="A58" s="97"/>
      <c r="B58" s="151" t="s">
        <v>308</v>
      </c>
      <c r="C58" s="152"/>
      <c r="D58" s="152"/>
      <c r="E58" s="152"/>
      <c r="F58" s="152"/>
      <c r="G58" s="152"/>
      <c r="H58" s="152"/>
      <c r="I58" s="153"/>
    </row>
    <row r="59" spans="1:9" ht="12.75">
      <c r="A59" s="97"/>
      <c r="B59" s="151" t="s">
        <v>309</v>
      </c>
      <c r="C59" s="152"/>
      <c r="D59" s="152"/>
      <c r="E59" s="152"/>
      <c r="F59" s="152"/>
      <c r="G59" s="152"/>
      <c r="H59" s="152"/>
      <c r="I59" s="153"/>
    </row>
    <row r="60" spans="1:9" ht="12.75">
      <c r="A60" s="97"/>
      <c r="B60" s="100"/>
      <c r="C60" s="101"/>
      <c r="D60" s="101"/>
      <c r="E60" s="101"/>
      <c r="F60" s="101"/>
      <c r="G60" s="101"/>
      <c r="H60" s="101"/>
      <c r="I60" s="102"/>
    </row>
    <row r="61" spans="1:9" ht="13.5" thickBot="1">
      <c r="A61" s="103" t="s">
        <v>275</v>
      </c>
      <c r="B61" s="15"/>
      <c r="C61" s="15"/>
      <c r="D61" s="15"/>
      <c r="E61" s="15"/>
      <c r="F61" s="15"/>
      <c r="G61" s="207" t="s">
        <v>352</v>
      </c>
      <c r="H61" s="208"/>
      <c r="I61" s="208"/>
    </row>
    <row r="62" spans="1:9" ht="12.75">
      <c r="A62" s="81"/>
      <c r="B62" s="15"/>
      <c r="C62" s="15"/>
      <c r="D62" s="15"/>
      <c r="E62" s="19" t="s">
        <v>276</v>
      </c>
      <c r="F62" s="28"/>
      <c r="G62" s="157" t="s">
        <v>277</v>
      </c>
      <c r="H62" s="158"/>
      <c r="I62" s="159"/>
    </row>
    <row r="63" spans="1:9" ht="12.75">
      <c r="A63" s="104"/>
      <c r="B63" s="105"/>
      <c r="C63" s="106"/>
      <c r="D63" s="106"/>
      <c r="E63" s="106"/>
      <c r="F63" s="106"/>
      <c r="G63" s="138"/>
      <c r="H63" s="139"/>
      <c r="I63" s="107"/>
    </row>
  </sheetData>
  <sheetProtection/>
  <protectedRanges>
    <protectedRange sqref="E2 H2 C6:D6 C8:D8 C10:D10 C12:I12 C14:D14 F14:I14 C16:I16 C18:I18 C20:I20 C24:G24 C22:F22 C26 I26 I24 A30:I30 A32:I32 A34:D34" name="Range1"/>
  </protectedRanges>
  <mergeCells count="78">
    <mergeCell ref="G61:I61"/>
    <mergeCell ref="D33:G33"/>
    <mergeCell ref="C39:D39"/>
    <mergeCell ref="F39:G39"/>
    <mergeCell ref="A42:D42"/>
    <mergeCell ref="E42:G42"/>
    <mergeCell ref="H42:I42"/>
    <mergeCell ref="H40:I40"/>
    <mergeCell ref="A34:D34"/>
    <mergeCell ref="E34:G34"/>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34:I34"/>
    <mergeCell ref="A36:D36"/>
    <mergeCell ref="E36:G36"/>
    <mergeCell ref="H36:I36"/>
    <mergeCell ref="C45:D45"/>
    <mergeCell ref="F45:G45"/>
    <mergeCell ref="C46:I46"/>
    <mergeCell ref="A38:D38"/>
    <mergeCell ref="E38:G38"/>
    <mergeCell ref="H38:I38"/>
    <mergeCell ref="A40:D40"/>
    <mergeCell ref="E40:G40"/>
    <mergeCell ref="A48:B48"/>
    <mergeCell ref="C48:E48"/>
    <mergeCell ref="H48:I48"/>
    <mergeCell ref="A1:C1"/>
    <mergeCell ref="C53:H53"/>
    <mergeCell ref="G62:I62"/>
    <mergeCell ref="A46:B46"/>
    <mergeCell ref="A44:B44"/>
    <mergeCell ref="C44:D44"/>
    <mergeCell ref="F44:I44"/>
    <mergeCell ref="G63:H63"/>
    <mergeCell ref="A50:B50"/>
    <mergeCell ref="C50:I50"/>
    <mergeCell ref="A52:B52"/>
    <mergeCell ref="C52:I52"/>
    <mergeCell ref="B55:E55"/>
    <mergeCell ref="B56:I56"/>
    <mergeCell ref="B57:H57"/>
    <mergeCell ref="B58:I58"/>
    <mergeCell ref="B59:I59"/>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ah@autohrvatska.hr"/>
    <hyperlink ref="C20" r:id="rId2" display="www.autohrvatska.hr"/>
  </hyperlinks>
  <printOptions/>
  <pageMargins left="0.75" right="0.75" top="1" bottom="1" header="0.5" footer="0.5"/>
  <pageSetup horizontalDpi="600" verticalDpi="600" orientation="portrait" paperSize="9" scale="77" r:id="rId3"/>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1">
      <selection activeCell="A115" sqref="A115:H115"/>
    </sheetView>
  </sheetViews>
  <sheetFormatPr defaultColWidth="9.140625" defaultRowHeight="12.75"/>
  <cols>
    <col min="1" max="7" width="9.140625" style="43" customWidth="1"/>
    <col min="8" max="8" width="6.8515625" style="43" customWidth="1"/>
    <col min="9" max="9" width="9.140625" style="43" customWidth="1"/>
    <col min="10" max="10" width="13.57421875" style="43" customWidth="1"/>
    <col min="11" max="11" width="15.421875" style="43" customWidth="1"/>
    <col min="12" max="16384" width="9.140625" style="43" customWidth="1"/>
  </cols>
  <sheetData>
    <row r="1" spans="1:11" ht="12.75" customHeight="1">
      <c r="A1" s="223" t="s">
        <v>153</v>
      </c>
      <c r="B1" s="223"/>
      <c r="C1" s="223"/>
      <c r="D1" s="223"/>
      <c r="E1" s="223"/>
      <c r="F1" s="223"/>
      <c r="G1" s="223"/>
      <c r="H1" s="223"/>
      <c r="I1" s="223"/>
      <c r="J1" s="223"/>
      <c r="K1" s="223"/>
    </row>
    <row r="2" spans="1:11" ht="12.75" customHeight="1">
      <c r="A2" s="224" t="s">
        <v>380</v>
      </c>
      <c r="B2" s="224"/>
      <c r="C2" s="224"/>
      <c r="D2" s="224"/>
      <c r="E2" s="224"/>
      <c r="F2" s="224"/>
      <c r="G2" s="224"/>
      <c r="H2" s="224"/>
      <c r="I2" s="224"/>
      <c r="J2" s="224"/>
      <c r="K2" s="224"/>
    </row>
    <row r="3" spans="1:11" ht="12.75">
      <c r="A3" s="225" t="s">
        <v>353</v>
      </c>
      <c r="B3" s="226"/>
      <c r="C3" s="226"/>
      <c r="D3" s="226"/>
      <c r="E3" s="226"/>
      <c r="F3" s="226"/>
      <c r="G3" s="226"/>
      <c r="H3" s="226"/>
      <c r="I3" s="226"/>
      <c r="J3" s="226"/>
      <c r="K3" s="227"/>
    </row>
    <row r="4" spans="1:11" ht="22.5">
      <c r="A4" s="228" t="s">
        <v>59</v>
      </c>
      <c r="B4" s="229"/>
      <c r="C4" s="229"/>
      <c r="D4" s="229"/>
      <c r="E4" s="229"/>
      <c r="F4" s="229"/>
      <c r="G4" s="229"/>
      <c r="H4" s="230"/>
      <c r="I4" s="49" t="s">
        <v>278</v>
      </c>
      <c r="J4" s="50" t="s">
        <v>319</v>
      </c>
      <c r="K4" s="51" t="s">
        <v>320</v>
      </c>
    </row>
    <row r="5" spans="1:11" ht="12.75">
      <c r="A5" s="213">
        <v>1</v>
      </c>
      <c r="B5" s="213"/>
      <c r="C5" s="213"/>
      <c r="D5" s="213"/>
      <c r="E5" s="213"/>
      <c r="F5" s="213"/>
      <c r="G5" s="213"/>
      <c r="H5" s="213"/>
      <c r="I5" s="48">
        <v>2</v>
      </c>
      <c r="J5" s="47">
        <v>3</v>
      </c>
      <c r="K5" s="47">
        <v>4</v>
      </c>
    </row>
    <row r="6" spans="1:11" ht="12.75">
      <c r="A6" s="214"/>
      <c r="B6" s="215"/>
      <c r="C6" s="215"/>
      <c r="D6" s="215"/>
      <c r="E6" s="215"/>
      <c r="F6" s="215"/>
      <c r="G6" s="215"/>
      <c r="H6" s="215"/>
      <c r="I6" s="215"/>
      <c r="J6" s="215"/>
      <c r="K6" s="216"/>
    </row>
    <row r="7" spans="1:11" ht="12.75">
      <c r="A7" s="217" t="s">
        <v>60</v>
      </c>
      <c r="B7" s="218"/>
      <c r="C7" s="218"/>
      <c r="D7" s="218"/>
      <c r="E7" s="218"/>
      <c r="F7" s="218"/>
      <c r="G7" s="218"/>
      <c r="H7" s="219"/>
      <c r="I7" s="3">
        <v>1</v>
      </c>
      <c r="J7" s="6"/>
      <c r="K7" s="6"/>
    </row>
    <row r="8" spans="1:11" ht="12.75">
      <c r="A8" s="220" t="s">
        <v>13</v>
      </c>
      <c r="B8" s="221"/>
      <c r="C8" s="221"/>
      <c r="D8" s="221"/>
      <c r="E8" s="221"/>
      <c r="F8" s="221"/>
      <c r="G8" s="221"/>
      <c r="H8" s="222"/>
      <c r="I8" s="1">
        <v>2</v>
      </c>
      <c r="J8" s="123">
        <f>SUM(J9+J16+J26+J35+J39)</f>
        <v>278007071</v>
      </c>
      <c r="K8" s="123">
        <f>SUM(K9+K16+K26+K35+K39)</f>
        <v>359372957</v>
      </c>
    </row>
    <row r="9" spans="1:11" ht="12.75">
      <c r="A9" s="231" t="s">
        <v>205</v>
      </c>
      <c r="B9" s="232"/>
      <c r="C9" s="232"/>
      <c r="D9" s="232"/>
      <c r="E9" s="232"/>
      <c r="F9" s="232"/>
      <c r="G9" s="232"/>
      <c r="H9" s="233"/>
      <c r="I9" s="1">
        <v>3</v>
      </c>
      <c r="J9" s="124">
        <f>SUM(J10:J15)</f>
        <v>1955367</v>
      </c>
      <c r="K9" s="124">
        <f>SUM(K10:K15)</f>
        <v>2047293</v>
      </c>
    </row>
    <row r="10" spans="1:11" ht="12.75">
      <c r="A10" s="231" t="s">
        <v>112</v>
      </c>
      <c r="B10" s="232"/>
      <c r="C10" s="232"/>
      <c r="D10" s="232"/>
      <c r="E10" s="232"/>
      <c r="F10" s="232"/>
      <c r="G10" s="232"/>
      <c r="H10" s="233"/>
      <c r="I10" s="1">
        <v>4</v>
      </c>
      <c r="J10" s="124"/>
      <c r="K10" s="124"/>
    </row>
    <row r="11" spans="1:11" ht="12.75">
      <c r="A11" s="231" t="s">
        <v>14</v>
      </c>
      <c r="B11" s="232"/>
      <c r="C11" s="232"/>
      <c r="D11" s="232"/>
      <c r="E11" s="232"/>
      <c r="F11" s="232"/>
      <c r="G11" s="232"/>
      <c r="H11" s="233"/>
      <c r="I11" s="1">
        <v>5</v>
      </c>
      <c r="J11" s="124">
        <v>253117</v>
      </c>
      <c r="K11" s="124">
        <v>345043</v>
      </c>
    </row>
    <row r="12" spans="1:11" ht="12.75">
      <c r="A12" s="231" t="s">
        <v>113</v>
      </c>
      <c r="B12" s="232"/>
      <c r="C12" s="232"/>
      <c r="D12" s="232"/>
      <c r="E12" s="232"/>
      <c r="F12" s="232"/>
      <c r="G12" s="232"/>
      <c r="H12" s="233"/>
      <c r="I12" s="1">
        <v>6</v>
      </c>
      <c r="J12" s="124">
        <v>1702250</v>
      </c>
      <c r="K12" s="124">
        <v>1702250</v>
      </c>
    </row>
    <row r="13" spans="1:11" ht="12.75">
      <c r="A13" s="231" t="s">
        <v>208</v>
      </c>
      <c r="B13" s="232"/>
      <c r="C13" s="232"/>
      <c r="D13" s="232"/>
      <c r="E13" s="232"/>
      <c r="F13" s="232"/>
      <c r="G13" s="232"/>
      <c r="H13" s="233"/>
      <c r="I13" s="1">
        <v>7</v>
      </c>
      <c r="J13" s="124"/>
      <c r="K13" s="124"/>
    </row>
    <row r="14" spans="1:11" ht="12.75">
      <c r="A14" s="231" t="s">
        <v>209</v>
      </c>
      <c r="B14" s="232"/>
      <c r="C14" s="232"/>
      <c r="D14" s="232"/>
      <c r="E14" s="232"/>
      <c r="F14" s="232"/>
      <c r="G14" s="232"/>
      <c r="H14" s="233"/>
      <c r="I14" s="1">
        <v>8</v>
      </c>
      <c r="J14" s="123"/>
      <c r="K14" s="123"/>
    </row>
    <row r="15" spans="1:11" ht="12.75">
      <c r="A15" s="231" t="s">
        <v>210</v>
      </c>
      <c r="B15" s="232"/>
      <c r="C15" s="232"/>
      <c r="D15" s="232"/>
      <c r="E15" s="232"/>
      <c r="F15" s="232"/>
      <c r="G15" s="232"/>
      <c r="H15" s="233"/>
      <c r="I15" s="1">
        <v>9</v>
      </c>
      <c r="J15" s="124"/>
      <c r="K15" s="124"/>
    </row>
    <row r="16" spans="1:11" ht="12.75">
      <c r="A16" s="231" t="s">
        <v>206</v>
      </c>
      <c r="B16" s="232"/>
      <c r="C16" s="232"/>
      <c r="D16" s="232"/>
      <c r="E16" s="232"/>
      <c r="F16" s="232"/>
      <c r="G16" s="232"/>
      <c r="H16" s="233"/>
      <c r="I16" s="1">
        <v>10</v>
      </c>
      <c r="J16" s="124">
        <f>SUM(J17+J18+J19+J20+J21+J22+J23+J24+J25)</f>
        <v>238371288</v>
      </c>
      <c r="K16" s="124">
        <f>SUM(K17+K18+K19+K20+K21+K22+K23+K24+K25)</f>
        <v>344846515</v>
      </c>
    </row>
    <row r="17" spans="1:11" ht="12.75">
      <c r="A17" s="231" t="s">
        <v>211</v>
      </c>
      <c r="B17" s="232"/>
      <c r="C17" s="232"/>
      <c r="D17" s="232"/>
      <c r="E17" s="232"/>
      <c r="F17" s="232"/>
      <c r="G17" s="232"/>
      <c r="H17" s="233"/>
      <c r="I17" s="1">
        <v>11</v>
      </c>
      <c r="J17" s="124">
        <v>58450044</v>
      </c>
      <c r="K17" s="124">
        <v>58135807</v>
      </c>
    </row>
    <row r="18" spans="1:11" ht="12.75">
      <c r="A18" s="231" t="s">
        <v>247</v>
      </c>
      <c r="B18" s="232"/>
      <c r="C18" s="232"/>
      <c r="D18" s="232"/>
      <c r="E18" s="232"/>
      <c r="F18" s="232"/>
      <c r="G18" s="232"/>
      <c r="H18" s="233"/>
      <c r="I18" s="1">
        <v>12</v>
      </c>
      <c r="J18" s="124">
        <v>107438580</v>
      </c>
      <c r="K18" s="124">
        <v>90532191</v>
      </c>
    </row>
    <row r="19" spans="1:11" ht="12.75">
      <c r="A19" s="231" t="s">
        <v>212</v>
      </c>
      <c r="B19" s="232"/>
      <c r="C19" s="232"/>
      <c r="D19" s="232"/>
      <c r="E19" s="232"/>
      <c r="F19" s="232"/>
      <c r="G19" s="232"/>
      <c r="H19" s="233"/>
      <c r="I19" s="1">
        <v>13</v>
      </c>
      <c r="J19" s="124">
        <v>6562018</v>
      </c>
      <c r="K19" s="124">
        <v>5316713</v>
      </c>
    </row>
    <row r="20" spans="1:11" ht="12.75">
      <c r="A20" s="231" t="s">
        <v>27</v>
      </c>
      <c r="B20" s="232"/>
      <c r="C20" s="232"/>
      <c r="D20" s="232"/>
      <c r="E20" s="232"/>
      <c r="F20" s="232"/>
      <c r="G20" s="232"/>
      <c r="H20" s="233"/>
      <c r="I20" s="1">
        <v>14</v>
      </c>
      <c r="J20" s="125">
        <v>12022997</v>
      </c>
      <c r="K20" s="124">
        <v>7127258</v>
      </c>
    </row>
    <row r="21" spans="1:11" ht="12.75">
      <c r="A21" s="231" t="s">
        <v>28</v>
      </c>
      <c r="B21" s="232"/>
      <c r="C21" s="232"/>
      <c r="D21" s="232"/>
      <c r="E21" s="232"/>
      <c r="F21" s="232"/>
      <c r="G21" s="232"/>
      <c r="H21" s="233"/>
      <c r="I21" s="1">
        <v>15</v>
      </c>
      <c r="J21" s="124"/>
      <c r="K21" s="124"/>
    </row>
    <row r="22" spans="1:11" ht="12.75">
      <c r="A22" s="231" t="s">
        <v>72</v>
      </c>
      <c r="B22" s="232"/>
      <c r="C22" s="232"/>
      <c r="D22" s="232"/>
      <c r="E22" s="232"/>
      <c r="F22" s="232"/>
      <c r="G22" s="232"/>
      <c r="H22" s="233"/>
      <c r="I22" s="1">
        <v>16</v>
      </c>
      <c r="J22" s="124">
        <v>8149006</v>
      </c>
      <c r="K22" s="124">
        <v>0</v>
      </c>
    </row>
    <row r="23" spans="1:11" ht="12.75">
      <c r="A23" s="231" t="s">
        <v>73</v>
      </c>
      <c r="B23" s="232"/>
      <c r="C23" s="232"/>
      <c r="D23" s="232"/>
      <c r="E23" s="232"/>
      <c r="F23" s="232"/>
      <c r="G23" s="232"/>
      <c r="H23" s="233"/>
      <c r="I23" s="1">
        <v>17</v>
      </c>
      <c r="J23" s="7">
        <v>30029191</v>
      </c>
      <c r="K23" s="7">
        <v>153983677</v>
      </c>
    </row>
    <row r="24" spans="1:11" ht="12.75">
      <c r="A24" s="231" t="s">
        <v>74</v>
      </c>
      <c r="B24" s="232"/>
      <c r="C24" s="232"/>
      <c r="D24" s="232"/>
      <c r="E24" s="232"/>
      <c r="F24" s="232"/>
      <c r="G24" s="232"/>
      <c r="H24" s="233"/>
      <c r="I24" s="1">
        <v>18</v>
      </c>
      <c r="J24" s="7">
        <v>1460518</v>
      </c>
      <c r="K24" s="7">
        <v>16557702</v>
      </c>
    </row>
    <row r="25" spans="1:11" ht="12.75">
      <c r="A25" s="231" t="s">
        <v>75</v>
      </c>
      <c r="B25" s="232"/>
      <c r="C25" s="232"/>
      <c r="D25" s="232"/>
      <c r="E25" s="232"/>
      <c r="F25" s="232"/>
      <c r="G25" s="232"/>
      <c r="H25" s="233"/>
      <c r="I25" s="1">
        <v>19</v>
      </c>
      <c r="J25" s="7">
        <v>14258934</v>
      </c>
      <c r="K25" s="7">
        <v>13193167</v>
      </c>
    </row>
    <row r="26" spans="1:11" ht="12.75">
      <c r="A26" s="231" t="s">
        <v>190</v>
      </c>
      <c r="B26" s="232"/>
      <c r="C26" s="232"/>
      <c r="D26" s="232"/>
      <c r="E26" s="232"/>
      <c r="F26" s="232"/>
      <c r="G26" s="232"/>
      <c r="H26" s="233"/>
      <c r="I26" s="1">
        <v>20</v>
      </c>
      <c r="J26" s="44">
        <f>SUM(J27:J34)</f>
        <v>294845</v>
      </c>
      <c r="K26" s="44">
        <f>SUM(K27:K34)</f>
        <v>9385874</v>
      </c>
    </row>
    <row r="27" spans="1:11" ht="12.75">
      <c r="A27" s="231" t="s">
        <v>76</v>
      </c>
      <c r="B27" s="232"/>
      <c r="C27" s="232"/>
      <c r="D27" s="232"/>
      <c r="E27" s="232"/>
      <c r="F27" s="232"/>
      <c r="G27" s="232"/>
      <c r="H27" s="233"/>
      <c r="I27" s="1">
        <v>21</v>
      </c>
      <c r="J27" s="7">
        <v>294845</v>
      </c>
      <c r="K27" s="7">
        <v>4054084</v>
      </c>
    </row>
    <row r="28" spans="1:11" ht="12.75">
      <c r="A28" s="231" t="s">
        <v>77</v>
      </c>
      <c r="B28" s="232"/>
      <c r="C28" s="232"/>
      <c r="D28" s="232"/>
      <c r="E28" s="232"/>
      <c r="F28" s="232"/>
      <c r="G28" s="232"/>
      <c r="H28" s="233"/>
      <c r="I28" s="1">
        <v>22</v>
      </c>
      <c r="J28" s="7"/>
      <c r="K28" s="7"/>
    </row>
    <row r="29" spans="1:11" ht="12.75">
      <c r="A29" s="231" t="s">
        <v>78</v>
      </c>
      <c r="B29" s="232"/>
      <c r="C29" s="232"/>
      <c r="D29" s="232"/>
      <c r="E29" s="232"/>
      <c r="F29" s="232"/>
      <c r="G29" s="232"/>
      <c r="H29" s="233"/>
      <c r="I29" s="1">
        <v>23</v>
      </c>
      <c r="J29" s="7"/>
      <c r="K29" s="7"/>
    </row>
    <row r="30" spans="1:11" ht="12.75">
      <c r="A30" s="231" t="s">
        <v>83</v>
      </c>
      <c r="B30" s="232"/>
      <c r="C30" s="232"/>
      <c r="D30" s="232"/>
      <c r="E30" s="232"/>
      <c r="F30" s="232"/>
      <c r="G30" s="232"/>
      <c r="H30" s="233"/>
      <c r="I30" s="1">
        <v>24</v>
      </c>
      <c r="J30" s="7"/>
      <c r="K30" s="7"/>
    </row>
    <row r="31" spans="1:11" ht="12.75">
      <c r="A31" s="231" t="s">
        <v>84</v>
      </c>
      <c r="B31" s="232"/>
      <c r="C31" s="232"/>
      <c r="D31" s="232"/>
      <c r="E31" s="232"/>
      <c r="F31" s="232"/>
      <c r="G31" s="232"/>
      <c r="H31" s="233"/>
      <c r="I31" s="1">
        <v>25</v>
      </c>
      <c r="J31" s="7"/>
      <c r="K31" s="7">
        <v>4106653</v>
      </c>
    </row>
    <row r="32" spans="1:11" ht="12.75">
      <c r="A32" s="231" t="s">
        <v>85</v>
      </c>
      <c r="B32" s="232"/>
      <c r="C32" s="232"/>
      <c r="D32" s="232"/>
      <c r="E32" s="232"/>
      <c r="F32" s="232"/>
      <c r="G32" s="232"/>
      <c r="H32" s="233"/>
      <c r="I32" s="1">
        <v>26</v>
      </c>
      <c r="J32" s="7"/>
      <c r="K32" s="7">
        <v>1225137</v>
      </c>
    </row>
    <row r="33" spans="1:11" ht="12.75">
      <c r="A33" s="231" t="s">
        <v>79</v>
      </c>
      <c r="B33" s="232"/>
      <c r="C33" s="232"/>
      <c r="D33" s="232"/>
      <c r="E33" s="232"/>
      <c r="F33" s="232"/>
      <c r="G33" s="232"/>
      <c r="H33" s="233"/>
      <c r="I33" s="1">
        <v>27</v>
      </c>
      <c r="J33" s="7"/>
      <c r="K33" s="7"/>
    </row>
    <row r="34" spans="1:11" ht="12.75">
      <c r="A34" s="231" t="s">
        <v>183</v>
      </c>
      <c r="B34" s="232"/>
      <c r="C34" s="232"/>
      <c r="D34" s="232"/>
      <c r="E34" s="232"/>
      <c r="F34" s="232"/>
      <c r="G34" s="232"/>
      <c r="H34" s="233"/>
      <c r="I34" s="1">
        <v>28</v>
      </c>
      <c r="J34" s="7"/>
      <c r="K34" s="7"/>
    </row>
    <row r="35" spans="1:11" ht="12.75">
      <c r="A35" s="231" t="s">
        <v>184</v>
      </c>
      <c r="B35" s="232"/>
      <c r="C35" s="232"/>
      <c r="D35" s="232"/>
      <c r="E35" s="232"/>
      <c r="F35" s="232"/>
      <c r="G35" s="232"/>
      <c r="H35" s="233"/>
      <c r="I35" s="1">
        <v>29</v>
      </c>
      <c r="J35" s="44">
        <f>SUM(J36:J38)</f>
        <v>37385571</v>
      </c>
      <c r="K35" s="44">
        <f>SUM(K36:K38)</f>
        <v>3093275</v>
      </c>
    </row>
    <row r="36" spans="1:11" ht="12.75">
      <c r="A36" s="231" t="s">
        <v>80</v>
      </c>
      <c r="B36" s="232"/>
      <c r="C36" s="232"/>
      <c r="D36" s="232"/>
      <c r="E36" s="232"/>
      <c r="F36" s="232"/>
      <c r="G36" s="232"/>
      <c r="H36" s="233"/>
      <c r="I36" s="1">
        <v>30</v>
      </c>
      <c r="J36" s="7"/>
      <c r="K36" s="7"/>
    </row>
    <row r="37" spans="1:11" ht="12.75">
      <c r="A37" s="231" t="s">
        <v>81</v>
      </c>
      <c r="B37" s="232"/>
      <c r="C37" s="232"/>
      <c r="D37" s="232"/>
      <c r="E37" s="232"/>
      <c r="F37" s="232"/>
      <c r="G37" s="232"/>
      <c r="H37" s="233"/>
      <c r="I37" s="1">
        <v>31</v>
      </c>
      <c r="J37" s="7">
        <v>34543513</v>
      </c>
      <c r="K37" s="7">
        <v>32710</v>
      </c>
    </row>
    <row r="38" spans="1:11" ht="12.75">
      <c r="A38" s="231" t="s">
        <v>82</v>
      </c>
      <c r="B38" s="232"/>
      <c r="C38" s="232"/>
      <c r="D38" s="232"/>
      <c r="E38" s="232"/>
      <c r="F38" s="232"/>
      <c r="G38" s="232"/>
      <c r="H38" s="233"/>
      <c r="I38" s="1">
        <v>32</v>
      </c>
      <c r="J38" s="7">
        <v>2842058</v>
      </c>
      <c r="K38" s="7">
        <v>3060565</v>
      </c>
    </row>
    <row r="39" spans="1:11" ht="12.75">
      <c r="A39" s="231" t="s">
        <v>185</v>
      </c>
      <c r="B39" s="232"/>
      <c r="C39" s="232"/>
      <c r="D39" s="232"/>
      <c r="E39" s="232"/>
      <c r="F39" s="232"/>
      <c r="G39" s="232"/>
      <c r="H39" s="233"/>
      <c r="I39" s="1">
        <v>33</v>
      </c>
      <c r="J39" s="7"/>
      <c r="K39" s="7"/>
    </row>
    <row r="40" spans="1:11" ht="12.75">
      <c r="A40" s="220" t="s">
        <v>240</v>
      </c>
      <c r="B40" s="221"/>
      <c r="C40" s="221"/>
      <c r="D40" s="221"/>
      <c r="E40" s="221"/>
      <c r="F40" s="221"/>
      <c r="G40" s="221"/>
      <c r="H40" s="222"/>
      <c r="I40" s="1">
        <v>34</v>
      </c>
      <c r="J40" s="135">
        <f>J41+J49+J56+J64</f>
        <v>250601256</v>
      </c>
      <c r="K40" s="135">
        <f>K41+K49+K56+K64</f>
        <v>232758152</v>
      </c>
    </row>
    <row r="41" spans="1:11" ht="12.75">
      <c r="A41" s="231" t="s">
        <v>100</v>
      </c>
      <c r="B41" s="232"/>
      <c r="C41" s="232"/>
      <c r="D41" s="232"/>
      <c r="E41" s="232"/>
      <c r="F41" s="232"/>
      <c r="G41" s="232"/>
      <c r="H41" s="233"/>
      <c r="I41" s="1">
        <v>35</v>
      </c>
      <c r="J41" s="44">
        <f>SUM(J42:J48)</f>
        <v>68861808</v>
      </c>
      <c r="K41" s="44">
        <f>SUM(K42:K48)</f>
        <v>97384791</v>
      </c>
    </row>
    <row r="42" spans="1:11" ht="12.75">
      <c r="A42" s="231" t="s">
        <v>117</v>
      </c>
      <c r="B42" s="232"/>
      <c r="C42" s="232"/>
      <c r="D42" s="232"/>
      <c r="E42" s="232"/>
      <c r="F42" s="232"/>
      <c r="G42" s="232"/>
      <c r="H42" s="233"/>
      <c r="I42" s="1">
        <v>36</v>
      </c>
      <c r="J42" s="7">
        <v>1708862</v>
      </c>
      <c r="K42" s="7">
        <v>1717921</v>
      </c>
    </row>
    <row r="43" spans="1:11" ht="12.75">
      <c r="A43" s="231" t="s">
        <v>118</v>
      </c>
      <c r="B43" s="232"/>
      <c r="C43" s="232"/>
      <c r="D43" s="232"/>
      <c r="E43" s="232"/>
      <c r="F43" s="232"/>
      <c r="G43" s="232"/>
      <c r="H43" s="233"/>
      <c r="I43" s="1">
        <v>37</v>
      </c>
      <c r="J43" s="7"/>
      <c r="K43" s="7">
        <v>0</v>
      </c>
    </row>
    <row r="44" spans="1:11" ht="12.75">
      <c r="A44" s="231" t="s">
        <v>86</v>
      </c>
      <c r="B44" s="232"/>
      <c r="C44" s="232"/>
      <c r="D44" s="232"/>
      <c r="E44" s="232"/>
      <c r="F44" s="232"/>
      <c r="G44" s="232"/>
      <c r="H44" s="233"/>
      <c r="I44" s="1">
        <v>38</v>
      </c>
      <c r="J44" s="7"/>
      <c r="K44" s="7"/>
    </row>
    <row r="45" spans="1:11" ht="12.75">
      <c r="A45" s="231" t="s">
        <v>87</v>
      </c>
      <c r="B45" s="232"/>
      <c r="C45" s="232"/>
      <c r="D45" s="232"/>
      <c r="E45" s="232"/>
      <c r="F45" s="232"/>
      <c r="G45" s="232"/>
      <c r="H45" s="233"/>
      <c r="I45" s="1">
        <v>39</v>
      </c>
      <c r="J45" s="7">
        <v>66041053</v>
      </c>
      <c r="K45" s="7">
        <v>94497065</v>
      </c>
    </row>
    <row r="46" spans="1:11" ht="12.75">
      <c r="A46" s="231" t="s">
        <v>88</v>
      </c>
      <c r="B46" s="232"/>
      <c r="C46" s="232"/>
      <c r="D46" s="232"/>
      <c r="E46" s="232"/>
      <c r="F46" s="232"/>
      <c r="G46" s="232"/>
      <c r="H46" s="233"/>
      <c r="I46" s="1">
        <v>40</v>
      </c>
      <c r="J46" s="7">
        <v>1111893</v>
      </c>
      <c r="K46" s="7">
        <v>1169805</v>
      </c>
    </row>
    <row r="47" spans="1:11" ht="12.75">
      <c r="A47" s="231" t="s">
        <v>89</v>
      </c>
      <c r="B47" s="232"/>
      <c r="C47" s="232"/>
      <c r="D47" s="232"/>
      <c r="E47" s="232"/>
      <c r="F47" s="232"/>
      <c r="G47" s="232"/>
      <c r="H47" s="233"/>
      <c r="I47" s="1">
        <v>41</v>
      </c>
      <c r="J47" s="7"/>
      <c r="K47" s="7"/>
    </row>
    <row r="48" spans="1:11" ht="12.75">
      <c r="A48" s="231" t="s">
        <v>90</v>
      </c>
      <c r="B48" s="232"/>
      <c r="C48" s="232"/>
      <c r="D48" s="232"/>
      <c r="E48" s="232"/>
      <c r="F48" s="232"/>
      <c r="G48" s="232"/>
      <c r="H48" s="233"/>
      <c r="I48" s="1">
        <v>42</v>
      </c>
      <c r="J48" s="7"/>
      <c r="K48" s="7"/>
    </row>
    <row r="49" spans="1:11" ht="12.75">
      <c r="A49" s="231" t="s">
        <v>101</v>
      </c>
      <c r="B49" s="232"/>
      <c r="C49" s="232"/>
      <c r="D49" s="232"/>
      <c r="E49" s="232"/>
      <c r="F49" s="232"/>
      <c r="G49" s="232"/>
      <c r="H49" s="233"/>
      <c r="I49" s="1">
        <v>43</v>
      </c>
      <c r="J49" s="44">
        <f>SUM(J50:J55)</f>
        <v>104450047</v>
      </c>
      <c r="K49" s="44">
        <f>SUM(K50:K55)</f>
        <v>95151867</v>
      </c>
    </row>
    <row r="50" spans="1:11" ht="12.75">
      <c r="A50" s="231" t="s">
        <v>200</v>
      </c>
      <c r="B50" s="232"/>
      <c r="C50" s="232"/>
      <c r="D50" s="232"/>
      <c r="E50" s="232"/>
      <c r="F50" s="232"/>
      <c r="G50" s="232"/>
      <c r="H50" s="233"/>
      <c r="I50" s="1">
        <v>44</v>
      </c>
      <c r="J50" s="7"/>
      <c r="K50" s="7">
        <v>84830</v>
      </c>
    </row>
    <row r="51" spans="1:11" ht="12.75">
      <c r="A51" s="231" t="s">
        <v>201</v>
      </c>
      <c r="B51" s="232"/>
      <c r="C51" s="232"/>
      <c r="D51" s="232"/>
      <c r="E51" s="232"/>
      <c r="F51" s="232"/>
      <c r="G51" s="232"/>
      <c r="H51" s="233"/>
      <c r="I51" s="1">
        <v>45</v>
      </c>
      <c r="J51" s="7">
        <v>91974467</v>
      </c>
      <c r="K51" s="7">
        <v>78933562</v>
      </c>
    </row>
    <row r="52" spans="1:11" ht="12.75">
      <c r="A52" s="231" t="s">
        <v>202</v>
      </c>
      <c r="B52" s="232"/>
      <c r="C52" s="232"/>
      <c r="D52" s="232"/>
      <c r="E52" s="232"/>
      <c r="F52" s="232"/>
      <c r="G52" s="232"/>
      <c r="H52" s="233"/>
      <c r="I52" s="1">
        <v>46</v>
      </c>
      <c r="J52" s="7"/>
      <c r="K52" s="7">
        <v>0</v>
      </c>
    </row>
    <row r="53" spans="1:11" ht="12.75">
      <c r="A53" s="231" t="s">
        <v>203</v>
      </c>
      <c r="B53" s="232"/>
      <c r="C53" s="232"/>
      <c r="D53" s="232"/>
      <c r="E53" s="232"/>
      <c r="F53" s="232"/>
      <c r="G53" s="232"/>
      <c r="H53" s="233"/>
      <c r="I53" s="1">
        <v>47</v>
      </c>
      <c r="J53" s="7">
        <v>148010</v>
      </c>
      <c r="K53" s="7">
        <v>157582</v>
      </c>
    </row>
    <row r="54" spans="1:11" ht="12.75">
      <c r="A54" s="231" t="s">
        <v>10</v>
      </c>
      <c r="B54" s="232"/>
      <c r="C54" s="232"/>
      <c r="D54" s="232"/>
      <c r="E54" s="232"/>
      <c r="F54" s="232"/>
      <c r="G54" s="232"/>
      <c r="H54" s="233"/>
      <c r="I54" s="1">
        <v>48</v>
      </c>
      <c r="J54" s="7">
        <v>8136696</v>
      </c>
      <c r="K54" s="7">
        <v>12776578</v>
      </c>
    </row>
    <row r="55" spans="1:11" ht="12.75">
      <c r="A55" s="231" t="s">
        <v>11</v>
      </c>
      <c r="B55" s="232"/>
      <c r="C55" s="232"/>
      <c r="D55" s="232"/>
      <c r="E55" s="232"/>
      <c r="F55" s="232"/>
      <c r="G55" s="232"/>
      <c r="H55" s="233"/>
      <c r="I55" s="1">
        <v>49</v>
      </c>
      <c r="J55" s="7">
        <v>4190874</v>
      </c>
      <c r="K55" s="7">
        <v>3199315</v>
      </c>
    </row>
    <row r="56" spans="1:11" ht="12.75">
      <c r="A56" s="231" t="s">
        <v>102</v>
      </c>
      <c r="B56" s="232"/>
      <c r="C56" s="232"/>
      <c r="D56" s="232"/>
      <c r="E56" s="232"/>
      <c r="F56" s="232"/>
      <c r="G56" s="232"/>
      <c r="H56" s="233"/>
      <c r="I56" s="1">
        <v>50</v>
      </c>
      <c r="J56" s="44">
        <f>SUM(J57:J63)</f>
        <v>72266179</v>
      </c>
      <c r="K56" s="44">
        <f>SUM(K57:K63)</f>
        <v>38515952</v>
      </c>
    </row>
    <row r="57" spans="1:11" ht="12.75">
      <c r="A57" s="231" t="s">
        <v>76</v>
      </c>
      <c r="B57" s="232"/>
      <c r="C57" s="232"/>
      <c r="D57" s="232"/>
      <c r="E57" s="232"/>
      <c r="F57" s="232"/>
      <c r="G57" s="232"/>
      <c r="H57" s="233"/>
      <c r="I57" s="1">
        <v>51</v>
      </c>
      <c r="J57" s="7"/>
      <c r="K57" s="7"/>
    </row>
    <row r="58" spans="1:11" ht="12.75">
      <c r="A58" s="231" t="s">
        <v>77</v>
      </c>
      <c r="B58" s="232"/>
      <c r="C58" s="232"/>
      <c r="D58" s="232"/>
      <c r="E58" s="232"/>
      <c r="F58" s="232"/>
      <c r="G58" s="232"/>
      <c r="H58" s="233"/>
      <c r="I58" s="1">
        <v>52</v>
      </c>
      <c r="J58" s="7"/>
      <c r="K58" s="7">
        <v>2259126</v>
      </c>
    </row>
    <row r="59" spans="1:11" ht="12.75">
      <c r="A59" s="231" t="s">
        <v>242</v>
      </c>
      <c r="B59" s="232"/>
      <c r="C59" s="232"/>
      <c r="D59" s="232"/>
      <c r="E59" s="232"/>
      <c r="F59" s="232"/>
      <c r="G59" s="232"/>
      <c r="H59" s="233"/>
      <c r="I59" s="1">
        <v>53</v>
      </c>
      <c r="J59" s="7"/>
      <c r="K59" s="7"/>
    </row>
    <row r="60" spans="1:11" ht="12.75">
      <c r="A60" s="231" t="s">
        <v>83</v>
      </c>
      <c r="B60" s="232"/>
      <c r="C60" s="232"/>
      <c r="D60" s="232"/>
      <c r="E60" s="232"/>
      <c r="F60" s="232"/>
      <c r="G60" s="232"/>
      <c r="H60" s="233"/>
      <c r="I60" s="1">
        <v>54</v>
      </c>
      <c r="J60" s="7"/>
      <c r="K60" s="7"/>
    </row>
    <row r="61" spans="1:11" ht="12.75">
      <c r="A61" s="231" t="s">
        <v>84</v>
      </c>
      <c r="B61" s="232"/>
      <c r="C61" s="232"/>
      <c r="D61" s="232"/>
      <c r="E61" s="232"/>
      <c r="F61" s="232"/>
      <c r="G61" s="232"/>
      <c r="H61" s="233"/>
      <c r="I61" s="1">
        <v>55</v>
      </c>
      <c r="J61" s="7"/>
      <c r="K61" s="7"/>
    </row>
    <row r="62" spans="1:11" ht="12.75">
      <c r="A62" s="231" t="s">
        <v>85</v>
      </c>
      <c r="B62" s="232"/>
      <c r="C62" s="232"/>
      <c r="D62" s="232"/>
      <c r="E62" s="232"/>
      <c r="F62" s="232"/>
      <c r="G62" s="232"/>
      <c r="H62" s="233"/>
      <c r="I62" s="1">
        <v>56</v>
      </c>
      <c r="J62" s="7">
        <v>72043021</v>
      </c>
      <c r="K62" s="7">
        <v>35874056</v>
      </c>
    </row>
    <row r="63" spans="1:11" ht="12.75">
      <c r="A63" s="231" t="s">
        <v>46</v>
      </c>
      <c r="B63" s="232"/>
      <c r="C63" s="232"/>
      <c r="D63" s="232"/>
      <c r="E63" s="232"/>
      <c r="F63" s="232"/>
      <c r="G63" s="232"/>
      <c r="H63" s="233"/>
      <c r="I63" s="1">
        <v>57</v>
      </c>
      <c r="J63" s="7">
        <v>223158</v>
      </c>
      <c r="K63" s="7">
        <v>382770</v>
      </c>
    </row>
    <row r="64" spans="1:11" ht="12.75">
      <c r="A64" s="231" t="s">
        <v>207</v>
      </c>
      <c r="B64" s="232"/>
      <c r="C64" s="232"/>
      <c r="D64" s="232"/>
      <c r="E64" s="232"/>
      <c r="F64" s="232"/>
      <c r="G64" s="232"/>
      <c r="H64" s="233"/>
      <c r="I64" s="1">
        <v>58</v>
      </c>
      <c r="J64" s="7">
        <v>5023222</v>
      </c>
      <c r="K64" s="7">
        <v>1705542</v>
      </c>
    </row>
    <row r="65" spans="1:11" ht="12.75">
      <c r="A65" s="220" t="s">
        <v>56</v>
      </c>
      <c r="B65" s="221"/>
      <c r="C65" s="221"/>
      <c r="D65" s="221"/>
      <c r="E65" s="221"/>
      <c r="F65" s="221"/>
      <c r="G65" s="221"/>
      <c r="H65" s="222"/>
      <c r="I65" s="1">
        <v>59</v>
      </c>
      <c r="J65" s="136">
        <v>2560414</v>
      </c>
      <c r="K65" s="136">
        <v>12177475</v>
      </c>
    </row>
    <row r="66" spans="1:11" ht="12.75">
      <c r="A66" s="220" t="s">
        <v>241</v>
      </c>
      <c r="B66" s="221"/>
      <c r="C66" s="221"/>
      <c r="D66" s="221"/>
      <c r="E66" s="221"/>
      <c r="F66" s="221"/>
      <c r="G66" s="221"/>
      <c r="H66" s="222"/>
      <c r="I66" s="1">
        <v>60</v>
      </c>
      <c r="J66" s="135">
        <v>536604816</v>
      </c>
      <c r="K66" s="135">
        <f>K7+K8+K40+K65</f>
        <v>604308584</v>
      </c>
    </row>
    <row r="67" spans="1:11" ht="12.75">
      <c r="A67" s="234" t="s">
        <v>91</v>
      </c>
      <c r="B67" s="235"/>
      <c r="C67" s="235"/>
      <c r="D67" s="235"/>
      <c r="E67" s="235"/>
      <c r="F67" s="235"/>
      <c r="G67" s="235"/>
      <c r="H67" s="236"/>
      <c r="I67" s="4">
        <v>61</v>
      </c>
      <c r="J67" s="8">
        <v>43455862</v>
      </c>
      <c r="K67" s="8">
        <v>548715087</v>
      </c>
    </row>
    <row r="68" spans="1:11" ht="12.75">
      <c r="A68" s="237" t="s">
        <v>58</v>
      </c>
      <c r="B68" s="238"/>
      <c r="C68" s="238"/>
      <c r="D68" s="238"/>
      <c r="E68" s="238"/>
      <c r="F68" s="238"/>
      <c r="G68" s="238"/>
      <c r="H68" s="238"/>
      <c r="I68" s="238"/>
      <c r="J68" s="238"/>
      <c r="K68" s="239"/>
    </row>
    <row r="69" spans="1:11" ht="12.75">
      <c r="A69" s="217" t="s">
        <v>191</v>
      </c>
      <c r="B69" s="218"/>
      <c r="C69" s="218"/>
      <c r="D69" s="218"/>
      <c r="E69" s="218"/>
      <c r="F69" s="218"/>
      <c r="G69" s="218"/>
      <c r="H69" s="219"/>
      <c r="I69" s="3">
        <v>62</v>
      </c>
      <c r="J69" s="137">
        <f>J70+J71+J72+J78+J79+J82+J85</f>
        <v>316024581</v>
      </c>
      <c r="K69" s="137">
        <f>K70+K71+K72+K78+K79+K82+K85</f>
        <v>327423729</v>
      </c>
    </row>
    <row r="70" spans="1:11" ht="12.75">
      <c r="A70" s="231" t="s">
        <v>141</v>
      </c>
      <c r="B70" s="232"/>
      <c r="C70" s="232"/>
      <c r="D70" s="232"/>
      <c r="E70" s="232"/>
      <c r="F70" s="232"/>
      <c r="G70" s="232"/>
      <c r="H70" s="233"/>
      <c r="I70" s="1">
        <v>63</v>
      </c>
      <c r="J70" s="7">
        <v>50000000</v>
      </c>
      <c r="K70" s="7">
        <v>50000000</v>
      </c>
    </row>
    <row r="71" spans="1:11" ht="12.75">
      <c r="A71" s="231" t="s">
        <v>142</v>
      </c>
      <c r="B71" s="232"/>
      <c r="C71" s="232"/>
      <c r="D71" s="232"/>
      <c r="E71" s="232"/>
      <c r="F71" s="232"/>
      <c r="G71" s="232"/>
      <c r="H71" s="233"/>
      <c r="I71" s="1">
        <v>64</v>
      </c>
      <c r="J71" s="7">
        <v>1266587</v>
      </c>
      <c r="K71" s="7">
        <v>1266587</v>
      </c>
    </row>
    <row r="72" spans="1:11" ht="12.75">
      <c r="A72" s="231" t="s">
        <v>143</v>
      </c>
      <c r="B72" s="232"/>
      <c r="C72" s="232"/>
      <c r="D72" s="232"/>
      <c r="E72" s="232"/>
      <c r="F72" s="232"/>
      <c r="G72" s="232"/>
      <c r="H72" s="233"/>
      <c r="I72" s="1">
        <v>65</v>
      </c>
      <c r="J72" s="44">
        <f>J73+J74-J75+J76+J77</f>
        <v>47014586</v>
      </c>
      <c r="K72" s="44">
        <f>K73+K74-K75+K76+K77</f>
        <v>48608415</v>
      </c>
    </row>
    <row r="73" spans="1:11" ht="12.75">
      <c r="A73" s="231" t="s">
        <v>144</v>
      </c>
      <c r="B73" s="232"/>
      <c r="C73" s="232"/>
      <c r="D73" s="232"/>
      <c r="E73" s="232"/>
      <c r="F73" s="232"/>
      <c r="G73" s="232"/>
      <c r="H73" s="233"/>
      <c r="I73" s="1">
        <v>66</v>
      </c>
      <c r="J73" s="7">
        <v>2500000</v>
      </c>
      <c r="K73" s="7">
        <v>2500000</v>
      </c>
    </row>
    <row r="74" spans="1:11" ht="12.75">
      <c r="A74" s="231" t="s">
        <v>145</v>
      </c>
      <c r="B74" s="232"/>
      <c r="C74" s="232"/>
      <c r="D74" s="232"/>
      <c r="E74" s="232"/>
      <c r="F74" s="232"/>
      <c r="G74" s="232"/>
      <c r="H74" s="233"/>
      <c r="I74" s="1">
        <v>67</v>
      </c>
      <c r="J74" s="7">
        <v>19207872</v>
      </c>
      <c r="K74" s="7">
        <v>17614043</v>
      </c>
    </row>
    <row r="75" spans="1:11" ht="12.75">
      <c r="A75" s="231" t="s">
        <v>133</v>
      </c>
      <c r="B75" s="232"/>
      <c r="C75" s="232"/>
      <c r="D75" s="232"/>
      <c r="E75" s="232"/>
      <c r="F75" s="232"/>
      <c r="G75" s="232"/>
      <c r="H75" s="233"/>
      <c r="I75" s="1">
        <v>68</v>
      </c>
      <c r="J75" s="7">
        <v>19207872</v>
      </c>
      <c r="K75" s="7">
        <v>17614043</v>
      </c>
    </row>
    <row r="76" spans="1:11" ht="12.75">
      <c r="A76" s="231" t="s">
        <v>134</v>
      </c>
      <c r="B76" s="232"/>
      <c r="C76" s="232"/>
      <c r="D76" s="232"/>
      <c r="E76" s="232"/>
      <c r="F76" s="232"/>
      <c r="G76" s="232"/>
      <c r="H76" s="233"/>
      <c r="I76" s="1">
        <v>69</v>
      </c>
      <c r="J76" s="7">
        <v>12500000</v>
      </c>
      <c r="K76" s="7">
        <v>12500000</v>
      </c>
    </row>
    <row r="77" spans="1:11" ht="12.75">
      <c r="A77" s="231" t="s">
        <v>135</v>
      </c>
      <c r="B77" s="232"/>
      <c r="C77" s="232"/>
      <c r="D77" s="232"/>
      <c r="E77" s="232"/>
      <c r="F77" s="232"/>
      <c r="G77" s="232"/>
      <c r="H77" s="233"/>
      <c r="I77" s="1">
        <v>70</v>
      </c>
      <c r="J77" s="7">
        <v>32014586</v>
      </c>
      <c r="K77" s="7">
        <v>33608415</v>
      </c>
    </row>
    <row r="78" spans="1:11" ht="12.75">
      <c r="A78" s="231" t="s">
        <v>136</v>
      </c>
      <c r="B78" s="232"/>
      <c r="C78" s="232"/>
      <c r="D78" s="232"/>
      <c r="E78" s="232"/>
      <c r="F78" s="232"/>
      <c r="G78" s="232"/>
      <c r="H78" s="233"/>
      <c r="I78" s="1">
        <v>71</v>
      </c>
      <c r="J78" s="7">
        <v>11860514</v>
      </c>
      <c r="K78" s="7">
        <v>9562954</v>
      </c>
    </row>
    <row r="79" spans="1:11" ht="12.75">
      <c r="A79" s="231" t="s">
        <v>238</v>
      </c>
      <c r="B79" s="232"/>
      <c r="C79" s="232"/>
      <c r="D79" s="232"/>
      <c r="E79" s="232"/>
      <c r="F79" s="232"/>
      <c r="G79" s="232"/>
      <c r="H79" s="233"/>
      <c r="I79" s="1">
        <v>72</v>
      </c>
      <c r="J79" s="44">
        <f>J80-J81</f>
        <v>138624041</v>
      </c>
      <c r="K79" s="44">
        <f>K80-K81</f>
        <v>142370095</v>
      </c>
    </row>
    <row r="80" spans="1:11" ht="12.75">
      <c r="A80" s="240" t="s">
        <v>169</v>
      </c>
      <c r="B80" s="241"/>
      <c r="C80" s="241"/>
      <c r="D80" s="241"/>
      <c r="E80" s="241"/>
      <c r="F80" s="241"/>
      <c r="G80" s="241"/>
      <c r="H80" s="242"/>
      <c r="I80" s="1">
        <v>73</v>
      </c>
      <c r="J80" s="7">
        <v>138624041</v>
      </c>
      <c r="K80" s="7">
        <v>142370095</v>
      </c>
    </row>
    <row r="81" spans="1:11" ht="12.75">
      <c r="A81" s="240" t="s">
        <v>170</v>
      </c>
      <c r="B81" s="241"/>
      <c r="C81" s="241"/>
      <c r="D81" s="241"/>
      <c r="E81" s="241"/>
      <c r="F81" s="241"/>
      <c r="G81" s="241"/>
      <c r="H81" s="242"/>
      <c r="I81" s="1">
        <v>74</v>
      </c>
      <c r="J81" s="7"/>
      <c r="K81" s="7"/>
    </row>
    <row r="82" spans="1:11" ht="12.75">
      <c r="A82" s="231" t="s">
        <v>239</v>
      </c>
      <c r="B82" s="232"/>
      <c r="C82" s="232"/>
      <c r="D82" s="232"/>
      <c r="E82" s="232"/>
      <c r="F82" s="232"/>
      <c r="G82" s="232"/>
      <c r="H82" s="233"/>
      <c r="I82" s="1">
        <v>75</v>
      </c>
      <c r="J82" s="44">
        <f>J83-J84</f>
        <v>13671222</v>
      </c>
      <c r="K82" s="44">
        <f>K83-K84</f>
        <v>19557099</v>
      </c>
    </row>
    <row r="83" spans="1:11" ht="12.75">
      <c r="A83" s="240" t="s">
        <v>171</v>
      </c>
      <c r="B83" s="241"/>
      <c r="C83" s="241"/>
      <c r="D83" s="241"/>
      <c r="E83" s="241"/>
      <c r="F83" s="241"/>
      <c r="G83" s="241"/>
      <c r="H83" s="242"/>
      <c r="I83" s="1">
        <v>76</v>
      </c>
      <c r="J83" s="7">
        <v>13671222</v>
      </c>
      <c r="K83" s="7">
        <v>19557099</v>
      </c>
    </row>
    <row r="84" spans="1:11" ht="12.75">
      <c r="A84" s="240" t="s">
        <v>172</v>
      </c>
      <c r="B84" s="241"/>
      <c r="C84" s="241"/>
      <c r="D84" s="241"/>
      <c r="E84" s="241"/>
      <c r="F84" s="241"/>
      <c r="G84" s="241"/>
      <c r="H84" s="242"/>
      <c r="I84" s="1">
        <v>77</v>
      </c>
      <c r="J84" s="7"/>
      <c r="K84" s="7"/>
    </row>
    <row r="85" spans="1:11" ht="12.75">
      <c r="A85" s="231" t="s">
        <v>173</v>
      </c>
      <c r="B85" s="232"/>
      <c r="C85" s="232"/>
      <c r="D85" s="232"/>
      <c r="E85" s="232"/>
      <c r="F85" s="232"/>
      <c r="G85" s="232"/>
      <c r="H85" s="233"/>
      <c r="I85" s="1">
        <v>78</v>
      </c>
      <c r="J85" s="7">
        <v>53587631</v>
      </c>
      <c r="K85" s="7">
        <v>56058579</v>
      </c>
    </row>
    <row r="86" spans="1:11" ht="12.75">
      <c r="A86" s="220" t="s">
        <v>19</v>
      </c>
      <c r="B86" s="221"/>
      <c r="C86" s="221"/>
      <c r="D86" s="221"/>
      <c r="E86" s="221"/>
      <c r="F86" s="221"/>
      <c r="G86" s="221"/>
      <c r="H86" s="222"/>
      <c r="I86" s="1">
        <v>79</v>
      </c>
      <c r="J86" s="135">
        <f>SUM(J87:J89)</f>
        <v>2615161</v>
      </c>
      <c r="K86" s="135">
        <f>SUM(K87:K89)</f>
        <v>2065763</v>
      </c>
    </row>
    <row r="87" spans="1:11" ht="12.75">
      <c r="A87" s="231" t="s">
        <v>129</v>
      </c>
      <c r="B87" s="232"/>
      <c r="C87" s="232"/>
      <c r="D87" s="232"/>
      <c r="E87" s="232"/>
      <c r="F87" s="232"/>
      <c r="G87" s="232"/>
      <c r="H87" s="233"/>
      <c r="I87" s="1">
        <v>80</v>
      </c>
      <c r="J87" s="7"/>
      <c r="K87" s="7"/>
    </row>
    <row r="88" spans="1:11" ht="12.75">
      <c r="A88" s="231" t="s">
        <v>130</v>
      </c>
      <c r="B88" s="232"/>
      <c r="C88" s="232"/>
      <c r="D88" s="232"/>
      <c r="E88" s="232"/>
      <c r="F88" s="232"/>
      <c r="G88" s="232"/>
      <c r="H88" s="233"/>
      <c r="I88" s="1">
        <v>81</v>
      </c>
      <c r="J88" s="7"/>
      <c r="K88" s="7"/>
    </row>
    <row r="89" spans="1:11" ht="12.75">
      <c r="A89" s="231" t="s">
        <v>131</v>
      </c>
      <c r="B89" s="232"/>
      <c r="C89" s="232"/>
      <c r="D89" s="232"/>
      <c r="E89" s="232"/>
      <c r="F89" s="232"/>
      <c r="G89" s="232"/>
      <c r="H89" s="233"/>
      <c r="I89" s="1">
        <v>82</v>
      </c>
      <c r="J89" s="7">
        <v>2615161</v>
      </c>
      <c r="K89" s="7">
        <v>2065763</v>
      </c>
    </row>
    <row r="90" spans="1:11" ht="12.75">
      <c r="A90" s="220" t="s">
        <v>20</v>
      </c>
      <c r="B90" s="221"/>
      <c r="C90" s="221"/>
      <c r="D90" s="221"/>
      <c r="E90" s="221"/>
      <c r="F90" s="221"/>
      <c r="G90" s="221"/>
      <c r="H90" s="222"/>
      <c r="I90" s="1">
        <v>83</v>
      </c>
      <c r="J90" s="135">
        <f>SUM(J91:J99)</f>
        <v>3152496</v>
      </c>
      <c r="K90" s="135">
        <f>SUM(K91:K99)</f>
        <v>3300305</v>
      </c>
    </row>
    <row r="91" spans="1:11" ht="12.75">
      <c r="A91" s="231" t="s">
        <v>132</v>
      </c>
      <c r="B91" s="232"/>
      <c r="C91" s="232"/>
      <c r="D91" s="232"/>
      <c r="E91" s="232"/>
      <c r="F91" s="232"/>
      <c r="G91" s="232"/>
      <c r="H91" s="233"/>
      <c r="I91" s="1">
        <v>84</v>
      </c>
      <c r="J91" s="7"/>
      <c r="K91" s="7"/>
    </row>
    <row r="92" spans="1:11" ht="12.75">
      <c r="A92" s="231" t="s">
        <v>243</v>
      </c>
      <c r="B92" s="232"/>
      <c r="C92" s="232"/>
      <c r="D92" s="232"/>
      <c r="E92" s="232"/>
      <c r="F92" s="232"/>
      <c r="G92" s="232"/>
      <c r="H92" s="233"/>
      <c r="I92" s="1">
        <v>85</v>
      </c>
      <c r="J92" s="7"/>
      <c r="K92" s="7">
        <v>66920</v>
      </c>
    </row>
    <row r="93" spans="1:11" ht="12.75">
      <c r="A93" s="231" t="s">
        <v>0</v>
      </c>
      <c r="B93" s="232"/>
      <c r="C93" s="232"/>
      <c r="D93" s="232"/>
      <c r="E93" s="232"/>
      <c r="F93" s="232"/>
      <c r="G93" s="232"/>
      <c r="H93" s="233"/>
      <c r="I93" s="1">
        <v>86</v>
      </c>
      <c r="J93" s="7"/>
      <c r="K93" s="7"/>
    </row>
    <row r="94" spans="1:11" ht="12.75">
      <c r="A94" s="231" t="s">
        <v>244</v>
      </c>
      <c r="B94" s="232"/>
      <c r="C94" s="232"/>
      <c r="D94" s="232"/>
      <c r="E94" s="232"/>
      <c r="F94" s="232"/>
      <c r="G94" s="232"/>
      <c r="H94" s="233"/>
      <c r="I94" s="1">
        <v>87</v>
      </c>
      <c r="J94" s="7"/>
      <c r="K94" s="7"/>
    </row>
    <row r="95" spans="1:11" ht="12.75">
      <c r="A95" s="231" t="s">
        <v>245</v>
      </c>
      <c r="B95" s="232"/>
      <c r="C95" s="232"/>
      <c r="D95" s="232"/>
      <c r="E95" s="232"/>
      <c r="F95" s="232"/>
      <c r="G95" s="232"/>
      <c r="H95" s="233"/>
      <c r="I95" s="1">
        <v>88</v>
      </c>
      <c r="J95" s="7"/>
      <c r="K95" s="7"/>
    </row>
    <row r="96" spans="1:11" ht="12.75">
      <c r="A96" s="231" t="s">
        <v>246</v>
      </c>
      <c r="B96" s="232"/>
      <c r="C96" s="232"/>
      <c r="D96" s="232"/>
      <c r="E96" s="232"/>
      <c r="F96" s="232"/>
      <c r="G96" s="232"/>
      <c r="H96" s="233"/>
      <c r="I96" s="1">
        <v>89</v>
      </c>
      <c r="J96" s="7"/>
      <c r="K96" s="7"/>
    </row>
    <row r="97" spans="1:11" ht="12.75">
      <c r="A97" s="231" t="s">
        <v>94</v>
      </c>
      <c r="B97" s="232"/>
      <c r="C97" s="232"/>
      <c r="D97" s="232"/>
      <c r="E97" s="232"/>
      <c r="F97" s="232"/>
      <c r="G97" s="232"/>
      <c r="H97" s="233"/>
      <c r="I97" s="1">
        <v>90</v>
      </c>
      <c r="J97" s="7"/>
      <c r="K97" s="7"/>
    </row>
    <row r="98" spans="1:11" ht="12.75">
      <c r="A98" s="231" t="s">
        <v>92</v>
      </c>
      <c r="B98" s="232"/>
      <c r="C98" s="232"/>
      <c r="D98" s="232"/>
      <c r="E98" s="232"/>
      <c r="F98" s="232"/>
      <c r="G98" s="232"/>
      <c r="H98" s="233"/>
      <c r="I98" s="1">
        <v>91</v>
      </c>
      <c r="J98" s="7"/>
      <c r="K98" s="7"/>
    </row>
    <row r="99" spans="1:11" ht="12.75">
      <c r="A99" s="231" t="s">
        <v>93</v>
      </c>
      <c r="B99" s="232"/>
      <c r="C99" s="232"/>
      <c r="D99" s="232"/>
      <c r="E99" s="232"/>
      <c r="F99" s="232"/>
      <c r="G99" s="232"/>
      <c r="H99" s="233"/>
      <c r="I99" s="1">
        <v>92</v>
      </c>
      <c r="J99" s="7">
        <v>3152496</v>
      </c>
      <c r="K99" s="7">
        <v>3233385</v>
      </c>
    </row>
    <row r="100" spans="1:11" ht="12.75">
      <c r="A100" s="220" t="s">
        <v>21</v>
      </c>
      <c r="B100" s="221"/>
      <c r="C100" s="221"/>
      <c r="D100" s="221"/>
      <c r="E100" s="221"/>
      <c r="F100" s="221"/>
      <c r="G100" s="221"/>
      <c r="H100" s="222"/>
      <c r="I100" s="1">
        <v>93</v>
      </c>
      <c r="J100" s="135">
        <f>SUM(J101:J112)</f>
        <v>95650992</v>
      </c>
      <c r="K100" s="135">
        <f>SUM(K101:K112)</f>
        <v>150069123</v>
      </c>
    </row>
    <row r="101" spans="1:11" ht="12.75">
      <c r="A101" s="231" t="s">
        <v>132</v>
      </c>
      <c r="B101" s="232"/>
      <c r="C101" s="232"/>
      <c r="D101" s="232"/>
      <c r="E101" s="232"/>
      <c r="F101" s="232"/>
      <c r="G101" s="232"/>
      <c r="H101" s="233"/>
      <c r="I101" s="1">
        <v>94</v>
      </c>
      <c r="J101" s="7">
        <v>820588</v>
      </c>
      <c r="K101" s="7">
        <v>0</v>
      </c>
    </row>
    <row r="102" spans="1:11" ht="12.75">
      <c r="A102" s="231" t="s">
        <v>243</v>
      </c>
      <c r="B102" s="232"/>
      <c r="C102" s="232"/>
      <c r="D102" s="232"/>
      <c r="E102" s="232"/>
      <c r="F102" s="232"/>
      <c r="G102" s="232"/>
      <c r="H102" s="233"/>
      <c r="I102" s="1">
        <v>95</v>
      </c>
      <c r="J102" s="7">
        <v>47152</v>
      </c>
      <c r="K102" s="7">
        <v>847645</v>
      </c>
    </row>
    <row r="103" spans="1:11" ht="12.75">
      <c r="A103" s="231" t="s">
        <v>0</v>
      </c>
      <c r="B103" s="232"/>
      <c r="C103" s="232"/>
      <c r="D103" s="232"/>
      <c r="E103" s="232"/>
      <c r="F103" s="232"/>
      <c r="G103" s="232"/>
      <c r="H103" s="233"/>
      <c r="I103" s="1">
        <v>96</v>
      </c>
      <c r="J103" s="7"/>
      <c r="K103" s="7">
        <v>27026479</v>
      </c>
    </row>
    <row r="104" spans="1:11" ht="12.75">
      <c r="A104" s="231" t="s">
        <v>244</v>
      </c>
      <c r="B104" s="232"/>
      <c r="C104" s="232"/>
      <c r="D104" s="232"/>
      <c r="E104" s="232"/>
      <c r="F104" s="232"/>
      <c r="G104" s="232"/>
      <c r="H104" s="233"/>
      <c r="I104" s="1">
        <v>97</v>
      </c>
      <c r="J104" s="7">
        <v>10878434</v>
      </c>
      <c r="K104" s="7">
        <v>4633577</v>
      </c>
    </row>
    <row r="105" spans="1:11" ht="12.75">
      <c r="A105" s="231" t="s">
        <v>245</v>
      </c>
      <c r="B105" s="232"/>
      <c r="C105" s="232"/>
      <c r="D105" s="232"/>
      <c r="E105" s="232"/>
      <c r="F105" s="232"/>
      <c r="G105" s="232"/>
      <c r="H105" s="233"/>
      <c r="I105" s="1">
        <v>98</v>
      </c>
      <c r="J105" s="7">
        <v>72379163</v>
      </c>
      <c r="K105" s="7">
        <v>98172584</v>
      </c>
    </row>
    <row r="106" spans="1:11" ht="12.75">
      <c r="A106" s="231" t="s">
        <v>246</v>
      </c>
      <c r="B106" s="232"/>
      <c r="C106" s="232"/>
      <c r="D106" s="232"/>
      <c r="E106" s="232"/>
      <c r="F106" s="232"/>
      <c r="G106" s="232"/>
      <c r="H106" s="233"/>
      <c r="I106" s="1">
        <v>99</v>
      </c>
      <c r="J106" s="7"/>
      <c r="K106" s="7"/>
    </row>
    <row r="107" spans="1:11" ht="12.75">
      <c r="A107" s="231" t="s">
        <v>94</v>
      </c>
      <c r="B107" s="232"/>
      <c r="C107" s="232"/>
      <c r="D107" s="232"/>
      <c r="E107" s="232"/>
      <c r="F107" s="232"/>
      <c r="G107" s="232"/>
      <c r="H107" s="233"/>
      <c r="I107" s="1">
        <v>100</v>
      </c>
      <c r="J107" s="7"/>
      <c r="K107" s="7"/>
    </row>
    <row r="108" spans="1:11" ht="12.75">
      <c r="A108" s="231" t="s">
        <v>95</v>
      </c>
      <c r="B108" s="232"/>
      <c r="C108" s="232"/>
      <c r="D108" s="232"/>
      <c r="E108" s="232"/>
      <c r="F108" s="232"/>
      <c r="G108" s="232"/>
      <c r="H108" s="233"/>
      <c r="I108" s="1">
        <v>101</v>
      </c>
      <c r="J108" s="7">
        <v>3483841</v>
      </c>
      <c r="K108" s="7">
        <v>3749856</v>
      </c>
    </row>
    <row r="109" spans="1:11" ht="12.75">
      <c r="A109" s="231" t="s">
        <v>96</v>
      </c>
      <c r="B109" s="232"/>
      <c r="C109" s="232"/>
      <c r="D109" s="232"/>
      <c r="E109" s="232"/>
      <c r="F109" s="232"/>
      <c r="G109" s="232"/>
      <c r="H109" s="233"/>
      <c r="I109" s="1">
        <v>102</v>
      </c>
      <c r="J109" s="7">
        <v>6024657</v>
      </c>
      <c r="K109" s="7">
        <v>5571087</v>
      </c>
    </row>
    <row r="110" spans="1:11" ht="12.75">
      <c r="A110" s="231" t="s">
        <v>99</v>
      </c>
      <c r="B110" s="232"/>
      <c r="C110" s="232"/>
      <c r="D110" s="232"/>
      <c r="E110" s="232"/>
      <c r="F110" s="232"/>
      <c r="G110" s="232"/>
      <c r="H110" s="233"/>
      <c r="I110" s="1">
        <v>103</v>
      </c>
      <c r="J110" s="7">
        <v>1161848</v>
      </c>
      <c r="K110" s="7">
        <v>9051830</v>
      </c>
    </row>
    <row r="111" spans="1:11" ht="12.75">
      <c r="A111" s="231" t="s">
        <v>97</v>
      </c>
      <c r="B111" s="232"/>
      <c r="C111" s="232"/>
      <c r="D111" s="232"/>
      <c r="E111" s="232"/>
      <c r="F111" s="232"/>
      <c r="G111" s="232"/>
      <c r="H111" s="233"/>
      <c r="I111" s="1">
        <v>104</v>
      </c>
      <c r="J111" s="7"/>
      <c r="K111" s="7"/>
    </row>
    <row r="112" spans="1:11" ht="12.75">
      <c r="A112" s="231" t="s">
        <v>98</v>
      </c>
      <c r="B112" s="232"/>
      <c r="C112" s="232"/>
      <c r="D112" s="232"/>
      <c r="E112" s="232"/>
      <c r="F112" s="232"/>
      <c r="G112" s="232"/>
      <c r="H112" s="233"/>
      <c r="I112" s="1">
        <v>105</v>
      </c>
      <c r="J112" s="7">
        <v>855309</v>
      </c>
      <c r="K112" s="7">
        <v>1016065</v>
      </c>
    </row>
    <row r="113" spans="1:11" ht="12.75">
      <c r="A113" s="220" t="s">
        <v>1</v>
      </c>
      <c r="B113" s="221"/>
      <c r="C113" s="221"/>
      <c r="D113" s="221"/>
      <c r="E113" s="221"/>
      <c r="F113" s="221"/>
      <c r="G113" s="221"/>
      <c r="H113" s="222"/>
      <c r="I113" s="1">
        <v>106</v>
      </c>
      <c r="J113" s="136">
        <v>119161586</v>
      </c>
      <c r="K113" s="136">
        <v>121449664</v>
      </c>
    </row>
    <row r="114" spans="1:11" ht="12.75">
      <c r="A114" s="220" t="s">
        <v>25</v>
      </c>
      <c r="B114" s="221"/>
      <c r="C114" s="221"/>
      <c r="D114" s="221"/>
      <c r="E114" s="221"/>
      <c r="F114" s="221"/>
      <c r="G114" s="221"/>
      <c r="H114" s="222"/>
      <c r="I114" s="1">
        <v>107</v>
      </c>
      <c r="J114" s="135">
        <f>J69+J86+J90+J100+J113</f>
        <v>536604816</v>
      </c>
      <c r="K114" s="135">
        <f>K69+K86+K90+K100+K113</f>
        <v>604308584</v>
      </c>
    </row>
    <row r="115" spans="1:11" ht="12.75">
      <c r="A115" s="245" t="s">
        <v>57</v>
      </c>
      <c r="B115" s="246"/>
      <c r="C115" s="246"/>
      <c r="D115" s="246"/>
      <c r="E115" s="246"/>
      <c r="F115" s="246"/>
      <c r="G115" s="246"/>
      <c r="H115" s="247"/>
      <c r="I115" s="2">
        <v>108</v>
      </c>
      <c r="J115" s="8">
        <v>45455862</v>
      </c>
      <c r="K115" s="8">
        <v>548715087</v>
      </c>
    </row>
    <row r="116" spans="1:11" ht="12.75">
      <c r="A116" s="237" t="s">
        <v>310</v>
      </c>
      <c r="B116" s="248"/>
      <c r="C116" s="248"/>
      <c r="D116" s="248"/>
      <c r="E116" s="248"/>
      <c r="F116" s="248"/>
      <c r="G116" s="248"/>
      <c r="H116" s="248"/>
      <c r="I116" s="249"/>
      <c r="J116" s="249"/>
      <c r="K116" s="250"/>
    </row>
    <row r="117" spans="1:11" ht="12.75">
      <c r="A117" s="217" t="s">
        <v>186</v>
      </c>
      <c r="B117" s="218"/>
      <c r="C117" s="218"/>
      <c r="D117" s="218"/>
      <c r="E117" s="218"/>
      <c r="F117" s="218"/>
      <c r="G117" s="218"/>
      <c r="H117" s="218"/>
      <c r="I117" s="251"/>
      <c r="J117" s="251"/>
      <c r="K117" s="252"/>
    </row>
    <row r="118" spans="1:11" ht="12.75">
      <c r="A118" s="231" t="s">
        <v>8</v>
      </c>
      <c r="B118" s="232"/>
      <c r="C118" s="232"/>
      <c r="D118" s="232"/>
      <c r="E118" s="232"/>
      <c r="F118" s="232"/>
      <c r="G118" s="232"/>
      <c r="H118" s="233"/>
      <c r="I118" s="1">
        <v>109</v>
      </c>
      <c r="J118" s="7">
        <v>262436950</v>
      </c>
      <c r="K118" s="7">
        <v>271365150</v>
      </c>
    </row>
    <row r="119" spans="1:11" ht="12.75">
      <c r="A119" s="253" t="s">
        <v>9</v>
      </c>
      <c r="B119" s="254"/>
      <c r="C119" s="254"/>
      <c r="D119" s="254"/>
      <c r="E119" s="254"/>
      <c r="F119" s="254"/>
      <c r="G119" s="254"/>
      <c r="H119" s="255"/>
      <c r="I119" s="4">
        <v>110</v>
      </c>
      <c r="J119" s="8">
        <v>53587631</v>
      </c>
      <c r="K119" s="7">
        <v>56058579</v>
      </c>
    </row>
    <row r="120" spans="1:11" ht="12.75">
      <c r="A120" s="256" t="s">
        <v>311</v>
      </c>
      <c r="B120" s="257"/>
      <c r="C120" s="257"/>
      <c r="D120" s="257"/>
      <c r="E120" s="257"/>
      <c r="F120" s="257"/>
      <c r="G120" s="257"/>
      <c r="H120" s="257"/>
      <c r="I120" s="257"/>
      <c r="J120" s="257"/>
      <c r="K120" s="257"/>
    </row>
    <row r="121" spans="1:11" ht="12.75">
      <c r="A121" s="243"/>
      <c r="B121" s="244"/>
      <c r="C121" s="244"/>
      <c r="D121" s="244"/>
      <c r="E121" s="244"/>
      <c r="F121" s="244"/>
      <c r="G121" s="244"/>
      <c r="H121" s="244"/>
      <c r="I121" s="244"/>
      <c r="J121" s="244"/>
      <c r="K121" s="244"/>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86:K115 J7:K7 J79:K84 J23:K67 J72:K77">
      <formula1>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110" zoomScaleSheetLayoutView="110" zoomScalePageLayoutView="0" workbookViewId="0" topLeftCell="A1">
      <selection activeCell="J20" sqref="J20"/>
    </sheetView>
  </sheetViews>
  <sheetFormatPr defaultColWidth="9.140625" defaultRowHeight="18.75" customHeight="1"/>
  <cols>
    <col min="1" max="9" width="9.140625" style="43" customWidth="1"/>
    <col min="10" max="10" width="9.8515625" style="43" customWidth="1"/>
    <col min="11" max="11" width="10.00390625" style="43" customWidth="1"/>
    <col min="12" max="12" width="10.57421875" style="43" customWidth="1"/>
    <col min="13" max="13" width="12.00390625" style="43" customWidth="1"/>
    <col min="14" max="16384" width="9.140625" style="43" customWidth="1"/>
  </cols>
  <sheetData>
    <row r="1" spans="1:13" ht="18.75" customHeight="1">
      <c r="A1" s="223" t="s">
        <v>154</v>
      </c>
      <c r="B1" s="223"/>
      <c r="C1" s="223"/>
      <c r="D1" s="223"/>
      <c r="E1" s="223"/>
      <c r="F1" s="223"/>
      <c r="G1" s="223"/>
      <c r="H1" s="223"/>
      <c r="I1" s="223"/>
      <c r="J1" s="223"/>
      <c r="K1" s="223"/>
      <c r="L1" s="223"/>
      <c r="M1" s="223"/>
    </row>
    <row r="2" spans="1:13" ht="18.75" customHeight="1">
      <c r="A2" s="267" t="s">
        <v>381</v>
      </c>
      <c r="B2" s="267"/>
      <c r="C2" s="267"/>
      <c r="D2" s="267"/>
      <c r="E2" s="267"/>
      <c r="F2" s="267"/>
      <c r="G2" s="267"/>
      <c r="H2" s="267"/>
      <c r="I2" s="267"/>
      <c r="J2" s="267"/>
      <c r="K2" s="267"/>
      <c r="L2" s="267"/>
      <c r="M2" s="267"/>
    </row>
    <row r="3" spans="1:13" ht="18.75" customHeight="1">
      <c r="A3" s="258" t="s">
        <v>354</v>
      </c>
      <c r="B3" s="258"/>
      <c r="C3" s="258"/>
      <c r="D3" s="258"/>
      <c r="E3" s="258"/>
      <c r="F3" s="258"/>
      <c r="G3" s="258"/>
      <c r="H3" s="258"/>
      <c r="I3" s="258"/>
      <c r="J3" s="258"/>
      <c r="K3" s="258"/>
      <c r="L3" s="258"/>
      <c r="M3" s="258"/>
    </row>
    <row r="4" spans="1:13" ht="26.25" customHeight="1">
      <c r="A4" s="259" t="s">
        <v>59</v>
      </c>
      <c r="B4" s="259"/>
      <c r="C4" s="259"/>
      <c r="D4" s="259"/>
      <c r="E4" s="259"/>
      <c r="F4" s="259"/>
      <c r="G4" s="259"/>
      <c r="H4" s="259"/>
      <c r="I4" s="49" t="s">
        <v>279</v>
      </c>
      <c r="J4" s="260" t="s">
        <v>319</v>
      </c>
      <c r="K4" s="260"/>
      <c r="L4" s="260" t="s">
        <v>320</v>
      </c>
      <c r="M4" s="260"/>
    </row>
    <row r="5" spans="1:13" ht="18.75" customHeight="1">
      <c r="A5" s="259"/>
      <c r="B5" s="259"/>
      <c r="C5" s="259"/>
      <c r="D5" s="259"/>
      <c r="E5" s="259"/>
      <c r="F5" s="259"/>
      <c r="G5" s="259"/>
      <c r="H5" s="259"/>
      <c r="I5" s="49"/>
      <c r="J5" s="51" t="s">
        <v>314</v>
      </c>
      <c r="K5" s="51" t="s">
        <v>315</v>
      </c>
      <c r="L5" s="51" t="s">
        <v>314</v>
      </c>
      <c r="M5" s="51" t="s">
        <v>315</v>
      </c>
    </row>
    <row r="6" spans="1:13" ht="18.75" customHeight="1">
      <c r="A6" s="260">
        <v>1</v>
      </c>
      <c r="B6" s="260"/>
      <c r="C6" s="260"/>
      <c r="D6" s="260"/>
      <c r="E6" s="260"/>
      <c r="F6" s="260"/>
      <c r="G6" s="260"/>
      <c r="H6" s="260"/>
      <c r="I6" s="54">
        <v>2</v>
      </c>
      <c r="J6" s="51">
        <v>3</v>
      </c>
      <c r="K6" s="51">
        <v>4</v>
      </c>
      <c r="L6" s="51">
        <v>5</v>
      </c>
      <c r="M6" s="51">
        <v>6</v>
      </c>
    </row>
    <row r="7" spans="1:13" ht="18.75" customHeight="1">
      <c r="A7" s="217" t="s">
        <v>26</v>
      </c>
      <c r="B7" s="218"/>
      <c r="C7" s="218"/>
      <c r="D7" s="218"/>
      <c r="E7" s="218"/>
      <c r="F7" s="218"/>
      <c r="G7" s="218"/>
      <c r="H7" s="219"/>
      <c r="I7" s="3">
        <v>111</v>
      </c>
      <c r="J7" s="45">
        <f>SUM(J8:J9)</f>
        <v>586206047</v>
      </c>
      <c r="K7" s="45">
        <f>SUM(K8:K9)</f>
        <v>174157263</v>
      </c>
      <c r="L7" s="45">
        <f>SUM(L8:L9)</f>
        <v>636817872</v>
      </c>
      <c r="M7" s="45">
        <f>SUM(M8:M9)</f>
        <v>163227121</v>
      </c>
    </row>
    <row r="8" spans="1:13" ht="18.75" customHeight="1">
      <c r="A8" s="220" t="s">
        <v>152</v>
      </c>
      <c r="B8" s="221"/>
      <c r="C8" s="221"/>
      <c r="D8" s="221"/>
      <c r="E8" s="221"/>
      <c r="F8" s="221"/>
      <c r="G8" s="221"/>
      <c r="H8" s="222"/>
      <c r="I8" s="1">
        <v>112</v>
      </c>
      <c r="J8" s="7">
        <v>556072214</v>
      </c>
      <c r="K8" s="7">
        <v>163211877</v>
      </c>
      <c r="L8" s="7">
        <v>603116264</v>
      </c>
      <c r="M8" s="7">
        <v>149264953</v>
      </c>
    </row>
    <row r="9" spans="1:13" ht="18.75" customHeight="1">
      <c r="A9" s="220" t="s">
        <v>103</v>
      </c>
      <c r="B9" s="221"/>
      <c r="C9" s="221"/>
      <c r="D9" s="221"/>
      <c r="E9" s="221"/>
      <c r="F9" s="221"/>
      <c r="G9" s="221"/>
      <c r="H9" s="222"/>
      <c r="I9" s="1">
        <v>113</v>
      </c>
      <c r="J9" s="7">
        <v>30133833</v>
      </c>
      <c r="K9" s="7">
        <v>10945386</v>
      </c>
      <c r="L9" s="7">
        <v>33701608</v>
      </c>
      <c r="M9" s="7">
        <v>13962168</v>
      </c>
    </row>
    <row r="10" spans="1:13" ht="18.75" customHeight="1">
      <c r="A10" s="220" t="s">
        <v>12</v>
      </c>
      <c r="B10" s="221"/>
      <c r="C10" s="221"/>
      <c r="D10" s="221"/>
      <c r="E10" s="221"/>
      <c r="F10" s="221"/>
      <c r="G10" s="221"/>
      <c r="H10" s="222"/>
      <c r="I10" s="1">
        <v>114</v>
      </c>
      <c r="J10" s="44">
        <f>J11+J12+J16+J20+J21+J22+J25+J26</f>
        <v>569483707</v>
      </c>
      <c r="K10" s="44">
        <f>K11+K12+K16+K20+K21+K22+K25+K26</f>
        <v>162595638</v>
      </c>
      <c r="L10" s="44">
        <f>L11+L12+L16+L20+L21+L22+L25+L26</f>
        <v>615256528</v>
      </c>
      <c r="M10" s="44">
        <f>M11+M12+M16+M20+M21+M22+M25+M26</f>
        <v>154953713</v>
      </c>
    </row>
    <row r="11" spans="1:13" ht="18.75" customHeight="1">
      <c r="A11" s="220" t="s">
        <v>104</v>
      </c>
      <c r="B11" s="221"/>
      <c r="C11" s="221"/>
      <c r="D11" s="221"/>
      <c r="E11" s="221"/>
      <c r="F11" s="221"/>
      <c r="G11" s="221"/>
      <c r="H11" s="222"/>
      <c r="I11" s="1">
        <v>115</v>
      </c>
      <c r="J11" s="7"/>
      <c r="K11" s="7"/>
      <c r="L11" s="7"/>
      <c r="M11" s="7"/>
    </row>
    <row r="12" spans="1:13" ht="18.75" customHeight="1">
      <c r="A12" s="220" t="s">
        <v>22</v>
      </c>
      <c r="B12" s="221"/>
      <c r="C12" s="221"/>
      <c r="D12" s="221"/>
      <c r="E12" s="221"/>
      <c r="F12" s="221"/>
      <c r="G12" s="221"/>
      <c r="H12" s="222"/>
      <c r="I12" s="1">
        <v>116</v>
      </c>
      <c r="J12" s="44">
        <f>SUM(J13:J15)</f>
        <v>445296556</v>
      </c>
      <c r="K12" s="44">
        <f>SUM(K13:K15)</f>
        <v>128062793</v>
      </c>
      <c r="L12" s="44">
        <f>SUM(L13:L15)</f>
        <v>493426674</v>
      </c>
      <c r="M12" s="44">
        <f>SUM(M13:M15)</f>
        <v>120089085</v>
      </c>
    </row>
    <row r="13" spans="1:13" ht="18.75" customHeight="1">
      <c r="A13" s="231" t="s">
        <v>146</v>
      </c>
      <c r="B13" s="232"/>
      <c r="C13" s="232"/>
      <c r="D13" s="232"/>
      <c r="E13" s="232"/>
      <c r="F13" s="232"/>
      <c r="G13" s="232"/>
      <c r="H13" s="233"/>
      <c r="I13" s="1">
        <v>117</v>
      </c>
      <c r="J13" s="7">
        <v>7500088</v>
      </c>
      <c r="K13" s="7">
        <v>2608172</v>
      </c>
      <c r="L13" s="7">
        <v>9113845</v>
      </c>
      <c r="M13" s="7">
        <v>2785196</v>
      </c>
    </row>
    <row r="14" spans="1:13" ht="18.75" customHeight="1">
      <c r="A14" s="231" t="s">
        <v>147</v>
      </c>
      <c r="B14" s="232"/>
      <c r="C14" s="232"/>
      <c r="D14" s="232"/>
      <c r="E14" s="232"/>
      <c r="F14" s="232"/>
      <c r="G14" s="232"/>
      <c r="H14" s="233"/>
      <c r="I14" s="1">
        <v>118</v>
      </c>
      <c r="J14" s="7">
        <v>406410916</v>
      </c>
      <c r="K14" s="7">
        <v>115533811</v>
      </c>
      <c r="L14" s="7">
        <v>451588713</v>
      </c>
      <c r="M14" s="7">
        <v>106491273</v>
      </c>
    </row>
    <row r="15" spans="1:13" ht="18.75" customHeight="1">
      <c r="A15" s="231" t="s">
        <v>61</v>
      </c>
      <c r="B15" s="232"/>
      <c r="C15" s="232"/>
      <c r="D15" s="232"/>
      <c r="E15" s="232"/>
      <c r="F15" s="232"/>
      <c r="G15" s="232"/>
      <c r="H15" s="233"/>
      <c r="I15" s="1">
        <v>119</v>
      </c>
      <c r="J15" s="7">
        <v>31385552</v>
      </c>
      <c r="K15" s="7">
        <v>9920810</v>
      </c>
      <c r="L15" s="7">
        <v>32724116</v>
      </c>
      <c r="M15" s="7">
        <v>10812616</v>
      </c>
    </row>
    <row r="16" spans="1:13" ht="18.75" customHeight="1">
      <c r="A16" s="220" t="s">
        <v>23</v>
      </c>
      <c r="B16" s="221"/>
      <c r="C16" s="221"/>
      <c r="D16" s="221"/>
      <c r="E16" s="221"/>
      <c r="F16" s="221"/>
      <c r="G16" s="221"/>
      <c r="H16" s="222"/>
      <c r="I16" s="1">
        <v>120</v>
      </c>
      <c r="J16" s="44">
        <f>SUM(J17:J19)</f>
        <v>68413104</v>
      </c>
      <c r="K16" s="44">
        <f>SUM(K17:K19)</f>
        <v>17021834</v>
      </c>
      <c r="L16" s="44">
        <f>SUM(L17:L19)</f>
        <v>70396301</v>
      </c>
      <c r="M16" s="44">
        <f>SUM(M17:M19)</f>
        <v>17943871</v>
      </c>
    </row>
    <row r="17" spans="1:13" ht="18.75" customHeight="1">
      <c r="A17" s="231" t="s">
        <v>62</v>
      </c>
      <c r="B17" s="232"/>
      <c r="C17" s="232"/>
      <c r="D17" s="232"/>
      <c r="E17" s="232"/>
      <c r="F17" s="232"/>
      <c r="G17" s="232"/>
      <c r="H17" s="233"/>
      <c r="I17" s="1">
        <v>121</v>
      </c>
      <c r="J17" s="7">
        <v>39319126</v>
      </c>
      <c r="K17" s="7">
        <v>10067727</v>
      </c>
      <c r="L17" s="7">
        <v>41450094</v>
      </c>
      <c r="M17" s="7">
        <v>10628825</v>
      </c>
    </row>
    <row r="18" spans="1:13" ht="18.75" customHeight="1">
      <c r="A18" s="231" t="s">
        <v>63</v>
      </c>
      <c r="B18" s="232"/>
      <c r="C18" s="232"/>
      <c r="D18" s="232"/>
      <c r="E18" s="232"/>
      <c r="F18" s="232"/>
      <c r="G18" s="232"/>
      <c r="H18" s="233"/>
      <c r="I18" s="1">
        <v>122</v>
      </c>
      <c r="J18" s="7">
        <v>19097772</v>
      </c>
      <c r="K18" s="7">
        <v>2490063</v>
      </c>
      <c r="L18" s="7">
        <v>18681352</v>
      </c>
      <c r="M18" s="7">
        <v>4705658</v>
      </c>
    </row>
    <row r="19" spans="1:13" ht="18.75" customHeight="1">
      <c r="A19" s="231" t="s">
        <v>64</v>
      </c>
      <c r="B19" s="232"/>
      <c r="C19" s="232"/>
      <c r="D19" s="232"/>
      <c r="E19" s="232"/>
      <c r="F19" s="232"/>
      <c r="G19" s="232"/>
      <c r="H19" s="233"/>
      <c r="I19" s="1">
        <v>123</v>
      </c>
      <c r="J19" s="7">
        <v>9996206</v>
      </c>
      <c r="K19" s="7">
        <v>4464044</v>
      </c>
      <c r="L19" s="7">
        <v>10264855</v>
      </c>
      <c r="M19" s="7">
        <v>2609388</v>
      </c>
    </row>
    <row r="20" spans="1:13" ht="18.75" customHeight="1">
      <c r="A20" s="220" t="s">
        <v>105</v>
      </c>
      <c r="B20" s="221"/>
      <c r="C20" s="221"/>
      <c r="D20" s="221"/>
      <c r="E20" s="221"/>
      <c r="F20" s="221"/>
      <c r="G20" s="221"/>
      <c r="H20" s="222"/>
      <c r="I20" s="1">
        <v>124</v>
      </c>
      <c r="J20" s="7">
        <v>24924043</v>
      </c>
      <c r="K20" s="7">
        <v>5892259</v>
      </c>
      <c r="L20" s="7">
        <v>21678963</v>
      </c>
      <c r="M20" s="7">
        <v>5393275</v>
      </c>
    </row>
    <row r="21" spans="1:13" ht="18.75" customHeight="1">
      <c r="A21" s="220" t="s">
        <v>106</v>
      </c>
      <c r="B21" s="221"/>
      <c r="C21" s="221"/>
      <c r="D21" s="221"/>
      <c r="E21" s="221"/>
      <c r="F21" s="221"/>
      <c r="G21" s="221"/>
      <c r="H21" s="222"/>
      <c r="I21" s="1">
        <v>125</v>
      </c>
      <c r="J21" s="7">
        <v>13919827</v>
      </c>
      <c r="K21" s="134">
        <v>4284809</v>
      </c>
      <c r="L21" s="7">
        <v>17770742</v>
      </c>
      <c r="M21" s="7">
        <v>6042994</v>
      </c>
    </row>
    <row r="22" spans="1:13" ht="18.75" customHeight="1">
      <c r="A22" s="220" t="s">
        <v>24</v>
      </c>
      <c r="B22" s="221"/>
      <c r="C22" s="221"/>
      <c r="D22" s="221"/>
      <c r="E22" s="221"/>
      <c r="F22" s="221"/>
      <c r="G22" s="221"/>
      <c r="H22" s="222"/>
      <c r="I22" s="1">
        <v>126</v>
      </c>
      <c r="J22" s="44">
        <f>SUM(J23:J24)</f>
        <v>7698281</v>
      </c>
      <c r="K22" s="44">
        <f>SUM(K23:K24)</f>
        <v>3477570</v>
      </c>
      <c r="L22" s="44">
        <f>SUM(L23:L24)</f>
        <v>3004283</v>
      </c>
      <c r="M22" s="44">
        <f>SUM(M23:M24)</f>
        <v>1182457</v>
      </c>
    </row>
    <row r="23" spans="1:13" ht="18.75" customHeight="1">
      <c r="A23" s="231" t="s">
        <v>137</v>
      </c>
      <c r="B23" s="232"/>
      <c r="C23" s="232"/>
      <c r="D23" s="232"/>
      <c r="E23" s="232"/>
      <c r="F23" s="232"/>
      <c r="G23" s="232"/>
      <c r="H23" s="233"/>
      <c r="I23" s="1">
        <v>127</v>
      </c>
      <c r="J23" s="7"/>
      <c r="K23" s="7"/>
      <c r="L23" s="7"/>
      <c r="M23" s="7"/>
    </row>
    <row r="24" spans="1:13" ht="18.75" customHeight="1">
      <c r="A24" s="231" t="s">
        <v>138</v>
      </c>
      <c r="B24" s="232"/>
      <c r="C24" s="232"/>
      <c r="D24" s="232"/>
      <c r="E24" s="232"/>
      <c r="F24" s="232"/>
      <c r="G24" s="232"/>
      <c r="H24" s="233"/>
      <c r="I24" s="1">
        <v>128</v>
      </c>
      <c r="J24" s="7">
        <v>7698281</v>
      </c>
      <c r="K24" s="7">
        <v>3477570</v>
      </c>
      <c r="L24" s="7">
        <v>3004283</v>
      </c>
      <c r="M24" s="7">
        <v>1182457</v>
      </c>
    </row>
    <row r="25" spans="1:13" ht="18.75" customHeight="1">
      <c r="A25" s="220" t="s">
        <v>107</v>
      </c>
      <c r="B25" s="221"/>
      <c r="C25" s="221"/>
      <c r="D25" s="221"/>
      <c r="E25" s="221"/>
      <c r="F25" s="221"/>
      <c r="G25" s="221"/>
      <c r="H25" s="222"/>
      <c r="I25" s="1">
        <v>129</v>
      </c>
      <c r="J25" s="7">
        <v>1530497</v>
      </c>
      <c r="K25" s="7">
        <v>1530497</v>
      </c>
      <c r="L25" s="7">
        <v>1448710</v>
      </c>
      <c r="M25" s="7">
        <v>1448710</v>
      </c>
    </row>
    <row r="26" spans="1:13" ht="18.75" customHeight="1">
      <c r="A26" s="220" t="s">
        <v>50</v>
      </c>
      <c r="B26" s="221"/>
      <c r="C26" s="221"/>
      <c r="D26" s="221"/>
      <c r="E26" s="221"/>
      <c r="F26" s="221"/>
      <c r="G26" s="221"/>
      <c r="H26" s="222"/>
      <c r="I26" s="1">
        <v>130</v>
      </c>
      <c r="J26" s="7">
        <v>7701399</v>
      </c>
      <c r="K26" s="134">
        <v>2325876</v>
      </c>
      <c r="L26" s="7">
        <v>7530855</v>
      </c>
      <c r="M26" s="7">
        <v>2853321</v>
      </c>
    </row>
    <row r="27" spans="1:13" ht="18.75" customHeight="1">
      <c r="A27" s="220" t="s">
        <v>213</v>
      </c>
      <c r="B27" s="221"/>
      <c r="C27" s="221"/>
      <c r="D27" s="221"/>
      <c r="E27" s="221"/>
      <c r="F27" s="221"/>
      <c r="G27" s="221"/>
      <c r="H27" s="222"/>
      <c r="I27" s="1">
        <v>131</v>
      </c>
      <c r="J27" s="44">
        <f>SUM(J28:J32)</f>
        <v>11126257</v>
      </c>
      <c r="K27" s="44">
        <f>SUM(K28:K32)</f>
        <v>2613138</v>
      </c>
      <c r="L27" s="44">
        <f>SUM(L28:L32)</f>
        <v>8161551</v>
      </c>
      <c r="M27" s="44">
        <f>SUM(M28:M32)</f>
        <v>1068856</v>
      </c>
    </row>
    <row r="28" spans="1:13" ht="27" customHeight="1">
      <c r="A28" s="220" t="s">
        <v>227</v>
      </c>
      <c r="B28" s="221"/>
      <c r="C28" s="221"/>
      <c r="D28" s="221"/>
      <c r="E28" s="221"/>
      <c r="F28" s="221"/>
      <c r="G28" s="221"/>
      <c r="H28" s="222"/>
      <c r="I28" s="1">
        <v>132</v>
      </c>
      <c r="J28" s="7">
        <v>7296</v>
      </c>
      <c r="K28" s="7">
        <v>7296</v>
      </c>
      <c r="L28" s="7">
        <v>87604</v>
      </c>
      <c r="M28" s="7">
        <v>87604</v>
      </c>
    </row>
    <row r="29" spans="1:13" ht="24.75" customHeight="1">
      <c r="A29" s="220" t="s">
        <v>155</v>
      </c>
      <c r="B29" s="221"/>
      <c r="C29" s="221"/>
      <c r="D29" s="221"/>
      <c r="E29" s="221"/>
      <c r="F29" s="221"/>
      <c r="G29" s="221"/>
      <c r="H29" s="222"/>
      <c r="I29" s="1">
        <v>133</v>
      </c>
      <c r="J29" s="7">
        <v>10440752</v>
      </c>
      <c r="K29" s="7">
        <v>2102718</v>
      </c>
      <c r="L29" s="7">
        <v>8072099</v>
      </c>
      <c r="M29" s="7">
        <v>981252</v>
      </c>
    </row>
    <row r="30" spans="1:13" ht="18.75" customHeight="1">
      <c r="A30" s="220" t="s">
        <v>139</v>
      </c>
      <c r="B30" s="221"/>
      <c r="C30" s="221"/>
      <c r="D30" s="221"/>
      <c r="E30" s="221"/>
      <c r="F30" s="221"/>
      <c r="G30" s="221"/>
      <c r="H30" s="222"/>
      <c r="I30" s="1">
        <v>134</v>
      </c>
      <c r="J30" s="7"/>
      <c r="K30" s="7"/>
      <c r="L30" s="7"/>
      <c r="M30" s="7"/>
    </row>
    <row r="31" spans="1:13" ht="18.75" customHeight="1">
      <c r="A31" s="220" t="s">
        <v>223</v>
      </c>
      <c r="B31" s="221"/>
      <c r="C31" s="221"/>
      <c r="D31" s="221"/>
      <c r="E31" s="221"/>
      <c r="F31" s="221"/>
      <c r="G31" s="221"/>
      <c r="H31" s="222"/>
      <c r="I31" s="1">
        <v>135</v>
      </c>
      <c r="J31" s="7"/>
      <c r="K31" s="7"/>
      <c r="L31" s="7"/>
      <c r="M31" s="7"/>
    </row>
    <row r="32" spans="1:13" ht="18.75" customHeight="1">
      <c r="A32" s="220" t="s">
        <v>140</v>
      </c>
      <c r="B32" s="221"/>
      <c r="C32" s="221"/>
      <c r="D32" s="221"/>
      <c r="E32" s="221"/>
      <c r="F32" s="221"/>
      <c r="G32" s="221"/>
      <c r="H32" s="222"/>
      <c r="I32" s="1">
        <v>136</v>
      </c>
      <c r="J32" s="7">
        <v>678209</v>
      </c>
      <c r="K32" s="7">
        <v>503124</v>
      </c>
      <c r="L32" s="7">
        <v>1848</v>
      </c>
      <c r="M32" s="7">
        <v>0</v>
      </c>
    </row>
    <row r="33" spans="1:13" ht="18.75" customHeight="1">
      <c r="A33" s="220" t="s">
        <v>214</v>
      </c>
      <c r="B33" s="221"/>
      <c r="C33" s="221"/>
      <c r="D33" s="221"/>
      <c r="E33" s="221"/>
      <c r="F33" s="221"/>
      <c r="G33" s="221"/>
      <c r="H33" s="222"/>
      <c r="I33" s="1">
        <v>137</v>
      </c>
      <c r="J33" s="44">
        <f>SUM(J34:J37)</f>
        <v>11052504</v>
      </c>
      <c r="K33" s="44">
        <f>SUM(K34:K37)</f>
        <v>1267965</v>
      </c>
      <c r="L33" s="44">
        <f>SUM(L34:L37)</f>
        <v>2520385</v>
      </c>
      <c r="M33" s="44">
        <f>SUM(M34:M37)</f>
        <v>990728</v>
      </c>
    </row>
    <row r="34" spans="1:13" ht="18.75" customHeight="1">
      <c r="A34" s="220" t="s">
        <v>66</v>
      </c>
      <c r="B34" s="221"/>
      <c r="C34" s="221"/>
      <c r="D34" s="221"/>
      <c r="E34" s="221"/>
      <c r="F34" s="221"/>
      <c r="G34" s="221"/>
      <c r="H34" s="222"/>
      <c r="I34" s="1">
        <v>138</v>
      </c>
      <c r="J34" s="7">
        <v>0</v>
      </c>
      <c r="K34" s="7"/>
      <c r="L34" s="7">
        <v>34007</v>
      </c>
      <c r="M34" s="7"/>
    </row>
    <row r="35" spans="1:13" ht="28.5" customHeight="1">
      <c r="A35" s="220" t="s">
        <v>65</v>
      </c>
      <c r="B35" s="221"/>
      <c r="C35" s="221"/>
      <c r="D35" s="221"/>
      <c r="E35" s="221"/>
      <c r="F35" s="221"/>
      <c r="G35" s="221"/>
      <c r="H35" s="222"/>
      <c r="I35" s="1">
        <v>139</v>
      </c>
      <c r="J35" s="7">
        <v>2791440</v>
      </c>
      <c r="K35" s="7">
        <v>1058563</v>
      </c>
      <c r="L35" s="7">
        <v>1999484</v>
      </c>
      <c r="M35" s="7">
        <v>766722</v>
      </c>
    </row>
    <row r="36" spans="1:13" ht="18.75" customHeight="1">
      <c r="A36" s="220" t="s">
        <v>224</v>
      </c>
      <c r="B36" s="221"/>
      <c r="C36" s="221"/>
      <c r="D36" s="221"/>
      <c r="E36" s="221"/>
      <c r="F36" s="221"/>
      <c r="G36" s="221"/>
      <c r="H36" s="222"/>
      <c r="I36" s="1">
        <v>140</v>
      </c>
      <c r="J36" s="7">
        <v>7718252</v>
      </c>
      <c r="K36" s="7">
        <v>209402</v>
      </c>
      <c r="L36" s="7"/>
      <c r="M36" s="7"/>
    </row>
    <row r="37" spans="1:13" ht="18.75" customHeight="1">
      <c r="A37" s="220" t="s">
        <v>67</v>
      </c>
      <c r="B37" s="221"/>
      <c r="C37" s="221"/>
      <c r="D37" s="221"/>
      <c r="E37" s="221"/>
      <c r="F37" s="221"/>
      <c r="G37" s="221"/>
      <c r="H37" s="222"/>
      <c r="I37" s="1">
        <v>141</v>
      </c>
      <c r="J37" s="7">
        <v>542812</v>
      </c>
      <c r="K37" s="7"/>
      <c r="L37" s="7">
        <v>486894</v>
      </c>
      <c r="M37" s="7">
        <v>224006</v>
      </c>
    </row>
    <row r="38" spans="1:13" ht="18.75" customHeight="1">
      <c r="A38" s="220" t="s">
        <v>195</v>
      </c>
      <c r="B38" s="221"/>
      <c r="C38" s="221"/>
      <c r="D38" s="221"/>
      <c r="E38" s="221"/>
      <c r="F38" s="221"/>
      <c r="G38" s="221"/>
      <c r="H38" s="222"/>
      <c r="I38" s="1">
        <v>142</v>
      </c>
      <c r="J38" s="7"/>
      <c r="K38" s="7"/>
      <c r="L38" s="7"/>
      <c r="M38" s="7"/>
    </row>
    <row r="39" spans="1:13" ht="18.75" customHeight="1">
      <c r="A39" s="220" t="s">
        <v>196</v>
      </c>
      <c r="B39" s="221"/>
      <c r="C39" s="221"/>
      <c r="D39" s="221"/>
      <c r="E39" s="221"/>
      <c r="F39" s="221"/>
      <c r="G39" s="221"/>
      <c r="H39" s="222"/>
      <c r="I39" s="1">
        <v>143</v>
      </c>
      <c r="J39" s="7"/>
      <c r="K39" s="7"/>
      <c r="L39" s="7"/>
      <c r="M39" s="7"/>
    </row>
    <row r="40" spans="1:13" ht="18.75" customHeight="1">
      <c r="A40" s="220" t="s">
        <v>225</v>
      </c>
      <c r="B40" s="221"/>
      <c r="C40" s="221"/>
      <c r="D40" s="221"/>
      <c r="E40" s="221"/>
      <c r="F40" s="221"/>
      <c r="G40" s="221"/>
      <c r="H40" s="222"/>
      <c r="I40" s="1">
        <v>144</v>
      </c>
      <c r="J40" s="7"/>
      <c r="K40" s="7"/>
      <c r="L40" s="7"/>
      <c r="M40" s="7"/>
    </row>
    <row r="41" spans="1:13" ht="18.75" customHeight="1">
      <c r="A41" s="220" t="s">
        <v>226</v>
      </c>
      <c r="B41" s="221"/>
      <c r="C41" s="221"/>
      <c r="D41" s="221"/>
      <c r="E41" s="221"/>
      <c r="F41" s="221"/>
      <c r="G41" s="221"/>
      <c r="H41" s="222"/>
      <c r="I41" s="1">
        <v>145</v>
      </c>
      <c r="J41" s="7"/>
      <c r="K41" s="7"/>
      <c r="L41" s="7"/>
      <c r="M41" s="7"/>
    </row>
    <row r="42" spans="1:13" ht="18.75" customHeight="1">
      <c r="A42" s="220" t="s">
        <v>215</v>
      </c>
      <c r="B42" s="221"/>
      <c r="C42" s="221"/>
      <c r="D42" s="221"/>
      <c r="E42" s="221"/>
      <c r="F42" s="221"/>
      <c r="G42" s="221"/>
      <c r="H42" s="222"/>
      <c r="I42" s="1">
        <v>146</v>
      </c>
      <c r="J42" s="44">
        <f>J7+J27+J38+J40</f>
        <v>597332304</v>
      </c>
      <c r="K42" s="44">
        <f>K7+K27+K38+K40</f>
        <v>176770401</v>
      </c>
      <c r="L42" s="44">
        <f>L7+L27+L38+L40</f>
        <v>644979423</v>
      </c>
      <c r="M42" s="44">
        <f>M7+M27+M38+M40</f>
        <v>164295977</v>
      </c>
    </row>
    <row r="43" spans="1:13" ht="18.75" customHeight="1">
      <c r="A43" s="220" t="s">
        <v>216</v>
      </c>
      <c r="B43" s="221"/>
      <c r="C43" s="221"/>
      <c r="D43" s="221"/>
      <c r="E43" s="221"/>
      <c r="F43" s="221"/>
      <c r="G43" s="221"/>
      <c r="H43" s="222"/>
      <c r="I43" s="1">
        <v>147</v>
      </c>
      <c r="J43" s="44">
        <f>J10+J33+J39+J41</f>
        <v>580536211</v>
      </c>
      <c r="K43" s="44">
        <f>K10+K33+K39+K41</f>
        <v>163863603</v>
      </c>
      <c r="L43" s="44">
        <f>L10+L33+L39+L41</f>
        <v>617776913</v>
      </c>
      <c r="M43" s="44">
        <f>M10+M33+M39+M41</f>
        <v>155944441</v>
      </c>
    </row>
    <row r="44" spans="1:13" ht="18.75" customHeight="1">
      <c r="A44" s="220" t="s">
        <v>236</v>
      </c>
      <c r="B44" s="221"/>
      <c r="C44" s="221"/>
      <c r="D44" s="221"/>
      <c r="E44" s="221"/>
      <c r="F44" s="221"/>
      <c r="G44" s="221"/>
      <c r="H44" s="222"/>
      <c r="I44" s="1">
        <v>148</v>
      </c>
      <c r="J44" s="44">
        <f>J42-J43</f>
        <v>16796093</v>
      </c>
      <c r="K44" s="44">
        <f>K42-K43</f>
        <v>12906798</v>
      </c>
      <c r="L44" s="44">
        <f>L42-L43</f>
        <v>27202510</v>
      </c>
      <c r="M44" s="44">
        <f>M42-M43</f>
        <v>8351536</v>
      </c>
    </row>
    <row r="45" spans="1:13" ht="18.75" customHeight="1">
      <c r="A45" s="240" t="s">
        <v>218</v>
      </c>
      <c r="B45" s="241"/>
      <c r="C45" s="241"/>
      <c r="D45" s="241"/>
      <c r="E45" s="241"/>
      <c r="F45" s="241"/>
      <c r="G45" s="241"/>
      <c r="H45" s="242"/>
      <c r="I45" s="1">
        <v>149</v>
      </c>
      <c r="J45" s="44">
        <f>IF(J42&gt;J43,J42-J43,0)</f>
        <v>16796093</v>
      </c>
      <c r="K45" s="44">
        <f>IF(K42&gt;K43,K42-K43,0)</f>
        <v>12906798</v>
      </c>
      <c r="L45" s="44">
        <f>IF(L42&gt;L43,L42-L43,0)</f>
        <v>27202510</v>
      </c>
      <c r="M45" s="44">
        <f>IF(M42&gt;M43,M42-M43,0)</f>
        <v>8351536</v>
      </c>
    </row>
    <row r="46" spans="1:13" ht="18.75" customHeight="1">
      <c r="A46" s="240" t="s">
        <v>219</v>
      </c>
      <c r="B46" s="241"/>
      <c r="C46" s="241"/>
      <c r="D46" s="241"/>
      <c r="E46" s="241"/>
      <c r="F46" s="241"/>
      <c r="G46" s="241"/>
      <c r="H46" s="242"/>
      <c r="I46" s="1">
        <v>150</v>
      </c>
      <c r="J46" s="44">
        <f>IF(J43&gt;J42,J43-J42,0)</f>
        <v>0</v>
      </c>
      <c r="K46" s="44">
        <f>IF(K43&gt;K42,K43-K42,0)</f>
        <v>0</v>
      </c>
      <c r="L46" s="44">
        <f>IF(L43&gt;L42,L43-L42,0)</f>
        <v>0</v>
      </c>
      <c r="M46" s="44">
        <f>IF(M43&gt;M42,M43-M42,0)</f>
        <v>0</v>
      </c>
    </row>
    <row r="47" spans="1:13" ht="18.75" customHeight="1">
      <c r="A47" s="220" t="s">
        <v>217</v>
      </c>
      <c r="B47" s="221"/>
      <c r="C47" s="221"/>
      <c r="D47" s="221"/>
      <c r="E47" s="221"/>
      <c r="F47" s="221"/>
      <c r="G47" s="221"/>
      <c r="H47" s="222"/>
      <c r="I47" s="1">
        <v>151</v>
      </c>
      <c r="J47" s="7">
        <v>2336918</v>
      </c>
      <c r="K47" s="7">
        <v>2336918</v>
      </c>
      <c r="L47" s="7">
        <v>4454463</v>
      </c>
      <c r="M47" s="7">
        <v>4454463</v>
      </c>
    </row>
    <row r="48" spans="1:13" ht="18.75" customHeight="1">
      <c r="A48" s="220" t="s">
        <v>237</v>
      </c>
      <c r="B48" s="221"/>
      <c r="C48" s="221"/>
      <c r="D48" s="221"/>
      <c r="E48" s="221"/>
      <c r="F48" s="221"/>
      <c r="G48" s="221"/>
      <c r="H48" s="222"/>
      <c r="I48" s="1">
        <v>152</v>
      </c>
      <c r="J48" s="44">
        <f>J44-J47</f>
        <v>14459175</v>
      </c>
      <c r="K48" s="44">
        <f>K44-K47</f>
        <v>10569880</v>
      </c>
      <c r="L48" s="44">
        <f>L44-L47</f>
        <v>22748047</v>
      </c>
      <c r="M48" s="44">
        <f>M44-M47</f>
        <v>3897073</v>
      </c>
    </row>
    <row r="49" spans="1:13" ht="18.75" customHeight="1">
      <c r="A49" s="240" t="s">
        <v>192</v>
      </c>
      <c r="B49" s="241"/>
      <c r="C49" s="241"/>
      <c r="D49" s="241"/>
      <c r="E49" s="241"/>
      <c r="F49" s="241"/>
      <c r="G49" s="241"/>
      <c r="H49" s="242"/>
      <c r="I49" s="1">
        <v>153</v>
      </c>
      <c r="J49" s="44">
        <f>IF(J48&gt;0,J48,0)</f>
        <v>14459175</v>
      </c>
      <c r="K49" s="44">
        <f>IF(K48&gt;0,K48,0)</f>
        <v>10569880</v>
      </c>
      <c r="L49" s="44">
        <f>IF(L48&gt;0,L48,0)</f>
        <v>22748047</v>
      </c>
      <c r="M49" s="44">
        <f>IF(M48&gt;0,M48,0)</f>
        <v>3897073</v>
      </c>
    </row>
    <row r="50" spans="1:13" ht="18.75" customHeight="1">
      <c r="A50" s="264" t="s">
        <v>220</v>
      </c>
      <c r="B50" s="265"/>
      <c r="C50" s="265"/>
      <c r="D50" s="265"/>
      <c r="E50" s="265"/>
      <c r="F50" s="265"/>
      <c r="G50" s="265"/>
      <c r="H50" s="266"/>
      <c r="I50" s="2">
        <v>154</v>
      </c>
      <c r="J50" s="52">
        <f>IF(J48&lt;0,-J48,0)</f>
        <v>0</v>
      </c>
      <c r="K50" s="52">
        <f>IF(K48&lt;0,-K48,0)</f>
        <v>0</v>
      </c>
      <c r="L50" s="52">
        <f>IF(L48&lt;0,-L48,0)</f>
        <v>0</v>
      </c>
      <c r="M50" s="52">
        <f>IF(M48&lt;0,-M48,0)</f>
        <v>0</v>
      </c>
    </row>
    <row r="51" spans="1:13" ht="18.75" customHeight="1">
      <c r="A51" s="237" t="s">
        <v>312</v>
      </c>
      <c r="B51" s="248"/>
      <c r="C51" s="248"/>
      <c r="D51" s="248"/>
      <c r="E51" s="248"/>
      <c r="F51" s="248"/>
      <c r="G51" s="248"/>
      <c r="H51" s="248"/>
      <c r="I51" s="248"/>
      <c r="J51" s="248"/>
      <c r="K51" s="248"/>
      <c r="L51" s="248"/>
      <c r="M51" s="248"/>
    </row>
    <row r="52" spans="1:13" ht="18.75" customHeight="1">
      <c r="A52" s="217" t="s">
        <v>187</v>
      </c>
      <c r="B52" s="218"/>
      <c r="C52" s="218"/>
      <c r="D52" s="218"/>
      <c r="E52" s="218"/>
      <c r="F52" s="218"/>
      <c r="G52" s="218"/>
      <c r="H52" s="218"/>
      <c r="I52" s="46"/>
      <c r="J52" s="46"/>
      <c r="K52" s="46"/>
      <c r="L52" s="46"/>
      <c r="M52" s="53"/>
    </row>
    <row r="53" spans="1:13" ht="18.75" customHeight="1">
      <c r="A53" s="261" t="s">
        <v>234</v>
      </c>
      <c r="B53" s="262"/>
      <c r="C53" s="262"/>
      <c r="D53" s="262"/>
      <c r="E53" s="262"/>
      <c r="F53" s="262"/>
      <c r="G53" s="262"/>
      <c r="H53" s="263"/>
      <c r="I53" s="1">
        <v>155</v>
      </c>
      <c r="J53" s="7">
        <v>13671223</v>
      </c>
      <c r="K53" s="7">
        <v>9781928</v>
      </c>
      <c r="L53" s="7">
        <v>19557099</v>
      </c>
      <c r="M53" s="7">
        <v>3628842</v>
      </c>
    </row>
    <row r="54" spans="1:13" ht="18.75" customHeight="1">
      <c r="A54" s="261" t="s">
        <v>235</v>
      </c>
      <c r="B54" s="262"/>
      <c r="C54" s="262"/>
      <c r="D54" s="262"/>
      <c r="E54" s="262"/>
      <c r="F54" s="262"/>
      <c r="G54" s="262"/>
      <c r="H54" s="263"/>
      <c r="I54" s="1">
        <v>156</v>
      </c>
      <c r="J54" s="8">
        <v>787952</v>
      </c>
      <c r="K54" s="8">
        <v>787952</v>
      </c>
      <c r="L54" s="8">
        <v>3190948</v>
      </c>
      <c r="M54" s="8">
        <v>268231</v>
      </c>
    </row>
    <row r="55" spans="1:13" ht="18.75" customHeight="1">
      <c r="A55" s="237" t="s">
        <v>189</v>
      </c>
      <c r="B55" s="248"/>
      <c r="C55" s="248"/>
      <c r="D55" s="248"/>
      <c r="E55" s="248"/>
      <c r="F55" s="248"/>
      <c r="G55" s="248"/>
      <c r="H55" s="248"/>
      <c r="I55" s="248"/>
      <c r="J55" s="248"/>
      <c r="K55" s="248"/>
      <c r="L55" s="248"/>
      <c r="M55" s="248"/>
    </row>
    <row r="56" spans="1:13" ht="18.75" customHeight="1">
      <c r="A56" s="217" t="s">
        <v>204</v>
      </c>
      <c r="B56" s="218"/>
      <c r="C56" s="218"/>
      <c r="D56" s="218"/>
      <c r="E56" s="218"/>
      <c r="F56" s="218"/>
      <c r="G56" s="218"/>
      <c r="H56" s="219"/>
      <c r="I56" s="9">
        <v>157</v>
      </c>
      <c r="J56" s="6">
        <v>14459175</v>
      </c>
      <c r="K56" s="6">
        <v>10569880</v>
      </c>
      <c r="L56" s="6">
        <v>22748047</v>
      </c>
      <c r="M56" s="6">
        <v>3897073</v>
      </c>
    </row>
    <row r="57" spans="1:13" ht="18.75" customHeight="1">
      <c r="A57" s="220" t="s">
        <v>221</v>
      </c>
      <c r="B57" s="221"/>
      <c r="C57" s="221"/>
      <c r="D57" s="221"/>
      <c r="E57" s="221"/>
      <c r="F57" s="221"/>
      <c r="G57" s="221"/>
      <c r="H57" s="222"/>
      <c r="I57" s="1">
        <v>158</v>
      </c>
      <c r="J57" s="44">
        <f>SUM(J58:J64)</f>
        <v>1440323</v>
      </c>
      <c r="K57" s="44">
        <f>SUM(K58:K64)</f>
        <v>1440323</v>
      </c>
      <c r="L57" s="44">
        <f>SUM(L58:L64)</f>
        <v>1074471</v>
      </c>
      <c r="M57" s="44">
        <f>SUM(M58:M64)</f>
        <v>268617</v>
      </c>
    </row>
    <row r="58" spans="1:13" ht="18.75" customHeight="1">
      <c r="A58" s="220" t="s">
        <v>228</v>
      </c>
      <c r="B58" s="221"/>
      <c r="C58" s="221"/>
      <c r="D58" s="221"/>
      <c r="E58" s="221"/>
      <c r="F58" s="221"/>
      <c r="G58" s="221"/>
      <c r="H58" s="222"/>
      <c r="I58" s="1">
        <v>159</v>
      </c>
      <c r="J58" s="7"/>
      <c r="K58" s="7"/>
      <c r="L58" s="7"/>
      <c r="M58" s="7"/>
    </row>
    <row r="59" spans="1:13" ht="24" customHeight="1">
      <c r="A59" s="220" t="s">
        <v>229</v>
      </c>
      <c r="B59" s="221"/>
      <c r="C59" s="221"/>
      <c r="D59" s="221"/>
      <c r="E59" s="221"/>
      <c r="F59" s="221"/>
      <c r="G59" s="221"/>
      <c r="H59" s="222"/>
      <c r="I59" s="1">
        <v>160</v>
      </c>
      <c r="J59" s="7">
        <v>1440323</v>
      </c>
      <c r="K59" s="7">
        <v>1440323</v>
      </c>
      <c r="L59" s="7">
        <v>1074471</v>
      </c>
      <c r="M59" s="7">
        <v>268617</v>
      </c>
    </row>
    <row r="60" spans="1:13" ht="27.75" customHeight="1">
      <c r="A60" s="220" t="s">
        <v>45</v>
      </c>
      <c r="B60" s="221"/>
      <c r="C60" s="221"/>
      <c r="D60" s="221"/>
      <c r="E60" s="221"/>
      <c r="F60" s="221"/>
      <c r="G60" s="221"/>
      <c r="H60" s="222"/>
      <c r="I60" s="1">
        <v>161</v>
      </c>
      <c r="J60" s="7"/>
      <c r="K60" s="7"/>
      <c r="L60" s="7"/>
      <c r="M60" s="7"/>
    </row>
    <row r="61" spans="1:13" ht="18.75" customHeight="1">
      <c r="A61" s="220" t="s">
        <v>230</v>
      </c>
      <c r="B61" s="221"/>
      <c r="C61" s="221"/>
      <c r="D61" s="221"/>
      <c r="E61" s="221"/>
      <c r="F61" s="221"/>
      <c r="G61" s="221"/>
      <c r="H61" s="222"/>
      <c r="I61" s="1">
        <v>162</v>
      </c>
      <c r="J61" s="7"/>
      <c r="K61" s="7"/>
      <c r="L61" s="7"/>
      <c r="M61" s="7"/>
    </row>
    <row r="62" spans="1:13" ht="18.75" customHeight="1">
      <c r="A62" s="220" t="s">
        <v>231</v>
      </c>
      <c r="B62" s="221"/>
      <c r="C62" s="221"/>
      <c r="D62" s="221"/>
      <c r="E62" s="221"/>
      <c r="F62" s="221"/>
      <c r="G62" s="221"/>
      <c r="H62" s="222"/>
      <c r="I62" s="1">
        <v>163</v>
      </c>
      <c r="J62" s="7"/>
      <c r="K62" s="7"/>
      <c r="L62" s="7"/>
      <c r="M62" s="7"/>
    </row>
    <row r="63" spans="1:13" ht="18.75" customHeight="1">
      <c r="A63" s="220" t="s">
        <v>232</v>
      </c>
      <c r="B63" s="221"/>
      <c r="C63" s="221"/>
      <c r="D63" s="221"/>
      <c r="E63" s="221"/>
      <c r="F63" s="221"/>
      <c r="G63" s="221"/>
      <c r="H63" s="222"/>
      <c r="I63" s="1">
        <v>164</v>
      </c>
      <c r="J63" s="7"/>
      <c r="K63" s="7"/>
      <c r="L63" s="7"/>
      <c r="M63" s="7"/>
    </row>
    <row r="64" spans="1:13" ht="18.75" customHeight="1">
      <c r="A64" s="220" t="s">
        <v>233</v>
      </c>
      <c r="B64" s="221"/>
      <c r="C64" s="221"/>
      <c r="D64" s="221"/>
      <c r="E64" s="221"/>
      <c r="F64" s="221"/>
      <c r="G64" s="221"/>
      <c r="H64" s="222"/>
      <c r="I64" s="1">
        <v>165</v>
      </c>
      <c r="J64" s="7"/>
      <c r="K64" s="7"/>
      <c r="L64" s="7"/>
      <c r="M64" s="7"/>
    </row>
    <row r="65" spans="1:13" ht="18.75" customHeight="1">
      <c r="A65" s="220" t="s">
        <v>222</v>
      </c>
      <c r="B65" s="221"/>
      <c r="C65" s="221"/>
      <c r="D65" s="221"/>
      <c r="E65" s="221"/>
      <c r="F65" s="221"/>
      <c r="G65" s="221"/>
      <c r="H65" s="222"/>
      <c r="I65" s="1">
        <v>166</v>
      </c>
      <c r="J65" s="7">
        <v>288065</v>
      </c>
      <c r="K65" s="7">
        <v>288065</v>
      </c>
      <c r="L65" s="7">
        <v>214895</v>
      </c>
      <c r="M65" s="7">
        <v>214895</v>
      </c>
    </row>
    <row r="66" spans="1:13" ht="32.25" customHeight="1">
      <c r="A66" s="220" t="s">
        <v>193</v>
      </c>
      <c r="B66" s="221"/>
      <c r="C66" s="221"/>
      <c r="D66" s="221"/>
      <c r="E66" s="221"/>
      <c r="F66" s="221"/>
      <c r="G66" s="221"/>
      <c r="H66" s="222"/>
      <c r="I66" s="1">
        <v>167</v>
      </c>
      <c r="J66" s="44">
        <f>J57-J65</f>
        <v>1152258</v>
      </c>
      <c r="K66" s="44">
        <f>K57-K65</f>
        <v>1152258</v>
      </c>
      <c r="L66" s="44">
        <f>L57-L65</f>
        <v>859576</v>
      </c>
      <c r="M66" s="44">
        <f>M57-M65</f>
        <v>53722</v>
      </c>
    </row>
    <row r="67" spans="1:13" ht="18.75" customHeight="1">
      <c r="A67" s="220" t="s">
        <v>194</v>
      </c>
      <c r="B67" s="221"/>
      <c r="C67" s="221"/>
      <c r="D67" s="221"/>
      <c r="E67" s="221"/>
      <c r="F67" s="221"/>
      <c r="G67" s="221"/>
      <c r="H67" s="222"/>
      <c r="I67" s="1">
        <v>168</v>
      </c>
      <c r="J67" s="52">
        <f>J56+J66</f>
        <v>15611433</v>
      </c>
      <c r="K67" s="52">
        <f>K56+K66</f>
        <v>11722138</v>
      </c>
      <c r="L67" s="52">
        <f>L56+L66</f>
        <v>23607623</v>
      </c>
      <c r="M67" s="52">
        <f>M56+M66</f>
        <v>3950795</v>
      </c>
    </row>
    <row r="68" spans="1:13" ht="18.75" customHeight="1">
      <c r="A68" s="271" t="s">
        <v>313</v>
      </c>
      <c r="B68" s="272"/>
      <c r="C68" s="272"/>
      <c r="D68" s="272"/>
      <c r="E68" s="272"/>
      <c r="F68" s="272"/>
      <c r="G68" s="272"/>
      <c r="H68" s="272"/>
      <c r="I68" s="272"/>
      <c r="J68" s="272"/>
      <c r="K68" s="272"/>
      <c r="L68" s="272"/>
      <c r="M68" s="272"/>
    </row>
    <row r="69" spans="1:13" ht="18.75" customHeight="1">
      <c r="A69" s="273" t="s">
        <v>188</v>
      </c>
      <c r="B69" s="274"/>
      <c r="C69" s="274"/>
      <c r="D69" s="274"/>
      <c r="E69" s="274"/>
      <c r="F69" s="274"/>
      <c r="G69" s="274"/>
      <c r="H69" s="274"/>
      <c r="I69" s="274"/>
      <c r="J69" s="274"/>
      <c r="K69" s="274"/>
      <c r="L69" s="274"/>
      <c r="M69" s="274"/>
    </row>
    <row r="70" spans="1:13" ht="18.75" customHeight="1">
      <c r="A70" s="261" t="s">
        <v>234</v>
      </c>
      <c r="B70" s="262"/>
      <c r="C70" s="262"/>
      <c r="D70" s="262"/>
      <c r="E70" s="262"/>
      <c r="F70" s="262"/>
      <c r="G70" s="262"/>
      <c r="H70" s="263"/>
      <c r="I70" s="1">
        <v>169</v>
      </c>
      <c r="J70" s="7">
        <v>14823481</v>
      </c>
      <c r="K70" s="7">
        <v>10934186</v>
      </c>
      <c r="L70" s="7">
        <v>20416675</v>
      </c>
      <c r="M70" s="7">
        <v>3682564</v>
      </c>
    </row>
    <row r="71" spans="1:13" ht="18.75" customHeight="1">
      <c r="A71" s="268" t="s">
        <v>235</v>
      </c>
      <c r="B71" s="269"/>
      <c r="C71" s="269"/>
      <c r="D71" s="269"/>
      <c r="E71" s="269"/>
      <c r="F71" s="269"/>
      <c r="G71" s="269"/>
      <c r="H71" s="270"/>
      <c r="I71" s="4">
        <v>170</v>
      </c>
      <c r="J71" s="8">
        <v>787952</v>
      </c>
      <c r="K71" s="8">
        <v>787952</v>
      </c>
      <c r="L71" s="8">
        <v>3190948</v>
      </c>
      <c r="M71" s="8">
        <v>268231</v>
      </c>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3">
    <dataValidation type="whole" operator="notEqual" allowBlank="1" showInputMessage="1" showErrorMessage="1" errorTitle="Pogrešan unos" error="Mogu se unijeti samo cjelobrojne vrijednosti." sqref="J47:L47 K66:M67 K58:L65 K57:M57 K56:L56 J56:J67 J53:L54 J70:L71">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J48:M50 K34:L41 K33:M33 K28:L32 K27:M27 K23:L26 K22:M22 K17:L21 K16:M16 K13:L15 K12:M12 J12:J46 K8:L9 K7:M7 J7:J10 K10:M10">
      <formula1>0</formula1>
    </dataValidation>
  </dataValidations>
  <printOptions/>
  <pageMargins left="0.75"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7">
      <selection activeCell="K52" sqref="K52"/>
    </sheetView>
  </sheetViews>
  <sheetFormatPr defaultColWidth="9.140625" defaultRowHeight="12.75"/>
  <cols>
    <col min="1" max="9" width="9.140625" style="43" customWidth="1"/>
    <col min="10" max="10" width="10.421875" style="43" customWidth="1"/>
    <col min="11" max="11" width="10.8515625" style="43" customWidth="1"/>
    <col min="12" max="16384" width="9.140625" style="43" customWidth="1"/>
  </cols>
  <sheetData>
    <row r="1" spans="1:11" ht="12.75" customHeight="1">
      <c r="A1" s="278" t="s">
        <v>164</v>
      </c>
      <c r="B1" s="278"/>
      <c r="C1" s="278"/>
      <c r="D1" s="278"/>
      <c r="E1" s="278"/>
      <c r="F1" s="278"/>
      <c r="G1" s="278"/>
      <c r="H1" s="278"/>
      <c r="I1" s="278"/>
      <c r="J1" s="278"/>
      <c r="K1" s="278"/>
    </row>
    <row r="2" spans="1:11" ht="12.75" customHeight="1">
      <c r="A2" s="279" t="s">
        <v>382</v>
      </c>
      <c r="B2" s="279"/>
      <c r="C2" s="279"/>
      <c r="D2" s="279"/>
      <c r="E2" s="279"/>
      <c r="F2" s="279"/>
      <c r="G2" s="279"/>
      <c r="H2" s="279"/>
      <c r="I2" s="279"/>
      <c r="J2" s="279"/>
      <c r="K2" s="279"/>
    </row>
    <row r="3" spans="1:11" ht="12.75">
      <c r="A3" s="275" t="s">
        <v>354</v>
      </c>
      <c r="B3" s="276"/>
      <c r="C3" s="276"/>
      <c r="D3" s="276"/>
      <c r="E3" s="276"/>
      <c r="F3" s="276"/>
      <c r="G3" s="276"/>
      <c r="H3" s="276"/>
      <c r="I3" s="276"/>
      <c r="J3" s="276"/>
      <c r="K3" s="277"/>
    </row>
    <row r="4" spans="1:11" ht="23.25">
      <c r="A4" s="280" t="s">
        <v>59</v>
      </c>
      <c r="B4" s="280"/>
      <c r="C4" s="280"/>
      <c r="D4" s="280"/>
      <c r="E4" s="280"/>
      <c r="F4" s="280"/>
      <c r="G4" s="280"/>
      <c r="H4" s="280"/>
      <c r="I4" s="57" t="s">
        <v>279</v>
      </c>
      <c r="J4" s="58" t="s">
        <v>319</v>
      </c>
      <c r="K4" s="58" t="s">
        <v>320</v>
      </c>
    </row>
    <row r="5" spans="1:11" ht="12.75">
      <c r="A5" s="281">
        <v>1</v>
      </c>
      <c r="B5" s="281"/>
      <c r="C5" s="281"/>
      <c r="D5" s="281"/>
      <c r="E5" s="281"/>
      <c r="F5" s="281"/>
      <c r="G5" s="281"/>
      <c r="H5" s="281"/>
      <c r="I5" s="59">
        <v>2</v>
      </c>
      <c r="J5" s="60" t="s">
        <v>283</v>
      </c>
      <c r="K5" s="60" t="s">
        <v>284</v>
      </c>
    </row>
    <row r="6" spans="1:11" ht="12.75">
      <c r="A6" s="237" t="s">
        <v>156</v>
      </c>
      <c r="B6" s="248"/>
      <c r="C6" s="248"/>
      <c r="D6" s="248"/>
      <c r="E6" s="248"/>
      <c r="F6" s="248"/>
      <c r="G6" s="248"/>
      <c r="H6" s="248"/>
      <c r="I6" s="282"/>
      <c r="J6" s="282"/>
      <c r="K6" s="283"/>
    </row>
    <row r="7" spans="1:11" ht="12.75">
      <c r="A7" s="231" t="s">
        <v>40</v>
      </c>
      <c r="B7" s="232"/>
      <c r="C7" s="232"/>
      <c r="D7" s="232"/>
      <c r="E7" s="232"/>
      <c r="F7" s="232"/>
      <c r="G7" s="232"/>
      <c r="H7" s="232"/>
      <c r="I7" s="1">
        <v>1</v>
      </c>
      <c r="J7" s="5">
        <v>14459175</v>
      </c>
      <c r="K7" s="7">
        <v>27202512</v>
      </c>
    </row>
    <row r="8" spans="1:11" ht="12.75">
      <c r="A8" s="231" t="s">
        <v>41</v>
      </c>
      <c r="B8" s="232"/>
      <c r="C8" s="232"/>
      <c r="D8" s="232"/>
      <c r="E8" s="232"/>
      <c r="F8" s="232"/>
      <c r="G8" s="232"/>
      <c r="H8" s="232"/>
      <c r="I8" s="1">
        <v>2</v>
      </c>
      <c r="J8" s="5">
        <v>24924043</v>
      </c>
      <c r="K8" s="7">
        <v>21678963</v>
      </c>
    </row>
    <row r="9" spans="1:11" ht="12.75">
      <c r="A9" s="231" t="s">
        <v>42</v>
      </c>
      <c r="B9" s="232"/>
      <c r="C9" s="232"/>
      <c r="D9" s="232"/>
      <c r="E9" s="232"/>
      <c r="F9" s="232"/>
      <c r="G9" s="232"/>
      <c r="H9" s="232"/>
      <c r="I9" s="1">
        <v>3</v>
      </c>
      <c r="J9" s="5"/>
      <c r="K9" s="7">
        <v>26544007</v>
      </c>
    </row>
    <row r="10" spans="1:11" ht="12.75">
      <c r="A10" s="231" t="s">
        <v>43</v>
      </c>
      <c r="B10" s="232"/>
      <c r="C10" s="232"/>
      <c r="D10" s="232"/>
      <c r="E10" s="232"/>
      <c r="F10" s="232"/>
      <c r="G10" s="232"/>
      <c r="H10" s="232"/>
      <c r="I10" s="1">
        <v>4</v>
      </c>
      <c r="J10" s="5">
        <v>1258323</v>
      </c>
      <c r="K10" s="7"/>
    </row>
    <row r="11" spans="1:11" ht="12.75">
      <c r="A11" s="231" t="s">
        <v>44</v>
      </c>
      <c r="B11" s="232"/>
      <c r="C11" s="232"/>
      <c r="D11" s="232"/>
      <c r="E11" s="232"/>
      <c r="F11" s="232"/>
      <c r="G11" s="232"/>
      <c r="H11" s="232"/>
      <c r="I11" s="1">
        <v>5</v>
      </c>
      <c r="J11" s="5">
        <v>32358002</v>
      </c>
      <c r="K11" s="7">
        <v>0</v>
      </c>
    </row>
    <row r="12" spans="1:11" ht="12.75">
      <c r="A12" s="231" t="s">
        <v>51</v>
      </c>
      <c r="B12" s="232"/>
      <c r="C12" s="232"/>
      <c r="D12" s="232"/>
      <c r="E12" s="232"/>
      <c r="F12" s="232"/>
      <c r="G12" s="232"/>
      <c r="H12" s="232"/>
      <c r="I12" s="1">
        <v>6</v>
      </c>
      <c r="J12" s="5"/>
      <c r="K12" s="7">
        <v>7328983</v>
      </c>
    </row>
    <row r="13" spans="1:11" ht="12.75">
      <c r="A13" s="220" t="s">
        <v>157</v>
      </c>
      <c r="B13" s="221"/>
      <c r="C13" s="221"/>
      <c r="D13" s="221"/>
      <c r="E13" s="221"/>
      <c r="F13" s="221"/>
      <c r="G13" s="221"/>
      <c r="H13" s="221"/>
      <c r="I13" s="1">
        <v>7</v>
      </c>
      <c r="J13" s="44">
        <f>SUM(J7:J12)</f>
        <v>72999543</v>
      </c>
      <c r="K13" s="44">
        <f>SUM(K7:K12)</f>
        <v>82754465</v>
      </c>
    </row>
    <row r="14" spans="1:11" ht="12.75">
      <c r="A14" s="231" t="s">
        <v>52</v>
      </c>
      <c r="B14" s="232"/>
      <c r="C14" s="232"/>
      <c r="D14" s="232"/>
      <c r="E14" s="232"/>
      <c r="F14" s="232"/>
      <c r="G14" s="232"/>
      <c r="H14" s="232"/>
      <c r="I14" s="1">
        <v>8</v>
      </c>
      <c r="J14" s="5">
        <v>36197174</v>
      </c>
      <c r="K14" s="7"/>
    </row>
    <row r="15" spans="1:11" ht="12.75">
      <c r="A15" s="231" t="s">
        <v>53</v>
      </c>
      <c r="B15" s="232"/>
      <c r="C15" s="232"/>
      <c r="D15" s="232"/>
      <c r="E15" s="232"/>
      <c r="F15" s="232"/>
      <c r="G15" s="232"/>
      <c r="H15" s="232"/>
      <c r="I15" s="1">
        <v>9</v>
      </c>
      <c r="J15" s="5"/>
      <c r="K15" s="7">
        <v>8920061</v>
      </c>
    </row>
    <row r="16" spans="1:11" ht="12.75">
      <c r="A16" s="231" t="s">
        <v>54</v>
      </c>
      <c r="B16" s="232"/>
      <c r="C16" s="232"/>
      <c r="D16" s="232"/>
      <c r="E16" s="232"/>
      <c r="F16" s="232"/>
      <c r="G16" s="232"/>
      <c r="H16" s="232"/>
      <c r="I16" s="1">
        <v>10</v>
      </c>
      <c r="J16" s="5">
        <v>0</v>
      </c>
      <c r="K16" s="7">
        <v>28522983</v>
      </c>
    </row>
    <row r="17" spans="1:11" ht="12.75">
      <c r="A17" s="231" t="s">
        <v>55</v>
      </c>
      <c r="B17" s="232"/>
      <c r="C17" s="232"/>
      <c r="D17" s="232"/>
      <c r="E17" s="232"/>
      <c r="F17" s="232"/>
      <c r="G17" s="232"/>
      <c r="H17" s="232"/>
      <c r="I17" s="1">
        <v>11</v>
      </c>
      <c r="J17" s="5"/>
      <c r="K17" s="7"/>
    </row>
    <row r="18" spans="1:11" ht="12.75">
      <c r="A18" s="220" t="s">
        <v>158</v>
      </c>
      <c r="B18" s="221"/>
      <c r="C18" s="221"/>
      <c r="D18" s="221"/>
      <c r="E18" s="221"/>
      <c r="F18" s="221"/>
      <c r="G18" s="221"/>
      <c r="H18" s="221"/>
      <c r="I18" s="1">
        <v>12</v>
      </c>
      <c r="J18" s="55">
        <f>SUM(J14:J17)</f>
        <v>36197174</v>
      </c>
      <c r="K18" s="44">
        <f>SUM(K14:K17)</f>
        <v>37443044</v>
      </c>
    </row>
    <row r="19" spans="1:11" ht="12.75">
      <c r="A19" s="220" t="s">
        <v>36</v>
      </c>
      <c r="B19" s="221"/>
      <c r="C19" s="221"/>
      <c r="D19" s="221"/>
      <c r="E19" s="221"/>
      <c r="F19" s="221"/>
      <c r="G19" s="221"/>
      <c r="H19" s="221"/>
      <c r="I19" s="1">
        <v>13</v>
      </c>
      <c r="J19" s="55">
        <f>IF(J13&gt;J18,J13-J18,0)</f>
        <v>36802369</v>
      </c>
      <c r="K19" s="44">
        <f>IF(K13&gt;K18,K13-K18,0)</f>
        <v>45311421</v>
      </c>
    </row>
    <row r="20" spans="1:11" ht="12.75">
      <c r="A20" s="220" t="s">
        <v>37</v>
      </c>
      <c r="B20" s="221"/>
      <c r="C20" s="221"/>
      <c r="D20" s="221"/>
      <c r="E20" s="221"/>
      <c r="F20" s="221"/>
      <c r="G20" s="221"/>
      <c r="H20" s="221"/>
      <c r="I20" s="1">
        <v>14</v>
      </c>
      <c r="J20" s="55">
        <f>IF(J18&gt;J13,J18-J13,0)</f>
        <v>0</v>
      </c>
      <c r="K20" s="44">
        <f>IF(K18&gt;K13,K18-K13,0)</f>
        <v>0</v>
      </c>
    </row>
    <row r="21" spans="1:11" ht="12.75">
      <c r="A21" s="237" t="s">
        <v>159</v>
      </c>
      <c r="B21" s="248"/>
      <c r="C21" s="248"/>
      <c r="D21" s="248"/>
      <c r="E21" s="248"/>
      <c r="F21" s="248"/>
      <c r="G21" s="248"/>
      <c r="H21" s="248"/>
      <c r="I21" s="282"/>
      <c r="J21" s="282"/>
      <c r="K21" s="283"/>
    </row>
    <row r="22" spans="1:11" ht="12.75">
      <c r="A22" s="231" t="s">
        <v>178</v>
      </c>
      <c r="B22" s="232"/>
      <c r="C22" s="232"/>
      <c r="D22" s="232"/>
      <c r="E22" s="232"/>
      <c r="F22" s="232"/>
      <c r="G22" s="232"/>
      <c r="H22" s="232"/>
      <c r="I22" s="1">
        <v>15</v>
      </c>
      <c r="J22" s="5">
        <v>23368120</v>
      </c>
      <c r="K22" s="7">
        <v>4804646</v>
      </c>
    </row>
    <row r="23" spans="1:11" ht="12.75">
      <c r="A23" s="231" t="s">
        <v>179</v>
      </c>
      <c r="B23" s="232"/>
      <c r="C23" s="232"/>
      <c r="D23" s="232"/>
      <c r="E23" s="232"/>
      <c r="F23" s="232"/>
      <c r="G23" s="232"/>
      <c r="H23" s="232"/>
      <c r="I23" s="1">
        <v>16</v>
      </c>
      <c r="J23" s="5"/>
      <c r="K23" s="7"/>
    </row>
    <row r="24" spans="1:11" ht="12.75">
      <c r="A24" s="231" t="s">
        <v>180</v>
      </c>
      <c r="B24" s="232"/>
      <c r="C24" s="232"/>
      <c r="D24" s="232"/>
      <c r="E24" s="232"/>
      <c r="F24" s="232"/>
      <c r="G24" s="232"/>
      <c r="H24" s="232"/>
      <c r="I24" s="1">
        <v>17</v>
      </c>
      <c r="J24" s="5">
        <v>3710494</v>
      </c>
      <c r="K24" s="7">
        <v>3338586</v>
      </c>
    </row>
    <row r="25" spans="1:11" ht="12.75">
      <c r="A25" s="231" t="s">
        <v>181</v>
      </c>
      <c r="B25" s="232"/>
      <c r="C25" s="232"/>
      <c r="D25" s="232"/>
      <c r="E25" s="232"/>
      <c r="F25" s="232"/>
      <c r="G25" s="232"/>
      <c r="H25" s="232"/>
      <c r="I25" s="1">
        <v>18</v>
      </c>
      <c r="J25" s="5"/>
      <c r="K25" s="7">
        <v>90360</v>
      </c>
    </row>
    <row r="26" spans="1:11" ht="12.75">
      <c r="A26" s="231" t="s">
        <v>182</v>
      </c>
      <c r="B26" s="232"/>
      <c r="C26" s="232"/>
      <c r="D26" s="232"/>
      <c r="E26" s="232"/>
      <c r="F26" s="232"/>
      <c r="G26" s="232"/>
      <c r="H26" s="232"/>
      <c r="I26" s="1">
        <v>19</v>
      </c>
      <c r="J26" s="5">
        <v>9322032</v>
      </c>
      <c r="K26" s="7">
        <v>4930755</v>
      </c>
    </row>
    <row r="27" spans="1:11" ht="12.75">
      <c r="A27" s="220" t="s">
        <v>168</v>
      </c>
      <c r="B27" s="221"/>
      <c r="C27" s="221"/>
      <c r="D27" s="221"/>
      <c r="E27" s="221"/>
      <c r="F27" s="221"/>
      <c r="G27" s="221"/>
      <c r="H27" s="221"/>
      <c r="I27" s="1">
        <v>20</v>
      </c>
      <c r="J27" s="55">
        <f>SUM(J22:J26)</f>
        <v>36400646</v>
      </c>
      <c r="K27" s="44">
        <f>SUM(K22:K26)</f>
        <v>13164347</v>
      </c>
    </row>
    <row r="28" spans="1:11" ht="12.75">
      <c r="A28" s="231" t="s">
        <v>115</v>
      </c>
      <c r="B28" s="232"/>
      <c r="C28" s="232"/>
      <c r="D28" s="232"/>
      <c r="E28" s="232"/>
      <c r="F28" s="232"/>
      <c r="G28" s="232"/>
      <c r="H28" s="232"/>
      <c r="I28" s="1">
        <v>21</v>
      </c>
      <c r="J28" s="5">
        <v>14358111</v>
      </c>
      <c r="K28" s="7">
        <v>153419928</v>
      </c>
    </row>
    <row r="29" spans="1:11" ht="12.75">
      <c r="A29" s="231" t="s">
        <v>116</v>
      </c>
      <c r="B29" s="232"/>
      <c r="C29" s="232"/>
      <c r="D29" s="232"/>
      <c r="E29" s="232"/>
      <c r="F29" s="232"/>
      <c r="G29" s="232"/>
      <c r="H29" s="232"/>
      <c r="I29" s="1">
        <v>22</v>
      </c>
      <c r="J29" s="5"/>
      <c r="K29" s="7">
        <v>1593829</v>
      </c>
    </row>
    <row r="30" spans="1:11" ht="12.75">
      <c r="A30" s="231" t="s">
        <v>16</v>
      </c>
      <c r="B30" s="232"/>
      <c r="C30" s="232"/>
      <c r="D30" s="232"/>
      <c r="E30" s="232"/>
      <c r="F30" s="232"/>
      <c r="G30" s="232"/>
      <c r="H30" s="232"/>
      <c r="I30" s="1">
        <v>23</v>
      </c>
      <c r="J30" s="5">
        <v>34632355</v>
      </c>
      <c r="K30" s="7"/>
    </row>
    <row r="31" spans="1:11" ht="12.75">
      <c r="A31" s="220" t="s">
        <v>5</v>
      </c>
      <c r="B31" s="221"/>
      <c r="C31" s="221"/>
      <c r="D31" s="221"/>
      <c r="E31" s="221"/>
      <c r="F31" s="221"/>
      <c r="G31" s="221"/>
      <c r="H31" s="221"/>
      <c r="I31" s="1">
        <v>24</v>
      </c>
      <c r="J31" s="55">
        <f>SUM(J28:J30)</f>
        <v>48990466</v>
      </c>
      <c r="K31" s="44">
        <f>SUM(K28:K30)</f>
        <v>155013757</v>
      </c>
    </row>
    <row r="32" spans="1:11" ht="12.75">
      <c r="A32" s="220" t="s">
        <v>38</v>
      </c>
      <c r="B32" s="221"/>
      <c r="C32" s="221"/>
      <c r="D32" s="221"/>
      <c r="E32" s="221"/>
      <c r="F32" s="221"/>
      <c r="G32" s="221"/>
      <c r="H32" s="221"/>
      <c r="I32" s="1">
        <v>25</v>
      </c>
      <c r="J32" s="55">
        <f>IF(J27&gt;J31,J27-J31,0)</f>
        <v>0</v>
      </c>
      <c r="K32" s="44">
        <f>IF(K27&gt;K31,K27-K31,0)</f>
        <v>0</v>
      </c>
    </row>
    <row r="33" spans="1:11" ht="12.75">
      <c r="A33" s="220" t="s">
        <v>39</v>
      </c>
      <c r="B33" s="221"/>
      <c r="C33" s="221"/>
      <c r="D33" s="221"/>
      <c r="E33" s="221"/>
      <c r="F33" s="221"/>
      <c r="G33" s="221"/>
      <c r="H33" s="221"/>
      <c r="I33" s="1">
        <v>26</v>
      </c>
      <c r="J33" s="55">
        <f>IF(J31&gt;J27,J31-J27,0)</f>
        <v>12589820</v>
      </c>
      <c r="K33" s="44">
        <f>IF(K31&gt;K27,K31-K27,0)</f>
        <v>141849410</v>
      </c>
    </row>
    <row r="34" spans="1:11" ht="12.75">
      <c r="A34" s="237" t="s">
        <v>160</v>
      </c>
      <c r="B34" s="248"/>
      <c r="C34" s="248"/>
      <c r="D34" s="248"/>
      <c r="E34" s="248"/>
      <c r="F34" s="248"/>
      <c r="G34" s="248"/>
      <c r="H34" s="248"/>
      <c r="I34" s="282"/>
      <c r="J34" s="282"/>
      <c r="K34" s="283"/>
    </row>
    <row r="35" spans="1:11" ht="12.75">
      <c r="A35" s="231" t="s">
        <v>174</v>
      </c>
      <c r="B35" s="232"/>
      <c r="C35" s="232"/>
      <c r="D35" s="232"/>
      <c r="E35" s="232"/>
      <c r="F35" s="232"/>
      <c r="G35" s="232"/>
      <c r="H35" s="232"/>
      <c r="I35" s="1">
        <v>27</v>
      </c>
      <c r="J35" s="5">
        <v>35928197</v>
      </c>
      <c r="K35" s="7">
        <v>418214039</v>
      </c>
    </row>
    <row r="36" spans="1:11" ht="12.75">
      <c r="A36" s="231" t="s">
        <v>29</v>
      </c>
      <c r="B36" s="232"/>
      <c r="C36" s="232"/>
      <c r="D36" s="232"/>
      <c r="E36" s="232"/>
      <c r="F36" s="232"/>
      <c r="G36" s="232"/>
      <c r="H36" s="232"/>
      <c r="I36" s="1">
        <v>28</v>
      </c>
      <c r="J36" s="5">
        <v>1510639</v>
      </c>
      <c r="K36" s="7">
        <v>374139725</v>
      </c>
    </row>
    <row r="37" spans="1:11" ht="12.75">
      <c r="A37" s="231" t="s">
        <v>30</v>
      </c>
      <c r="B37" s="232"/>
      <c r="C37" s="232"/>
      <c r="D37" s="232"/>
      <c r="E37" s="232"/>
      <c r="F37" s="232"/>
      <c r="G37" s="232"/>
      <c r="H37" s="232"/>
      <c r="I37" s="1">
        <v>29</v>
      </c>
      <c r="J37" s="5">
        <v>22850</v>
      </c>
      <c r="K37" s="7"/>
    </row>
    <row r="38" spans="1:11" ht="12.75">
      <c r="A38" s="220" t="s">
        <v>68</v>
      </c>
      <c r="B38" s="221"/>
      <c r="C38" s="221"/>
      <c r="D38" s="221"/>
      <c r="E38" s="221"/>
      <c r="F38" s="221"/>
      <c r="G38" s="221"/>
      <c r="H38" s="221"/>
      <c r="I38" s="1">
        <v>30</v>
      </c>
      <c r="J38" s="55">
        <f>SUM(J35:J37)</f>
        <v>37461686</v>
      </c>
      <c r="K38" s="44">
        <f>SUM(K35:K37)</f>
        <v>792353764</v>
      </c>
    </row>
    <row r="39" spans="1:11" ht="12.75">
      <c r="A39" s="231" t="s">
        <v>31</v>
      </c>
      <c r="B39" s="232"/>
      <c r="C39" s="232"/>
      <c r="D39" s="232"/>
      <c r="E39" s="232"/>
      <c r="F39" s="232"/>
      <c r="G39" s="232"/>
      <c r="H39" s="232"/>
      <c r="I39" s="1">
        <v>31</v>
      </c>
      <c r="J39" s="5"/>
      <c r="K39" s="7">
        <v>391187561</v>
      </c>
    </row>
    <row r="40" spans="1:11" ht="12.75">
      <c r="A40" s="231" t="s">
        <v>32</v>
      </c>
      <c r="B40" s="232"/>
      <c r="C40" s="232"/>
      <c r="D40" s="232"/>
      <c r="E40" s="232"/>
      <c r="F40" s="232"/>
      <c r="G40" s="232"/>
      <c r="H40" s="232"/>
      <c r="I40" s="1">
        <v>32</v>
      </c>
      <c r="J40" s="5">
        <v>20999729</v>
      </c>
      <c r="K40" s="7">
        <v>3118600</v>
      </c>
    </row>
    <row r="41" spans="1:11" ht="12.75">
      <c r="A41" s="231" t="s">
        <v>33</v>
      </c>
      <c r="B41" s="232"/>
      <c r="C41" s="232"/>
      <c r="D41" s="232"/>
      <c r="E41" s="232"/>
      <c r="F41" s="232"/>
      <c r="G41" s="232"/>
      <c r="H41" s="232"/>
      <c r="I41" s="1">
        <v>33</v>
      </c>
      <c r="J41" s="5">
        <v>41995726</v>
      </c>
      <c r="K41" s="7">
        <v>304827294</v>
      </c>
    </row>
    <row r="42" spans="1:11" ht="12.75">
      <c r="A42" s="231" t="s">
        <v>34</v>
      </c>
      <c r="B42" s="232"/>
      <c r="C42" s="232"/>
      <c r="D42" s="232"/>
      <c r="E42" s="232"/>
      <c r="F42" s="232"/>
      <c r="G42" s="232"/>
      <c r="H42" s="232"/>
      <c r="I42" s="1">
        <v>34</v>
      </c>
      <c r="J42" s="5"/>
      <c r="K42" s="7"/>
    </row>
    <row r="43" spans="1:11" ht="12.75">
      <c r="A43" s="231" t="s">
        <v>35</v>
      </c>
      <c r="B43" s="232"/>
      <c r="C43" s="232"/>
      <c r="D43" s="232"/>
      <c r="E43" s="232"/>
      <c r="F43" s="232"/>
      <c r="G43" s="232"/>
      <c r="H43" s="232"/>
      <c r="I43" s="1">
        <v>35</v>
      </c>
      <c r="J43" s="5"/>
      <c r="K43" s="7"/>
    </row>
    <row r="44" spans="1:11" ht="12.75">
      <c r="A44" s="220" t="s">
        <v>69</v>
      </c>
      <c r="B44" s="221"/>
      <c r="C44" s="221"/>
      <c r="D44" s="221"/>
      <c r="E44" s="221"/>
      <c r="F44" s="221"/>
      <c r="G44" s="221"/>
      <c r="H44" s="221"/>
      <c r="I44" s="1">
        <v>36</v>
      </c>
      <c r="J44" s="44">
        <f>SUM(J39:J43)</f>
        <v>62995455</v>
      </c>
      <c r="K44" s="44">
        <f>SUM(K39:K43)</f>
        <v>699133455</v>
      </c>
    </row>
    <row r="45" spans="1:11" ht="12.75">
      <c r="A45" s="220" t="s">
        <v>17</v>
      </c>
      <c r="B45" s="221"/>
      <c r="C45" s="221"/>
      <c r="D45" s="221"/>
      <c r="E45" s="221"/>
      <c r="F45" s="221"/>
      <c r="G45" s="221"/>
      <c r="H45" s="221"/>
      <c r="I45" s="1">
        <v>37</v>
      </c>
      <c r="J45" s="55">
        <f>IF(J38&gt;J44,J38-J44,0)</f>
        <v>0</v>
      </c>
      <c r="K45" s="44">
        <f>IF(K38&gt;K44,K38-K44,0)</f>
        <v>93220309</v>
      </c>
    </row>
    <row r="46" spans="1:11" ht="12.75">
      <c r="A46" s="220" t="s">
        <v>18</v>
      </c>
      <c r="B46" s="221"/>
      <c r="C46" s="221"/>
      <c r="D46" s="221"/>
      <c r="E46" s="221"/>
      <c r="F46" s="221"/>
      <c r="G46" s="221"/>
      <c r="H46" s="221"/>
      <c r="I46" s="1">
        <v>38</v>
      </c>
      <c r="J46" s="55">
        <f>IF(J44&gt;J38,J44-J38,0)</f>
        <v>25533769</v>
      </c>
      <c r="K46" s="55">
        <f>IF(K44&gt;K38,K44-K38,0)</f>
        <v>0</v>
      </c>
    </row>
    <row r="47" spans="1:11" ht="12.75">
      <c r="A47" s="231" t="s">
        <v>70</v>
      </c>
      <c r="B47" s="232"/>
      <c r="C47" s="232"/>
      <c r="D47" s="232"/>
      <c r="E47" s="232"/>
      <c r="F47" s="232"/>
      <c r="G47" s="232"/>
      <c r="H47" s="232"/>
      <c r="I47" s="1">
        <v>39</v>
      </c>
      <c r="J47" s="55">
        <f>SUM(J19+J32+J45)</f>
        <v>36802369</v>
      </c>
      <c r="K47" s="55">
        <f>SUM(K19+K32+K45)</f>
        <v>138531730</v>
      </c>
    </row>
    <row r="48" spans="1:11" ht="12.75">
      <c r="A48" s="231" t="s">
        <v>71</v>
      </c>
      <c r="B48" s="232"/>
      <c r="C48" s="232"/>
      <c r="D48" s="232"/>
      <c r="E48" s="232"/>
      <c r="F48" s="232"/>
      <c r="G48" s="232"/>
      <c r="H48" s="232"/>
      <c r="I48" s="1">
        <v>40</v>
      </c>
      <c r="J48" s="55">
        <f>SUM(J20+J33+J46)</f>
        <v>38123589</v>
      </c>
      <c r="K48" s="55">
        <f>SUM(K20+K33+K46)</f>
        <v>141849410</v>
      </c>
    </row>
    <row r="49" spans="1:11" ht="12.75">
      <c r="A49" s="231" t="s">
        <v>161</v>
      </c>
      <c r="B49" s="232"/>
      <c r="C49" s="232"/>
      <c r="D49" s="232"/>
      <c r="E49" s="232"/>
      <c r="F49" s="232"/>
      <c r="G49" s="232"/>
      <c r="H49" s="232"/>
      <c r="I49" s="1">
        <v>41</v>
      </c>
      <c r="J49" s="5">
        <v>6344442</v>
      </c>
      <c r="K49" s="7">
        <v>5023222</v>
      </c>
    </row>
    <row r="50" spans="1:11" ht="12.75">
      <c r="A50" s="231" t="s">
        <v>175</v>
      </c>
      <c r="B50" s="232"/>
      <c r="C50" s="232"/>
      <c r="D50" s="232"/>
      <c r="E50" s="232"/>
      <c r="F50" s="232"/>
      <c r="G50" s="232"/>
      <c r="H50" s="232"/>
      <c r="I50" s="1">
        <v>42</v>
      </c>
      <c r="J50" s="5"/>
      <c r="K50" s="7"/>
    </row>
    <row r="51" spans="1:11" ht="12.75">
      <c r="A51" s="231" t="s">
        <v>176</v>
      </c>
      <c r="B51" s="232"/>
      <c r="C51" s="232"/>
      <c r="D51" s="232"/>
      <c r="E51" s="232"/>
      <c r="F51" s="232"/>
      <c r="G51" s="232"/>
      <c r="H51" s="232"/>
      <c r="I51" s="1">
        <v>43</v>
      </c>
      <c r="J51" s="5">
        <f>SUM(J48-J47)</f>
        <v>1321220</v>
      </c>
      <c r="K51" s="5">
        <f>SUM(K48-K47)</f>
        <v>3317680</v>
      </c>
    </row>
    <row r="52" spans="1:11" ht="12.75">
      <c r="A52" s="253" t="s">
        <v>177</v>
      </c>
      <c r="B52" s="254"/>
      <c r="C52" s="254"/>
      <c r="D52" s="254"/>
      <c r="E52" s="254"/>
      <c r="F52" s="254"/>
      <c r="G52" s="254"/>
      <c r="H52" s="254"/>
      <c r="I52" s="4">
        <v>44</v>
      </c>
      <c r="J52" s="56">
        <f>J49+J50-J51</f>
        <v>5023222</v>
      </c>
      <c r="K52" s="52">
        <f>K49+K50-K51</f>
        <v>1705542</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2">
    <dataValidation type="whole" operator="notEqual" allowBlank="1" showInputMessage="1" showErrorMessage="1" errorTitle="Pogrešan unos" error="Mogu se unijeti samo cjelobrojne vrijednosti." sqref="J7:K12 J49:K51 J14:K17 J22:K26 J28:K30 J35:K37 J39:K43">
      <formula1>9999999998</formula1>
    </dataValidation>
    <dataValidation type="whole" operator="greaterThanOrEqual" allowBlank="1" showInputMessage="1" showErrorMessage="1" errorTitle="Pogrešan unos" error="Mogu se unijeti samo cjelobrojne pozitivne vrijednosti." sqref="J31:K33 J44:K48 J13:K13 J27:K27 J38:K38 J18:K20 J52:K52">
      <formula1>0</formula1>
    </dataValidation>
  </dataValidations>
  <printOptions/>
  <pageMargins left="0.75" right="0.75" top="1" bottom="1" header="0.5" footer="0.5"/>
  <pageSetup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25">
      <selection activeCell="A2" sqref="A2:K2"/>
    </sheetView>
  </sheetViews>
  <sheetFormatPr defaultColWidth="9.140625" defaultRowHeight="12.75"/>
  <cols>
    <col min="1" max="16384" width="9.140625" style="43" customWidth="1"/>
  </cols>
  <sheetData>
    <row r="1" spans="1:11" ht="12.75" customHeight="1">
      <c r="A1" s="278" t="s">
        <v>197</v>
      </c>
      <c r="B1" s="278"/>
      <c r="C1" s="278"/>
      <c r="D1" s="278"/>
      <c r="E1" s="278"/>
      <c r="F1" s="278"/>
      <c r="G1" s="278"/>
      <c r="H1" s="278"/>
      <c r="I1" s="278"/>
      <c r="J1" s="278"/>
      <c r="K1" s="278"/>
    </row>
    <row r="2" spans="1:11" ht="12.75" customHeight="1">
      <c r="A2" s="285" t="s">
        <v>6</v>
      </c>
      <c r="B2" s="285"/>
      <c r="C2" s="285"/>
      <c r="D2" s="285"/>
      <c r="E2" s="285"/>
      <c r="F2" s="285"/>
      <c r="G2" s="285"/>
      <c r="H2" s="285"/>
      <c r="I2" s="285"/>
      <c r="J2" s="285"/>
      <c r="K2" s="285"/>
    </row>
    <row r="3" spans="1:11" ht="12.75">
      <c r="A3" s="284" t="s">
        <v>7</v>
      </c>
      <c r="B3" s="284"/>
      <c r="C3" s="284"/>
      <c r="D3" s="284"/>
      <c r="E3" s="284"/>
      <c r="F3" s="284"/>
      <c r="G3" s="284"/>
      <c r="H3" s="284"/>
      <c r="I3" s="284"/>
      <c r="J3" s="284"/>
      <c r="K3" s="284"/>
    </row>
    <row r="4" spans="1:11" ht="33.75">
      <c r="A4" s="280" t="s">
        <v>59</v>
      </c>
      <c r="B4" s="280"/>
      <c r="C4" s="280"/>
      <c r="D4" s="280"/>
      <c r="E4" s="280"/>
      <c r="F4" s="280"/>
      <c r="G4" s="280"/>
      <c r="H4" s="280"/>
      <c r="I4" s="57" t="s">
        <v>279</v>
      </c>
      <c r="J4" s="58" t="s">
        <v>319</v>
      </c>
      <c r="K4" s="58" t="s">
        <v>320</v>
      </c>
    </row>
    <row r="5" spans="1:11" ht="12.75">
      <c r="A5" s="286">
        <v>1</v>
      </c>
      <c r="B5" s="286"/>
      <c r="C5" s="286"/>
      <c r="D5" s="286"/>
      <c r="E5" s="286"/>
      <c r="F5" s="286"/>
      <c r="G5" s="286"/>
      <c r="H5" s="286"/>
      <c r="I5" s="63">
        <v>2</v>
      </c>
      <c r="J5" s="64" t="s">
        <v>283</v>
      </c>
      <c r="K5" s="64" t="s">
        <v>284</v>
      </c>
    </row>
    <row r="6" spans="1:11" ht="12.75">
      <c r="A6" s="237" t="s">
        <v>156</v>
      </c>
      <c r="B6" s="248"/>
      <c r="C6" s="248"/>
      <c r="D6" s="248"/>
      <c r="E6" s="248"/>
      <c r="F6" s="248"/>
      <c r="G6" s="248"/>
      <c r="H6" s="248"/>
      <c r="I6" s="282"/>
      <c r="J6" s="282"/>
      <c r="K6" s="283"/>
    </row>
    <row r="7" spans="1:11" ht="12.75">
      <c r="A7" s="231" t="s">
        <v>199</v>
      </c>
      <c r="B7" s="232"/>
      <c r="C7" s="232"/>
      <c r="D7" s="232"/>
      <c r="E7" s="232"/>
      <c r="F7" s="232"/>
      <c r="G7" s="232"/>
      <c r="H7" s="232"/>
      <c r="I7" s="1">
        <v>1</v>
      </c>
      <c r="J7" s="5"/>
      <c r="K7" s="7"/>
    </row>
    <row r="8" spans="1:11" ht="12.75">
      <c r="A8" s="231" t="s">
        <v>119</v>
      </c>
      <c r="B8" s="232"/>
      <c r="C8" s="232"/>
      <c r="D8" s="232"/>
      <c r="E8" s="232"/>
      <c r="F8" s="232"/>
      <c r="G8" s="232"/>
      <c r="H8" s="232"/>
      <c r="I8" s="1">
        <v>2</v>
      </c>
      <c r="J8" s="5"/>
      <c r="K8" s="7"/>
    </row>
    <row r="9" spans="1:11" ht="12.75">
      <c r="A9" s="231" t="s">
        <v>120</v>
      </c>
      <c r="B9" s="232"/>
      <c r="C9" s="232"/>
      <c r="D9" s="232"/>
      <c r="E9" s="232"/>
      <c r="F9" s="232"/>
      <c r="G9" s="232"/>
      <c r="H9" s="232"/>
      <c r="I9" s="1">
        <v>3</v>
      </c>
      <c r="J9" s="5"/>
      <c r="K9" s="7"/>
    </row>
    <row r="10" spans="1:11" ht="12.75">
      <c r="A10" s="231" t="s">
        <v>121</v>
      </c>
      <c r="B10" s="232"/>
      <c r="C10" s="232"/>
      <c r="D10" s="232"/>
      <c r="E10" s="232"/>
      <c r="F10" s="232"/>
      <c r="G10" s="232"/>
      <c r="H10" s="232"/>
      <c r="I10" s="1">
        <v>4</v>
      </c>
      <c r="J10" s="5"/>
      <c r="K10" s="7"/>
    </row>
    <row r="11" spans="1:11" ht="12.75">
      <c r="A11" s="231" t="s">
        <v>122</v>
      </c>
      <c r="B11" s="232"/>
      <c r="C11" s="232"/>
      <c r="D11" s="232"/>
      <c r="E11" s="232"/>
      <c r="F11" s="232"/>
      <c r="G11" s="232"/>
      <c r="H11" s="232"/>
      <c r="I11" s="1">
        <v>5</v>
      </c>
      <c r="J11" s="5"/>
      <c r="K11" s="7"/>
    </row>
    <row r="12" spans="1:11" ht="12.75">
      <c r="A12" s="220" t="s">
        <v>198</v>
      </c>
      <c r="B12" s="221"/>
      <c r="C12" s="221"/>
      <c r="D12" s="221"/>
      <c r="E12" s="221"/>
      <c r="F12" s="221"/>
      <c r="G12" s="221"/>
      <c r="H12" s="221"/>
      <c r="I12" s="1">
        <v>6</v>
      </c>
      <c r="J12" s="55">
        <f>SUM(J7:J11)</f>
        <v>0</v>
      </c>
      <c r="K12" s="44">
        <f>SUM(K7:K11)</f>
        <v>0</v>
      </c>
    </row>
    <row r="13" spans="1:11" ht="12.75">
      <c r="A13" s="231" t="s">
        <v>123</v>
      </c>
      <c r="B13" s="232"/>
      <c r="C13" s="232"/>
      <c r="D13" s="232"/>
      <c r="E13" s="232"/>
      <c r="F13" s="232"/>
      <c r="G13" s="232"/>
      <c r="H13" s="232"/>
      <c r="I13" s="1">
        <v>7</v>
      </c>
      <c r="J13" s="5"/>
      <c r="K13" s="7"/>
    </row>
    <row r="14" spans="1:11" ht="12.75">
      <c r="A14" s="231" t="s">
        <v>124</v>
      </c>
      <c r="B14" s="232"/>
      <c r="C14" s="232"/>
      <c r="D14" s="232"/>
      <c r="E14" s="232"/>
      <c r="F14" s="232"/>
      <c r="G14" s="232"/>
      <c r="H14" s="232"/>
      <c r="I14" s="1">
        <v>8</v>
      </c>
      <c r="J14" s="5"/>
      <c r="K14" s="7"/>
    </row>
    <row r="15" spans="1:11" ht="12.75">
      <c r="A15" s="231" t="s">
        <v>125</v>
      </c>
      <c r="B15" s="232"/>
      <c r="C15" s="232"/>
      <c r="D15" s="232"/>
      <c r="E15" s="232"/>
      <c r="F15" s="232"/>
      <c r="G15" s="232"/>
      <c r="H15" s="232"/>
      <c r="I15" s="1">
        <v>9</v>
      </c>
      <c r="J15" s="5"/>
      <c r="K15" s="7"/>
    </row>
    <row r="16" spans="1:11" ht="12.75">
      <c r="A16" s="231" t="s">
        <v>126</v>
      </c>
      <c r="B16" s="232"/>
      <c r="C16" s="232"/>
      <c r="D16" s="232"/>
      <c r="E16" s="232"/>
      <c r="F16" s="232"/>
      <c r="G16" s="232"/>
      <c r="H16" s="232"/>
      <c r="I16" s="1">
        <v>10</v>
      </c>
      <c r="J16" s="5"/>
      <c r="K16" s="7"/>
    </row>
    <row r="17" spans="1:11" ht="12.75">
      <c r="A17" s="231" t="s">
        <v>127</v>
      </c>
      <c r="B17" s="232"/>
      <c r="C17" s="232"/>
      <c r="D17" s="232"/>
      <c r="E17" s="232"/>
      <c r="F17" s="232"/>
      <c r="G17" s="232"/>
      <c r="H17" s="232"/>
      <c r="I17" s="1">
        <v>11</v>
      </c>
      <c r="J17" s="5"/>
      <c r="K17" s="7"/>
    </row>
    <row r="18" spans="1:11" ht="12.75">
      <c r="A18" s="231" t="s">
        <v>128</v>
      </c>
      <c r="B18" s="232"/>
      <c r="C18" s="232"/>
      <c r="D18" s="232"/>
      <c r="E18" s="232"/>
      <c r="F18" s="232"/>
      <c r="G18" s="232"/>
      <c r="H18" s="232"/>
      <c r="I18" s="1">
        <v>12</v>
      </c>
      <c r="J18" s="5"/>
      <c r="K18" s="7"/>
    </row>
    <row r="19" spans="1:11" ht="12.75">
      <c r="A19" s="220" t="s">
        <v>47</v>
      </c>
      <c r="B19" s="221"/>
      <c r="C19" s="221"/>
      <c r="D19" s="221"/>
      <c r="E19" s="221"/>
      <c r="F19" s="221"/>
      <c r="G19" s="221"/>
      <c r="H19" s="221"/>
      <c r="I19" s="1">
        <v>13</v>
      </c>
      <c r="J19" s="55">
        <f>SUM(J13:J18)</f>
        <v>0</v>
      </c>
      <c r="K19" s="44">
        <f>SUM(K13:K18)</f>
        <v>0</v>
      </c>
    </row>
    <row r="20" spans="1:11" ht="12.75">
      <c r="A20" s="220" t="s">
        <v>108</v>
      </c>
      <c r="B20" s="287"/>
      <c r="C20" s="287"/>
      <c r="D20" s="287"/>
      <c r="E20" s="287"/>
      <c r="F20" s="287"/>
      <c r="G20" s="287"/>
      <c r="H20" s="288"/>
      <c r="I20" s="1">
        <v>14</v>
      </c>
      <c r="J20" s="55">
        <f>IF(J12&gt;J19,J12-J19,0)</f>
        <v>0</v>
      </c>
      <c r="K20" s="44">
        <f>IF(K12&gt;K19,K12-K19,0)</f>
        <v>0</v>
      </c>
    </row>
    <row r="21" spans="1:11" ht="12.75">
      <c r="A21" s="234" t="s">
        <v>109</v>
      </c>
      <c r="B21" s="289"/>
      <c r="C21" s="289"/>
      <c r="D21" s="289"/>
      <c r="E21" s="289"/>
      <c r="F21" s="289"/>
      <c r="G21" s="289"/>
      <c r="H21" s="290"/>
      <c r="I21" s="1">
        <v>15</v>
      </c>
      <c r="J21" s="55">
        <f>IF(J19&gt;J12,J19-J12,0)</f>
        <v>0</v>
      </c>
      <c r="K21" s="44">
        <f>IF(K19&gt;K12,K19-K12,0)</f>
        <v>0</v>
      </c>
    </row>
    <row r="22" spans="1:11" ht="12.75">
      <c r="A22" s="237" t="s">
        <v>159</v>
      </c>
      <c r="B22" s="248"/>
      <c r="C22" s="248"/>
      <c r="D22" s="248"/>
      <c r="E22" s="248"/>
      <c r="F22" s="248"/>
      <c r="G22" s="248"/>
      <c r="H22" s="248"/>
      <c r="I22" s="282"/>
      <c r="J22" s="282"/>
      <c r="K22" s="283"/>
    </row>
    <row r="23" spans="1:11" ht="12.75">
      <c r="A23" s="231" t="s">
        <v>165</v>
      </c>
      <c r="B23" s="232"/>
      <c r="C23" s="232"/>
      <c r="D23" s="232"/>
      <c r="E23" s="232"/>
      <c r="F23" s="232"/>
      <c r="G23" s="232"/>
      <c r="H23" s="232"/>
      <c r="I23" s="1">
        <v>16</v>
      </c>
      <c r="J23" s="5"/>
      <c r="K23" s="7"/>
    </row>
    <row r="24" spans="1:11" ht="12.75">
      <c r="A24" s="231" t="s">
        <v>166</v>
      </c>
      <c r="B24" s="232"/>
      <c r="C24" s="232"/>
      <c r="D24" s="232"/>
      <c r="E24" s="232"/>
      <c r="F24" s="232"/>
      <c r="G24" s="232"/>
      <c r="H24" s="232"/>
      <c r="I24" s="1">
        <v>17</v>
      </c>
      <c r="J24" s="5"/>
      <c r="K24" s="7"/>
    </row>
    <row r="25" spans="1:11" ht="12.75">
      <c r="A25" s="231" t="s">
        <v>321</v>
      </c>
      <c r="B25" s="232"/>
      <c r="C25" s="232"/>
      <c r="D25" s="232"/>
      <c r="E25" s="232"/>
      <c r="F25" s="232"/>
      <c r="G25" s="232"/>
      <c r="H25" s="232"/>
      <c r="I25" s="1">
        <v>18</v>
      </c>
      <c r="J25" s="5"/>
      <c r="K25" s="7"/>
    </row>
    <row r="26" spans="1:11" ht="12.75">
      <c r="A26" s="231" t="s">
        <v>322</v>
      </c>
      <c r="B26" s="232"/>
      <c r="C26" s="232"/>
      <c r="D26" s="232"/>
      <c r="E26" s="232"/>
      <c r="F26" s="232"/>
      <c r="G26" s="232"/>
      <c r="H26" s="232"/>
      <c r="I26" s="1">
        <v>19</v>
      </c>
      <c r="J26" s="5"/>
      <c r="K26" s="7"/>
    </row>
    <row r="27" spans="1:11" ht="12.75">
      <c r="A27" s="231" t="s">
        <v>167</v>
      </c>
      <c r="B27" s="232"/>
      <c r="C27" s="232"/>
      <c r="D27" s="232"/>
      <c r="E27" s="232"/>
      <c r="F27" s="232"/>
      <c r="G27" s="232"/>
      <c r="H27" s="232"/>
      <c r="I27" s="1">
        <v>20</v>
      </c>
      <c r="J27" s="5"/>
      <c r="K27" s="7"/>
    </row>
    <row r="28" spans="1:11" ht="12.75">
      <c r="A28" s="220" t="s">
        <v>114</v>
      </c>
      <c r="B28" s="221"/>
      <c r="C28" s="221"/>
      <c r="D28" s="221"/>
      <c r="E28" s="221"/>
      <c r="F28" s="221"/>
      <c r="G28" s="221"/>
      <c r="H28" s="221"/>
      <c r="I28" s="1">
        <v>21</v>
      </c>
      <c r="J28" s="55">
        <f>SUM(J23:J27)</f>
        <v>0</v>
      </c>
      <c r="K28" s="44">
        <f>SUM(K23:K27)</f>
        <v>0</v>
      </c>
    </row>
    <row r="29" spans="1:11" ht="12.75">
      <c r="A29" s="231" t="s">
        <v>2</v>
      </c>
      <c r="B29" s="232"/>
      <c r="C29" s="232"/>
      <c r="D29" s="232"/>
      <c r="E29" s="232"/>
      <c r="F29" s="232"/>
      <c r="G29" s="232"/>
      <c r="H29" s="232"/>
      <c r="I29" s="1">
        <v>22</v>
      </c>
      <c r="J29" s="5"/>
      <c r="K29" s="7"/>
    </row>
    <row r="30" spans="1:11" ht="12.75">
      <c r="A30" s="231" t="s">
        <v>3</v>
      </c>
      <c r="B30" s="232"/>
      <c r="C30" s="232"/>
      <c r="D30" s="232"/>
      <c r="E30" s="232"/>
      <c r="F30" s="232"/>
      <c r="G30" s="232"/>
      <c r="H30" s="232"/>
      <c r="I30" s="1">
        <v>23</v>
      </c>
      <c r="J30" s="5"/>
      <c r="K30" s="7"/>
    </row>
    <row r="31" spans="1:11" ht="12.75">
      <c r="A31" s="231" t="s">
        <v>4</v>
      </c>
      <c r="B31" s="232"/>
      <c r="C31" s="232"/>
      <c r="D31" s="232"/>
      <c r="E31" s="232"/>
      <c r="F31" s="232"/>
      <c r="G31" s="232"/>
      <c r="H31" s="232"/>
      <c r="I31" s="1">
        <v>24</v>
      </c>
      <c r="J31" s="5"/>
      <c r="K31" s="7"/>
    </row>
    <row r="32" spans="1:11" ht="12.75">
      <c r="A32" s="220" t="s">
        <v>48</v>
      </c>
      <c r="B32" s="221"/>
      <c r="C32" s="221"/>
      <c r="D32" s="221"/>
      <c r="E32" s="221"/>
      <c r="F32" s="221"/>
      <c r="G32" s="221"/>
      <c r="H32" s="221"/>
      <c r="I32" s="1">
        <v>25</v>
      </c>
      <c r="J32" s="55">
        <f>SUM(J29:J31)</f>
        <v>0</v>
      </c>
      <c r="K32" s="44">
        <f>SUM(K29:K31)</f>
        <v>0</v>
      </c>
    </row>
    <row r="33" spans="1:11" ht="12.75">
      <c r="A33" s="220" t="s">
        <v>110</v>
      </c>
      <c r="B33" s="221"/>
      <c r="C33" s="221"/>
      <c r="D33" s="221"/>
      <c r="E33" s="221"/>
      <c r="F33" s="221"/>
      <c r="G33" s="221"/>
      <c r="H33" s="221"/>
      <c r="I33" s="1">
        <v>26</v>
      </c>
      <c r="J33" s="55">
        <f>IF(J28&gt;J32,J28-J32,0)</f>
        <v>0</v>
      </c>
      <c r="K33" s="44">
        <f>IF(K28&gt;K32,K28-K32,0)</f>
        <v>0</v>
      </c>
    </row>
    <row r="34" spans="1:11" ht="12.75">
      <c r="A34" s="220" t="s">
        <v>111</v>
      </c>
      <c r="B34" s="221"/>
      <c r="C34" s="221"/>
      <c r="D34" s="221"/>
      <c r="E34" s="221"/>
      <c r="F34" s="221"/>
      <c r="G34" s="221"/>
      <c r="H34" s="221"/>
      <c r="I34" s="1">
        <v>27</v>
      </c>
      <c r="J34" s="55">
        <f>IF(J32&gt;J28,J32-J28,0)</f>
        <v>0</v>
      </c>
      <c r="K34" s="44">
        <f>IF(K32&gt;K28,K32-K28,0)</f>
        <v>0</v>
      </c>
    </row>
    <row r="35" spans="1:11" ht="12.75">
      <c r="A35" s="237" t="s">
        <v>160</v>
      </c>
      <c r="B35" s="248"/>
      <c r="C35" s="248"/>
      <c r="D35" s="248"/>
      <c r="E35" s="248"/>
      <c r="F35" s="248"/>
      <c r="G35" s="248"/>
      <c r="H35" s="248"/>
      <c r="I35" s="282">
        <v>0</v>
      </c>
      <c r="J35" s="282"/>
      <c r="K35" s="283"/>
    </row>
    <row r="36" spans="1:11" ht="12.75">
      <c r="A36" s="231" t="s">
        <v>174</v>
      </c>
      <c r="B36" s="232"/>
      <c r="C36" s="232"/>
      <c r="D36" s="232"/>
      <c r="E36" s="232"/>
      <c r="F36" s="232"/>
      <c r="G36" s="232"/>
      <c r="H36" s="232"/>
      <c r="I36" s="1">
        <v>28</v>
      </c>
      <c r="J36" s="5"/>
      <c r="K36" s="7"/>
    </row>
    <row r="37" spans="1:11" ht="12.75">
      <c r="A37" s="231" t="s">
        <v>29</v>
      </c>
      <c r="B37" s="232"/>
      <c r="C37" s="232"/>
      <c r="D37" s="232"/>
      <c r="E37" s="232"/>
      <c r="F37" s="232"/>
      <c r="G37" s="232"/>
      <c r="H37" s="232"/>
      <c r="I37" s="1">
        <v>29</v>
      </c>
      <c r="J37" s="5"/>
      <c r="K37" s="7"/>
    </row>
    <row r="38" spans="1:11" ht="12.75">
      <c r="A38" s="231" t="s">
        <v>30</v>
      </c>
      <c r="B38" s="232"/>
      <c r="C38" s="232"/>
      <c r="D38" s="232"/>
      <c r="E38" s="232"/>
      <c r="F38" s="232"/>
      <c r="G38" s="232"/>
      <c r="H38" s="232"/>
      <c r="I38" s="1">
        <v>30</v>
      </c>
      <c r="J38" s="5"/>
      <c r="K38" s="7"/>
    </row>
    <row r="39" spans="1:11" ht="12.75">
      <c r="A39" s="220" t="s">
        <v>49</v>
      </c>
      <c r="B39" s="221"/>
      <c r="C39" s="221"/>
      <c r="D39" s="221"/>
      <c r="E39" s="221"/>
      <c r="F39" s="221"/>
      <c r="G39" s="221"/>
      <c r="H39" s="221"/>
      <c r="I39" s="1">
        <v>31</v>
      </c>
      <c r="J39" s="55">
        <f>SUM(J36:J38)</f>
        <v>0</v>
      </c>
      <c r="K39" s="44">
        <f>SUM(K36:K38)</f>
        <v>0</v>
      </c>
    </row>
    <row r="40" spans="1:11" ht="12.75">
      <c r="A40" s="231" t="s">
        <v>31</v>
      </c>
      <c r="B40" s="232"/>
      <c r="C40" s="232"/>
      <c r="D40" s="232"/>
      <c r="E40" s="232"/>
      <c r="F40" s="232"/>
      <c r="G40" s="232"/>
      <c r="H40" s="232"/>
      <c r="I40" s="1">
        <v>32</v>
      </c>
      <c r="J40" s="5"/>
      <c r="K40" s="7"/>
    </row>
    <row r="41" spans="1:11" ht="12.75">
      <c r="A41" s="231" t="s">
        <v>32</v>
      </c>
      <c r="B41" s="232"/>
      <c r="C41" s="232"/>
      <c r="D41" s="232"/>
      <c r="E41" s="232"/>
      <c r="F41" s="232"/>
      <c r="G41" s="232"/>
      <c r="H41" s="232"/>
      <c r="I41" s="1">
        <v>33</v>
      </c>
      <c r="J41" s="5"/>
      <c r="K41" s="7"/>
    </row>
    <row r="42" spans="1:11" ht="12.75">
      <c r="A42" s="231" t="s">
        <v>33</v>
      </c>
      <c r="B42" s="232"/>
      <c r="C42" s="232"/>
      <c r="D42" s="232"/>
      <c r="E42" s="232"/>
      <c r="F42" s="232"/>
      <c r="G42" s="232"/>
      <c r="H42" s="232"/>
      <c r="I42" s="1">
        <v>34</v>
      </c>
      <c r="J42" s="5"/>
      <c r="K42" s="7"/>
    </row>
    <row r="43" spans="1:11" ht="12.75">
      <c r="A43" s="231" t="s">
        <v>34</v>
      </c>
      <c r="B43" s="232"/>
      <c r="C43" s="232"/>
      <c r="D43" s="232"/>
      <c r="E43" s="232"/>
      <c r="F43" s="232"/>
      <c r="G43" s="232"/>
      <c r="H43" s="232"/>
      <c r="I43" s="1">
        <v>35</v>
      </c>
      <c r="J43" s="5"/>
      <c r="K43" s="7"/>
    </row>
    <row r="44" spans="1:11" ht="12.75">
      <c r="A44" s="231" t="s">
        <v>35</v>
      </c>
      <c r="B44" s="232"/>
      <c r="C44" s="232"/>
      <c r="D44" s="232"/>
      <c r="E44" s="232"/>
      <c r="F44" s="232"/>
      <c r="G44" s="232"/>
      <c r="H44" s="232"/>
      <c r="I44" s="1">
        <v>36</v>
      </c>
      <c r="J44" s="5"/>
      <c r="K44" s="7"/>
    </row>
    <row r="45" spans="1:11" ht="12.75">
      <c r="A45" s="220" t="s">
        <v>148</v>
      </c>
      <c r="B45" s="221"/>
      <c r="C45" s="221"/>
      <c r="D45" s="221"/>
      <c r="E45" s="221"/>
      <c r="F45" s="221"/>
      <c r="G45" s="221"/>
      <c r="H45" s="221"/>
      <c r="I45" s="1">
        <v>37</v>
      </c>
      <c r="J45" s="55">
        <f>SUM(J40:J44)</f>
        <v>0</v>
      </c>
      <c r="K45" s="44">
        <f>SUM(K40:K44)</f>
        <v>0</v>
      </c>
    </row>
    <row r="46" spans="1:11" ht="12.75">
      <c r="A46" s="220" t="s">
        <v>162</v>
      </c>
      <c r="B46" s="221"/>
      <c r="C46" s="221"/>
      <c r="D46" s="221"/>
      <c r="E46" s="221"/>
      <c r="F46" s="221"/>
      <c r="G46" s="221"/>
      <c r="H46" s="221"/>
      <c r="I46" s="1">
        <v>38</v>
      </c>
      <c r="J46" s="55">
        <f>IF(J39&gt;J45,J39-J45,0)</f>
        <v>0</v>
      </c>
      <c r="K46" s="44">
        <f>IF(K39&gt;K45,K39-K45,0)</f>
        <v>0</v>
      </c>
    </row>
    <row r="47" spans="1:11" ht="12.75">
      <c r="A47" s="220" t="s">
        <v>163</v>
      </c>
      <c r="B47" s="221"/>
      <c r="C47" s="221"/>
      <c r="D47" s="221"/>
      <c r="E47" s="221"/>
      <c r="F47" s="221"/>
      <c r="G47" s="221"/>
      <c r="H47" s="221"/>
      <c r="I47" s="1">
        <v>39</v>
      </c>
      <c r="J47" s="55">
        <f>IF(J45&gt;J39,J45-J39,0)</f>
        <v>0</v>
      </c>
      <c r="K47" s="44">
        <f>IF(K45&gt;K39,K45-K39,0)</f>
        <v>0</v>
      </c>
    </row>
    <row r="48" spans="1:11" ht="12.75">
      <c r="A48" s="220" t="s">
        <v>149</v>
      </c>
      <c r="B48" s="221"/>
      <c r="C48" s="221"/>
      <c r="D48" s="221"/>
      <c r="E48" s="221"/>
      <c r="F48" s="221"/>
      <c r="G48" s="221"/>
      <c r="H48" s="221"/>
      <c r="I48" s="1">
        <v>40</v>
      </c>
      <c r="J48" s="55">
        <f>IF(J20-J21+J33-J34+J46-J47&gt;0,J20-J21+J33-J34+J46-J47,0)</f>
        <v>0</v>
      </c>
      <c r="K48" s="44">
        <f>IF(K20-K21+K33-K34+K46-K47&gt;0,K20-K21+K33-K34+K46-K47,0)</f>
        <v>0</v>
      </c>
    </row>
    <row r="49" spans="1:11" ht="12.75">
      <c r="A49" s="220" t="s">
        <v>15</v>
      </c>
      <c r="B49" s="221"/>
      <c r="C49" s="221"/>
      <c r="D49" s="221"/>
      <c r="E49" s="221"/>
      <c r="F49" s="221"/>
      <c r="G49" s="221"/>
      <c r="H49" s="221"/>
      <c r="I49" s="1">
        <v>41</v>
      </c>
      <c r="J49" s="55">
        <f>IF(J21-J20+J34-J33+J47-J46&gt;0,J21-J20+J34-J33+J47-J46,0)</f>
        <v>0</v>
      </c>
      <c r="K49" s="44">
        <f>IF(K21-K20+K34-K33+K47-K46&gt;0,K21-K20+K34-K33+K47-K46,0)</f>
        <v>0</v>
      </c>
    </row>
    <row r="50" spans="1:11" ht="12.75">
      <c r="A50" s="220" t="s">
        <v>161</v>
      </c>
      <c r="B50" s="221"/>
      <c r="C50" s="221"/>
      <c r="D50" s="221"/>
      <c r="E50" s="221"/>
      <c r="F50" s="221"/>
      <c r="G50" s="221"/>
      <c r="H50" s="221"/>
      <c r="I50" s="1">
        <v>42</v>
      </c>
      <c r="J50" s="5"/>
      <c r="K50" s="7"/>
    </row>
    <row r="51" spans="1:11" ht="12.75">
      <c r="A51" s="220" t="s">
        <v>175</v>
      </c>
      <c r="B51" s="221"/>
      <c r="C51" s="221"/>
      <c r="D51" s="221"/>
      <c r="E51" s="221"/>
      <c r="F51" s="221"/>
      <c r="G51" s="221"/>
      <c r="H51" s="221"/>
      <c r="I51" s="1">
        <v>43</v>
      </c>
      <c r="J51" s="5"/>
      <c r="K51" s="7"/>
    </row>
    <row r="52" spans="1:11" ht="12.75">
      <c r="A52" s="220" t="s">
        <v>176</v>
      </c>
      <c r="B52" s="221"/>
      <c r="C52" s="221"/>
      <c r="D52" s="221"/>
      <c r="E52" s="221"/>
      <c r="F52" s="221"/>
      <c r="G52" s="221"/>
      <c r="H52" s="221"/>
      <c r="I52" s="1">
        <v>44</v>
      </c>
      <c r="J52" s="5"/>
      <c r="K52" s="7"/>
    </row>
    <row r="53" spans="1:11" ht="12.75">
      <c r="A53" s="234" t="s">
        <v>177</v>
      </c>
      <c r="B53" s="235"/>
      <c r="C53" s="235"/>
      <c r="D53" s="235"/>
      <c r="E53" s="235"/>
      <c r="F53" s="235"/>
      <c r="G53" s="235"/>
      <c r="H53" s="235"/>
      <c r="I53" s="4">
        <v>45</v>
      </c>
      <c r="J53" s="56">
        <f>J50+J51-J52</f>
        <v>0</v>
      </c>
      <c r="K53" s="52">
        <f>K50+K51-K52</f>
        <v>0</v>
      </c>
    </row>
    <row r="54" spans="1:11" ht="12.75">
      <c r="A54" s="61"/>
      <c r="B54" s="62"/>
      <c r="C54" s="62"/>
      <c r="D54" s="62"/>
      <c r="E54" s="62"/>
      <c r="F54" s="62"/>
      <c r="G54" s="62"/>
      <c r="H54" s="62"/>
      <c r="I54" s="62"/>
      <c r="J54" s="62"/>
      <c r="K54" s="62"/>
    </row>
  </sheetData>
  <sheetProtection/>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7">
      <selection activeCell="N17" sqref="N17"/>
    </sheetView>
  </sheetViews>
  <sheetFormatPr defaultColWidth="9.140625" defaultRowHeight="12.75"/>
  <cols>
    <col min="1" max="4" width="9.140625" style="67" customWidth="1"/>
    <col min="5" max="5" width="10.421875" style="67" bestFit="1" customWidth="1"/>
    <col min="6" max="9" width="9.140625" style="67" customWidth="1"/>
    <col min="10" max="10" width="12.28125" style="67" customWidth="1"/>
    <col min="11" max="11" width="15.57421875" style="67" customWidth="1"/>
    <col min="12" max="16384" width="9.140625" style="67" customWidth="1"/>
  </cols>
  <sheetData>
    <row r="1" spans="1:12" ht="12.75">
      <c r="A1" s="297" t="s">
        <v>281</v>
      </c>
      <c r="B1" s="298"/>
      <c r="C1" s="298"/>
      <c r="D1" s="298"/>
      <c r="E1" s="298"/>
      <c r="F1" s="298"/>
      <c r="G1" s="298"/>
      <c r="H1" s="298"/>
      <c r="I1" s="298"/>
      <c r="J1" s="298"/>
      <c r="K1" s="298"/>
      <c r="L1" s="66"/>
    </row>
    <row r="2" spans="1:12" ht="15.75">
      <c r="A2" s="33"/>
      <c r="B2" s="65"/>
      <c r="C2" s="307" t="s">
        <v>282</v>
      </c>
      <c r="D2" s="307"/>
      <c r="E2" s="68">
        <v>40544</v>
      </c>
      <c r="F2" s="34" t="s">
        <v>250</v>
      </c>
      <c r="G2" s="308">
        <v>40908</v>
      </c>
      <c r="H2" s="309"/>
      <c r="I2" s="65"/>
      <c r="J2" s="65"/>
      <c r="K2" s="65"/>
      <c r="L2" s="69"/>
    </row>
    <row r="3" spans="1:11" ht="23.25">
      <c r="A3" s="310" t="s">
        <v>59</v>
      </c>
      <c r="B3" s="310"/>
      <c r="C3" s="310"/>
      <c r="D3" s="310"/>
      <c r="E3" s="310"/>
      <c r="F3" s="310"/>
      <c r="G3" s="310"/>
      <c r="H3" s="310"/>
      <c r="I3" s="72" t="s">
        <v>305</v>
      </c>
      <c r="J3" s="73" t="s">
        <v>150</v>
      </c>
      <c r="K3" s="73" t="s">
        <v>151</v>
      </c>
    </row>
    <row r="4" spans="1:11" ht="12.75">
      <c r="A4" s="311">
        <v>1</v>
      </c>
      <c r="B4" s="311"/>
      <c r="C4" s="311"/>
      <c r="D4" s="311"/>
      <c r="E4" s="311"/>
      <c r="F4" s="311"/>
      <c r="G4" s="311"/>
      <c r="H4" s="311"/>
      <c r="I4" s="75">
        <v>2</v>
      </c>
      <c r="J4" s="74" t="s">
        <v>283</v>
      </c>
      <c r="K4" s="74" t="s">
        <v>284</v>
      </c>
    </row>
    <row r="5" spans="1:11" ht="12.75">
      <c r="A5" s="299" t="s">
        <v>285</v>
      </c>
      <c r="B5" s="300"/>
      <c r="C5" s="300"/>
      <c r="D5" s="300"/>
      <c r="E5" s="300"/>
      <c r="F5" s="300"/>
      <c r="G5" s="300"/>
      <c r="H5" s="300"/>
      <c r="I5" s="35">
        <v>1</v>
      </c>
      <c r="J5" s="36">
        <v>102800000</v>
      </c>
      <c r="K5" s="36">
        <v>102800000</v>
      </c>
    </row>
    <row r="6" spans="1:11" ht="12.75">
      <c r="A6" s="299" t="s">
        <v>286</v>
      </c>
      <c r="B6" s="300"/>
      <c r="C6" s="300"/>
      <c r="D6" s="300"/>
      <c r="E6" s="300"/>
      <c r="F6" s="300"/>
      <c r="G6" s="300"/>
      <c r="H6" s="300"/>
      <c r="I6" s="35">
        <v>2</v>
      </c>
      <c r="J6" s="37">
        <v>1266587</v>
      </c>
      <c r="K6" s="37">
        <v>1266587</v>
      </c>
    </row>
    <row r="7" spans="1:11" ht="12.75">
      <c r="A7" s="299" t="s">
        <v>287</v>
      </c>
      <c r="B7" s="300"/>
      <c r="C7" s="300"/>
      <c r="D7" s="300"/>
      <c r="E7" s="300"/>
      <c r="F7" s="300"/>
      <c r="G7" s="300"/>
      <c r="H7" s="300"/>
      <c r="I7" s="35">
        <v>3</v>
      </c>
      <c r="J7" s="37">
        <v>47014586</v>
      </c>
      <c r="K7" s="37">
        <v>48608415</v>
      </c>
    </row>
    <row r="8" spans="1:11" ht="12.75">
      <c r="A8" s="299" t="s">
        <v>288</v>
      </c>
      <c r="B8" s="300"/>
      <c r="C8" s="300"/>
      <c r="D8" s="300"/>
      <c r="E8" s="300"/>
      <c r="F8" s="300"/>
      <c r="G8" s="300"/>
      <c r="H8" s="300"/>
      <c r="I8" s="35">
        <v>4</v>
      </c>
      <c r="J8" s="37">
        <v>138623719</v>
      </c>
      <c r="K8" s="37">
        <v>142437726</v>
      </c>
    </row>
    <row r="9" spans="1:11" ht="12.75">
      <c r="A9" s="299" t="s">
        <v>289</v>
      </c>
      <c r="B9" s="300"/>
      <c r="C9" s="300"/>
      <c r="D9" s="300"/>
      <c r="E9" s="300"/>
      <c r="F9" s="300"/>
      <c r="G9" s="300"/>
      <c r="H9" s="300"/>
      <c r="I9" s="35">
        <v>5</v>
      </c>
      <c r="J9" s="37">
        <v>14459175</v>
      </c>
      <c r="K9" s="37">
        <v>22748047</v>
      </c>
    </row>
    <row r="10" spans="1:11" ht="12.75">
      <c r="A10" s="299" t="s">
        <v>290</v>
      </c>
      <c r="B10" s="300"/>
      <c r="C10" s="300"/>
      <c r="D10" s="300"/>
      <c r="E10" s="300"/>
      <c r="F10" s="300"/>
      <c r="G10" s="300"/>
      <c r="H10" s="300"/>
      <c r="I10" s="35">
        <v>6</v>
      </c>
      <c r="J10" s="37">
        <v>7950676</v>
      </c>
      <c r="K10" s="37">
        <v>6716653</v>
      </c>
    </row>
    <row r="11" spans="1:11" ht="12.75">
      <c r="A11" s="299" t="s">
        <v>291</v>
      </c>
      <c r="B11" s="300"/>
      <c r="C11" s="300"/>
      <c r="D11" s="300"/>
      <c r="E11" s="300"/>
      <c r="F11" s="300"/>
      <c r="G11" s="300"/>
      <c r="H11" s="300"/>
      <c r="I11" s="35">
        <v>7</v>
      </c>
      <c r="J11" s="37"/>
      <c r="K11" s="37"/>
    </row>
    <row r="12" spans="1:11" ht="12.75">
      <c r="A12" s="299" t="s">
        <v>292</v>
      </c>
      <c r="B12" s="300"/>
      <c r="C12" s="300"/>
      <c r="D12" s="300"/>
      <c r="E12" s="300"/>
      <c r="F12" s="300"/>
      <c r="G12" s="300"/>
      <c r="H12" s="300"/>
      <c r="I12" s="35">
        <v>8</v>
      </c>
      <c r="J12" s="37">
        <v>3909838</v>
      </c>
      <c r="K12" s="37">
        <v>2846301</v>
      </c>
    </row>
    <row r="13" spans="1:11" ht="12.75">
      <c r="A13" s="299" t="s">
        <v>293</v>
      </c>
      <c r="B13" s="300"/>
      <c r="C13" s="300"/>
      <c r="D13" s="300"/>
      <c r="E13" s="300"/>
      <c r="F13" s="300"/>
      <c r="G13" s="300"/>
      <c r="H13" s="300"/>
      <c r="I13" s="35">
        <v>9</v>
      </c>
      <c r="J13" s="37"/>
      <c r="K13" s="37"/>
    </row>
    <row r="14" spans="1:11" ht="12.75">
      <c r="A14" s="301" t="s">
        <v>294</v>
      </c>
      <c r="B14" s="302"/>
      <c r="C14" s="302"/>
      <c r="D14" s="302"/>
      <c r="E14" s="302"/>
      <c r="F14" s="302"/>
      <c r="G14" s="302"/>
      <c r="H14" s="302"/>
      <c r="I14" s="35">
        <v>10</v>
      </c>
      <c r="J14" s="70">
        <f>SUM(J5:J13)</f>
        <v>316024581</v>
      </c>
      <c r="K14" s="70">
        <f>SUM(K5:K13)</f>
        <v>327423729</v>
      </c>
    </row>
    <row r="15" spans="1:11" ht="12.75">
      <c r="A15" s="299" t="s">
        <v>295</v>
      </c>
      <c r="B15" s="300"/>
      <c r="C15" s="300"/>
      <c r="D15" s="300"/>
      <c r="E15" s="300"/>
      <c r="F15" s="300"/>
      <c r="G15" s="300"/>
      <c r="H15" s="300"/>
      <c r="I15" s="35">
        <v>11</v>
      </c>
      <c r="J15" s="37"/>
      <c r="K15" s="37"/>
    </row>
    <row r="16" spans="1:11" ht="12.75">
      <c r="A16" s="299" t="s">
        <v>296</v>
      </c>
      <c r="B16" s="300"/>
      <c r="C16" s="300"/>
      <c r="D16" s="300"/>
      <c r="E16" s="300"/>
      <c r="F16" s="300"/>
      <c r="G16" s="300"/>
      <c r="H16" s="300"/>
      <c r="I16" s="35">
        <v>12</v>
      </c>
      <c r="J16" s="37"/>
      <c r="K16" s="37"/>
    </row>
    <row r="17" spans="1:11" ht="12.75">
      <c r="A17" s="299" t="s">
        <v>297</v>
      </c>
      <c r="B17" s="300"/>
      <c r="C17" s="300"/>
      <c r="D17" s="300"/>
      <c r="E17" s="300"/>
      <c r="F17" s="300"/>
      <c r="G17" s="300"/>
      <c r="H17" s="300"/>
      <c r="I17" s="35">
        <v>13</v>
      </c>
      <c r="J17" s="37"/>
      <c r="K17" s="37"/>
    </row>
    <row r="18" spans="1:11" ht="12.75">
      <c r="A18" s="299" t="s">
        <v>298</v>
      </c>
      <c r="B18" s="300"/>
      <c r="C18" s="300"/>
      <c r="D18" s="300"/>
      <c r="E18" s="300"/>
      <c r="F18" s="300"/>
      <c r="G18" s="300"/>
      <c r="H18" s="300"/>
      <c r="I18" s="35">
        <v>14</v>
      </c>
      <c r="J18" s="37"/>
      <c r="K18" s="37"/>
    </row>
    <row r="19" spans="1:11" ht="12.75">
      <c r="A19" s="299" t="s">
        <v>299</v>
      </c>
      <c r="B19" s="300"/>
      <c r="C19" s="300"/>
      <c r="D19" s="300"/>
      <c r="E19" s="300"/>
      <c r="F19" s="300"/>
      <c r="G19" s="300"/>
      <c r="H19" s="300"/>
      <c r="I19" s="35">
        <v>15</v>
      </c>
      <c r="J19" s="37"/>
      <c r="K19" s="37"/>
    </row>
    <row r="20" spans="1:11" ht="12.75">
      <c r="A20" s="299" t="s">
        <v>300</v>
      </c>
      <c r="B20" s="300"/>
      <c r="C20" s="300"/>
      <c r="D20" s="300"/>
      <c r="E20" s="300"/>
      <c r="F20" s="300"/>
      <c r="G20" s="300"/>
      <c r="H20" s="300"/>
      <c r="I20" s="35">
        <v>16</v>
      </c>
      <c r="J20" s="37"/>
      <c r="K20" s="37"/>
    </row>
    <row r="21" spans="1:11" ht="12.75">
      <c r="A21" s="301" t="s">
        <v>301</v>
      </c>
      <c r="B21" s="302"/>
      <c r="C21" s="302"/>
      <c r="D21" s="302"/>
      <c r="E21" s="302"/>
      <c r="F21" s="302"/>
      <c r="G21" s="302"/>
      <c r="H21" s="302"/>
      <c r="I21" s="35">
        <v>17</v>
      </c>
      <c r="J21" s="71">
        <f>SUM(J15:J20)</f>
        <v>0</v>
      </c>
      <c r="K21" s="71">
        <f>SUM(K15:K20)</f>
        <v>0</v>
      </c>
    </row>
    <row r="22" spans="1:11" ht="12.75">
      <c r="A22" s="303"/>
      <c r="B22" s="304"/>
      <c r="C22" s="304"/>
      <c r="D22" s="304"/>
      <c r="E22" s="304"/>
      <c r="F22" s="304"/>
      <c r="G22" s="304"/>
      <c r="H22" s="304"/>
      <c r="I22" s="305"/>
      <c r="J22" s="305"/>
      <c r="K22" s="306"/>
    </row>
    <row r="23" spans="1:11" ht="12.75">
      <c r="A23" s="291" t="s">
        <v>302</v>
      </c>
      <c r="B23" s="292"/>
      <c r="C23" s="292"/>
      <c r="D23" s="292"/>
      <c r="E23" s="292"/>
      <c r="F23" s="292"/>
      <c r="G23" s="292"/>
      <c r="H23" s="292"/>
      <c r="I23" s="38">
        <v>18</v>
      </c>
      <c r="J23" s="36">
        <v>262436950</v>
      </c>
      <c r="K23" s="36">
        <v>271365150</v>
      </c>
    </row>
    <row r="24" spans="1:11" ht="17.25" customHeight="1">
      <c r="A24" s="293" t="s">
        <v>303</v>
      </c>
      <c r="B24" s="294"/>
      <c r="C24" s="294"/>
      <c r="D24" s="294"/>
      <c r="E24" s="294"/>
      <c r="F24" s="294"/>
      <c r="G24" s="294"/>
      <c r="H24" s="294"/>
      <c r="I24" s="39">
        <v>19</v>
      </c>
      <c r="J24" s="8">
        <v>53587631</v>
      </c>
      <c r="K24" s="7">
        <v>56058579</v>
      </c>
    </row>
    <row r="25" spans="1:11" ht="30" customHeight="1">
      <c r="A25" s="295" t="s">
        <v>304</v>
      </c>
      <c r="B25" s="296"/>
      <c r="C25" s="296"/>
      <c r="D25" s="296"/>
      <c r="E25" s="296"/>
      <c r="F25" s="296"/>
      <c r="G25" s="296"/>
      <c r="H25" s="296"/>
      <c r="I25" s="296"/>
      <c r="J25" s="296"/>
      <c r="K25" s="296"/>
    </row>
  </sheetData>
  <sheetProtection/>
  <protectedRanges>
    <protectedRange sqref="E2" name="Range1_1"/>
    <protectedRange sqref="G2:H2" name="Range1"/>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3">
      <formula1>9999999999</formula1>
    </dataValidation>
    <dataValidation type="whole" operator="notEqual" allowBlank="1" showInputMessage="1" showErrorMessage="1" errorTitle="Pogrešan unos" error="Mogu se unijeti samo cjelobrojne vrijednosti." sqref="J5:K13 J15:K20 J24:K24">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O42"/>
  <sheetViews>
    <sheetView tabSelected="1" view="pageBreakPreview" zoomScale="110" zoomScaleSheetLayoutView="110" zoomScalePageLayoutView="0" workbookViewId="0" topLeftCell="A25">
      <selection activeCell="D43" sqref="D43"/>
    </sheetView>
  </sheetViews>
  <sheetFormatPr defaultColWidth="9.140625" defaultRowHeight="12.75"/>
  <sheetData>
    <row r="1" spans="1:10" ht="12.75">
      <c r="A1" s="32"/>
      <c r="B1" s="32"/>
      <c r="C1" s="32"/>
      <c r="D1" s="32"/>
      <c r="E1" s="32"/>
      <c r="F1" s="32"/>
      <c r="G1" s="32"/>
      <c r="H1" s="32"/>
      <c r="I1" s="32"/>
      <c r="J1" s="32"/>
    </row>
    <row r="2" spans="1:10" ht="15.75">
      <c r="A2" s="314" t="s">
        <v>280</v>
      </c>
      <c r="B2" s="314"/>
      <c r="C2" s="314"/>
      <c r="D2" s="314"/>
      <c r="E2" s="314"/>
      <c r="F2" s="314"/>
      <c r="G2" s="314"/>
      <c r="H2" s="314"/>
      <c r="I2" s="314"/>
      <c r="J2" s="314"/>
    </row>
    <row r="3" spans="1:10" ht="12.75">
      <c r="A3" s="32"/>
      <c r="B3" s="32"/>
      <c r="C3" s="32"/>
      <c r="D3" s="32"/>
      <c r="E3" s="32"/>
      <c r="F3" s="32"/>
      <c r="G3" s="32"/>
      <c r="H3" s="32"/>
      <c r="I3" s="32"/>
      <c r="J3" s="32"/>
    </row>
    <row r="4" spans="1:10" ht="12.75" customHeight="1">
      <c r="A4" s="315" t="s">
        <v>316</v>
      </c>
      <c r="B4" s="315"/>
      <c r="C4" s="315"/>
      <c r="D4" s="315"/>
      <c r="E4" s="315"/>
      <c r="F4" s="315"/>
      <c r="G4" s="315"/>
      <c r="H4" s="315"/>
      <c r="I4" s="315"/>
      <c r="J4" s="315"/>
    </row>
    <row r="5" spans="1:10" ht="12.75" customHeight="1">
      <c r="A5" s="315"/>
      <c r="B5" s="315"/>
      <c r="C5" s="315"/>
      <c r="D5" s="315"/>
      <c r="E5" s="315"/>
      <c r="F5" s="315"/>
      <c r="G5" s="315"/>
      <c r="H5" s="315"/>
      <c r="I5" s="315"/>
      <c r="J5" s="315"/>
    </row>
    <row r="6" spans="1:10" ht="12.75" customHeight="1">
      <c r="A6" s="315"/>
      <c r="B6" s="315"/>
      <c r="C6" s="315"/>
      <c r="D6" s="315"/>
      <c r="E6" s="315"/>
      <c r="F6" s="315"/>
      <c r="G6" s="315"/>
      <c r="H6" s="315"/>
      <c r="I6" s="315"/>
      <c r="J6" s="315"/>
    </row>
    <row r="7" spans="1:10" ht="12.75" customHeight="1">
      <c r="A7" s="315"/>
      <c r="B7" s="315"/>
      <c r="C7" s="315"/>
      <c r="D7" s="315"/>
      <c r="E7" s="315"/>
      <c r="F7" s="315"/>
      <c r="G7" s="315"/>
      <c r="H7" s="315"/>
      <c r="I7" s="315"/>
      <c r="J7" s="315"/>
    </row>
    <row r="8" spans="1:10" ht="12.75" customHeight="1">
      <c r="A8" s="315"/>
      <c r="B8" s="315"/>
      <c r="C8" s="315"/>
      <c r="D8" s="315"/>
      <c r="E8" s="315"/>
      <c r="F8" s="315"/>
      <c r="G8" s="315"/>
      <c r="H8" s="315"/>
      <c r="I8" s="315"/>
      <c r="J8" s="315"/>
    </row>
    <row r="9" spans="1:10" ht="12.75" customHeight="1">
      <c r="A9" s="315"/>
      <c r="B9" s="315"/>
      <c r="C9" s="315"/>
      <c r="D9" s="315"/>
      <c r="E9" s="315"/>
      <c r="F9" s="315"/>
      <c r="G9" s="315"/>
      <c r="H9" s="315"/>
      <c r="I9" s="315"/>
      <c r="J9" s="315"/>
    </row>
    <row r="10" spans="1:10" ht="12.75" customHeight="1">
      <c r="A10" s="315"/>
      <c r="B10" s="315"/>
      <c r="C10" s="315"/>
      <c r="D10" s="315"/>
      <c r="E10" s="315"/>
      <c r="F10" s="315"/>
      <c r="G10" s="315"/>
      <c r="H10" s="315"/>
      <c r="I10" s="315"/>
      <c r="J10" s="315"/>
    </row>
    <row r="11" spans="1:15" ht="12.75">
      <c r="A11" s="316"/>
      <c r="B11" s="316"/>
      <c r="C11" s="316"/>
      <c r="D11" s="316"/>
      <c r="E11" s="316"/>
      <c r="F11" s="316"/>
      <c r="G11" s="316"/>
      <c r="H11" s="316"/>
      <c r="I11" s="316"/>
      <c r="J11" s="316"/>
      <c r="K11" s="126"/>
      <c r="L11" s="126"/>
      <c r="M11" s="126"/>
      <c r="N11" s="126"/>
      <c r="O11" s="126"/>
    </row>
    <row r="12" spans="1:15" ht="28.5" customHeight="1">
      <c r="A12" s="127" t="s">
        <v>355</v>
      </c>
      <c r="B12" s="127"/>
      <c r="C12" s="127"/>
      <c r="D12" s="127"/>
      <c r="E12" s="127"/>
      <c r="F12" s="127"/>
      <c r="G12" s="127"/>
      <c r="H12" s="127"/>
      <c r="I12" s="127"/>
      <c r="J12" s="127"/>
      <c r="K12" s="128"/>
      <c r="L12" s="128"/>
      <c r="M12" s="128"/>
      <c r="N12" s="128"/>
      <c r="O12" s="126"/>
    </row>
    <row r="13" spans="1:15" ht="28.5" customHeight="1">
      <c r="A13" s="127"/>
      <c r="B13" s="127"/>
      <c r="C13" s="127"/>
      <c r="D13" s="127"/>
      <c r="E13" s="127"/>
      <c r="F13" s="127"/>
      <c r="G13" s="127"/>
      <c r="H13" s="127"/>
      <c r="I13" s="127"/>
      <c r="J13" s="127"/>
      <c r="K13" s="128"/>
      <c r="L13" s="128"/>
      <c r="M13" s="128"/>
      <c r="N13" s="128"/>
      <c r="O13" s="126"/>
    </row>
    <row r="14" spans="1:15" ht="18" customHeight="1">
      <c r="A14" s="129" t="s">
        <v>356</v>
      </c>
      <c r="B14" s="130"/>
      <c r="C14" s="131"/>
      <c r="D14" s="131"/>
      <c r="E14" s="130"/>
      <c r="F14" s="132"/>
      <c r="G14" s="132"/>
      <c r="H14" s="132"/>
      <c r="I14" s="132"/>
      <c r="J14" s="132"/>
      <c r="K14" s="128"/>
      <c r="L14" s="128"/>
      <c r="M14" s="128"/>
      <c r="N14" s="128"/>
      <c r="O14" s="126"/>
    </row>
    <row r="15" spans="1:15" ht="18" customHeight="1">
      <c r="A15" s="312" t="s">
        <v>357</v>
      </c>
      <c r="B15" s="312"/>
      <c r="C15" s="312"/>
      <c r="D15" s="312"/>
      <c r="E15" s="312"/>
      <c r="F15" s="312"/>
      <c r="G15" s="312"/>
      <c r="H15" s="312"/>
      <c r="I15" s="312"/>
      <c r="J15" s="312"/>
      <c r="K15" s="128"/>
      <c r="L15" s="128"/>
      <c r="M15" s="128"/>
      <c r="N15" s="128"/>
      <c r="O15" s="126"/>
    </row>
    <row r="16" spans="1:15" ht="18" customHeight="1">
      <c r="A16" s="129" t="s">
        <v>358</v>
      </c>
      <c r="B16" s="130"/>
      <c r="C16" s="130"/>
      <c r="D16" s="130"/>
      <c r="E16" s="130"/>
      <c r="F16" s="132"/>
      <c r="G16" s="132"/>
      <c r="H16" s="132"/>
      <c r="I16" s="132"/>
      <c r="J16" s="132"/>
      <c r="K16" s="128"/>
      <c r="L16" s="128"/>
      <c r="M16" s="128"/>
      <c r="N16" s="128"/>
      <c r="O16" s="126"/>
    </row>
    <row r="17" spans="1:15" ht="13.5" customHeight="1">
      <c r="A17" s="312" t="s">
        <v>359</v>
      </c>
      <c r="B17" s="313"/>
      <c r="C17" s="313"/>
      <c r="D17" s="313"/>
      <c r="E17" s="313"/>
      <c r="F17" s="313"/>
      <c r="G17" s="313"/>
      <c r="H17" s="313"/>
      <c r="I17" s="313"/>
      <c r="J17" s="313"/>
      <c r="K17" s="128"/>
      <c r="L17" s="128"/>
      <c r="M17" s="128"/>
      <c r="N17" s="128"/>
      <c r="O17" s="126"/>
    </row>
    <row r="18" spans="1:15" ht="17.25" customHeight="1">
      <c r="A18" s="129" t="s">
        <v>360</v>
      </c>
      <c r="B18" s="133"/>
      <c r="C18" s="133"/>
      <c r="D18" s="133"/>
      <c r="E18" s="133"/>
      <c r="F18" s="132"/>
      <c r="G18" s="132"/>
      <c r="H18" s="132"/>
      <c r="I18" s="132"/>
      <c r="J18" s="132"/>
      <c r="K18" s="128"/>
      <c r="L18" s="128"/>
      <c r="M18" s="128"/>
      <c r="N18" s="128"/>
      <c r="O18" s="126"/>
    </row>
    <row r="19" spans="1:15" ht="15" customHeight="1">
      <c r="A19" s="312" t="s">
        <v>361</v>
      </c>
      <c r="B19" s="313"/>
      <c r="C19" s="313"/>
      <c r="D19" s="313"/>
      <c r="E19" s="313"/>
      <c r="F19" s="313"/>
      <c r="G19" s="313"/>
      <c r="H19" s="313"/>
      <c r="I19" s="313"/>
      <c r="J19" s="313"/>
      <c r="K19" s="128"/>
      <c r="L19" s="128"/>
      <c r="M19" s="128"/>
      <c r="N19" s="128"/>
      <c r="O19" s="126"/>
    </row>
    <row r="20" spans="1:15" ht="17.25" customHeight="1">
      <c r="A20" s="129" t="s">
        <v>362</v>
      </c>
      <c r="B20" s="130"/>
      <c r="C20" s="130"/>
      <c r="D20" s="130"/>
      <c r="E20" s="130"/>
      <c r="F20" s="132"/>
      <c r="G20" s="132"/>
      <c r="H20" s="132"/>
      <c r="I20" s="132"/>
      <c r="J20" s="132"/>
      <c r="K20" s="128"/>
      <c r="L20" s="128"/>
      <c r="M20" s="128"/>
      <c r="N20" s="128"/>
      <c r="O20" s="126"/>
    </row>
    <row r="21" spans="1:15" ht="17.25" customHeight="1">
      <c r="A21" s="312" t="s">
        <v>361</v>
      </c>
      <c r="B21" s="313"/>
      <c r="C21" s="313"/>
      <c r="D21" s="313"/>
      <c r="E21" s="313"/>
      <c r="F21" s="313"/>
      <c r="G21" s="313"/>
      <c r="H21" s="313"/>
      <c r="I21" s="313"/>
      <c r="J21" s="313"/>
      <c r="K21" s="128"/>
      <c r="L21" s="128"/>
      <c r="M21" s="128"/>
      <c r="N21" s="128"/>
      <c r="O21" s="126"/>
    </row>
    <row r="22" spans="1:15" ht="23.25" customHeight="1">
      <c r="A22" s="131" t="s">
        <v>363</v>
      </c>
      <c r="B22" s="130"/>
      <c r="C22" s="130"/>
      <c r="D22" s="130"/>
      <c r="E22" s="130"/>
      <c r="F22" s="132"/>
      <c r="G22" s="132"/>
      <c r="H22" s="132"/>
      <c r="I22" s="132"/>
      <c r="J22" s="132"/>
      <c r="K22" s="128"/>
      <c r="L22" s="128"/>
      <c r="M22" s="128"/>
      <c r="N22" s="128"/>
      <c r="O22" s="126"/>
    </row>
    <row r="23" spans="1:15" ht="28.5" customHeight="1">
      <c r="A23" s="312" t="s">
        <v>364</v>
      </c>
      <c r="B23" s="313"/>
      <c r="C23" s="313"/>
      <c r="D23" s="313"/>
      <c r="E23" s="313"/>
      <c r="F23" s="313"/>
      <c r="G23" s="313"/>
      <c r="H23" s="313"/>
      <c r="I23" s="313"/>
      <c r="J23" s="313"/>
      <c r="K23" s="128"/>
      <c r="L23" s="128"/>
      <c r="M23" s="128"/>
      <c r="N23" s="128"/>
      <c r="O23" s="126"/>
    </row>
    <row r="24" spans="1:15" ht="17.25" customHeight="1">
      <c r="A24" s="129" t="s">
        <v>365</v>
      </c>
      <c r="B24" s="133"/>
      <c r="C24" s="133"/>
      <c r="D24" s="133"/>
      <c r="E24" s="133"/>
      <c r="F24" s="132"/>
      <c r="G24" s="132"/>
      <c r="H24" s="132"/>
      <c r="I24" s="132"/>
      <c r="J24" s="132"/>
      <c r="K24" s="128"/>
      <c r="L24" s="128"/>
      <c r="M24" s="128"/>
      <c r="N24" s="128"/>
      <c r="O24" s="126"/>
    </row>
    <row r="25" spans="1:15" ht="17.25" customHeight="1">
      <c r="A25" s="312" t="s">
        <v>383</v>
      </c>
      <c r="B25" s="313"/>
      <c r="C25" s="313"/>
      <c r="D25" s="313"/>
      <c r="E25" s="313"/>
      <c r="F25" s="313"/>
      <c r="G25" s="313"/>
      <c r="H25" s="313"/>
      <c r="I25" s="313"/>
      <c r="J25" s="313"/>
      <c r="K25" s="128"/>
      <c r="L25" s="128"/>
      <c r="M25" s="128"/>
      <c r="N25" s="128"/>
      <c r="O25" s="126"/>
    </row>
    <row r="26" spans="1:15" ht="15" customHeight="1">
      <c r="A26" s="129" t="s">
        <v>366</v>
      </c>
      <c r="B26" s="133"/>
      <c r="C26" s="133"/>
      <c r="D26" s="133"/>
      <c r="E26" s="133"/>
      <c r="F26" s="132"/>
      <c r="G26" s="132"/>
      <c r="H26" s="132"/>
      <c r="I26" s="132"/>
      <c r="J26" s="132"/>
      <c r="K26" s="128"/>
      <c r="L26" s="128"/>
      <c r="M26" s="128"/>
      <c r="N26" s="128"/>
      <c r="O26" s="126"/>
    </row>
    <row r="27" spans="1:15" ht="16.5" customHeight="1">
      <c r="A27" s="312" t="s">
        <v>367</v>
      </c>
      <c r="B27" s="313"/>
      <c r="C27" s="313"/>
      <c r="D27" s="313"/>
      <c r="E27" s="313"/>
      <c r="F27" s="313"/>
      <c r="G27" s="313"/>
      <c r="H27" s="313"/>
      <c r="I27" s="313"/>
      <c r="J27" s="313"/>
      <c r="K27" s="128"/>
      <c r="L27" s="128"/>
      <c r="M27" s="128"/>
      <c r="N27" s="128"/>
      <c r="O27" s="126"/>
    </row>
    <row r="28" spans="1:15" ht="16.5" customHeight="1">
      <c r="A28" s="129" t="s">
        <v>368</v>
      </c>
      <c r="B28" s="133"/>
      <c r="C28" s="133"/>
      <c r="D28" s="133"/>
      <c r="E28" s="133"/>
      <c r="F28" s="132"/>
      <c r="G28" s="132"/>
      <c r="H28" s="132"/>
      <c r="I28" s="132"/>
      <c r="J28" s="132"/>
      <c r="K28" s="128"/>
      <c r="L28" s="128"/>
      <c r="M28" s="128"/>
      <c r="N28" s="128"/>
      <c r="O28" s="126"/>
    </row>
    <row r="29" spans="1:15" ht="45.75" customHeight="1">
      <c r="A29" s="312" t="s">
        <v>386</v>
      </c>
      <c r="B29" s="313"/>
      <c r="C29" s="313"/>
      <c r="D29" s="313"/>
      <c r="E29" s="313"/>
      <c r="F29" s="313"/>
      <c r="G29" s="313"/>
      <c r="H29" s="313"/>
      <c r="I29" s="313"/>
      <c r="J29" s="313"/>
      <c r="K29" s="128"/>
      <c r="L29" s="128"/>
      <c r="M29" s="128"/>
      <c r="N29" s="128"/>
      <c r="O29" s="126"/>
    </row>
    <row r="30" spans="1:15" ht="21" customHeight="1">
      <c r="A30" s="129" t="s">
        <v>369</v>
      </c>
      <c r="B30" s="133"/>
      <c r="C30" s="133"/>
      <c r="D30" s="133"/>
      <c r="E30" s="133"/>
      <c r="F30" s="132"/>
      <c r="G30" s="132"/>
      <c r="H30" s="132"/>
      <c r="I30" s="132"/>
      <c r="J30" s="132"/>
      <c r="K30" s="128"/>
      <c r="L30" s="128"/>
      <c r="M30" s="128"/>
      <c r="N30" s="128"/>
      <c r="O30" s="126"/>
    </row>
    <row r="31" spans="1:15" ht="28.5" customHeight="1">
      <c r="A31" s="312" t="s">
        <v>384</v>
      </c>
      <c r="B31" s="313"/>
      <c r="C31" s="313"/>
      <c r="D31" s="313"/>
      <c r="E31" s="313"/>
      <c r="F31" s="313"/>
      <c r="G31" s="313"/>
      <c r="H31" s="313"/>
      <c r="I31" s="313"/>
      <c r="J31" s="313"/>
      <c r="K31" s="128"/>
      <c r="L31" s="128"/>
      <c r="M31" s="128"/>
      <c r="N31" s="128"/>
      <c r="O31" s="126"/>
    </row>
    <row r="32" spans="1:15" ht="15.75" customHeight="1">
      <c r="A32" s="129" t="s">
        <v>370</v>
      </c>
      <c r="B32" s="133"/>
      <c r="C32" s="133"/>
      <c r="D32" s="133"/>
      <c r="E32" s="133"/>
      <c r="F32" s="132"/>
      <c r="G32" s="132"/>
      <c r="H32" s="132"/>
      <c r="I32" s="132"/>
      <c r="J32" s="132"/>
      <c r="K32" s="128"/>
      <c r="L32" s="128"/>
      <c r="M32" s="128"/>
      <c r="N32" s="128"/>
      <c r="O32" s="126"/>
    </row>
    <row r="33" spans="1:15" ht="28.5" customHeight="1">
      <c r="A33" s="312" t="s">
        <v>385</v>
      </c>
      <c r="B33" s="313"/>
      <c r="C33" s="313"/>
      <c r="D33" s="313"/>
      <c r="E33" s="313"/>
      <c r="F33" s="313"/>
      <c r="G33" s="313"/>
      <c r="H33" s="313"/>
      <c r="I33" s="313"/>
      <c r="J33" s="313"/>
      <c r="K33" s="128"/>
      <c r="L33" s="128"/>
      <c r="M33" s="128"/>
      <c r="N33" s="128"/>
      <c r="O33" s="126"/>
    </row>
    <row r="34" spans="1:15" ht="18.75" customHeight="1">
      <c r="A34" s="129" t="s">
        <v>371</v>
      </c>
      <c r="B34" s="133"/>
      <c r="C34" s="133"/>
      <c r="D34" s="133"/>
      <c r="E34" s="133"/>
      <c r="F34" s="132"/>
      <c r="G34" s="132"/>
      <c r="H34" s="132"/>
      <c r="I34" s="132"/>
      <c r="J34" s="132"/>
      <c r="K34" s="128"/>
      <c r="L34" s="128"/>
      <c r="M34" s="128"/>
      <c r="N34" s="128"/>
      <c r="O34" s="126"/>
    </row>
    <row r="35" spans="1:15" ht="18.75" customHeight="1">
      <c r="A35" s="312" t="s">
        <v>372</v>
      </c>
      <c r="B35" s="313"/>
      <c r="C35" s="313"/>
      <c r="D35" s="313"/>
      <c r="E35" s="313"/>
      <c r="F35" s="313"/>
      <c r="G35" s="313"/>
      <c r="H35" s="313"/>
      <c r="I35" s="313"/>
      <c r="J35" s="313"/>
      <c r="K35" s="128"/>
      <c r="L35" s="128"/>
      <c r="M35" s="128"/>
      <c r="N35" s="128"/>
      <c r="O35" s="126"/>
    </row>
    <row r="36" spans="1:15" ht="21" customHeight="1">
      <c r="A36" s="129" t="s">
        <v>373</v>
      </c>
      <c r="B36" s="133"/>
      <c r="C36" s="133"/>
      <c r="D36" s="133"/>
      <c r="E36" s="133"/>
      <c r="F36" s="132"/>
      <c r="G36" s="132"/>
      <c r="H36" s="132"/>
      <c r="I36" s="132"/>
      <c r="J36" s="132"/>
      <c r="K36" s="128"/>
      <c r="L36" s="128"/>
      <c r="M36" s="128"/>
      <c r="N36" s="128"/>
      <c r="O36" s="126"/>
    </row>
    <row r="37" spans="1:15" ht="18" customHeight="1">
      <c r="A37" s="312" t="s">
        <v>374</v>
      </c>
      <c r="B37" s="313"/>
      <c r="C37" s="313"/>
      <c r="D37" s="313"/>
      <c r="E37" s="313"/>
      <c r="F37" s="313"/>
      <c r="G37" s="313"/>
      <c r="H37" s="313"/>
      <c r="I37" s="313"/>
      <c r="J37" s="313"/>
      <c r="K37" s="128"/>
      <c r="L37" s="128"/>
      <c r="M37" s="128"/>
      <c r="N37" s="128"/>
      <c r="O37" s="126"/>
    </row>
    <row r="38" spans="1:15" ht="17.25" customHeight="1">
      <c r="A38" s="129" t="s">
        <v>375</v>
      </c>
      <c r="B38" s="130"/>
      <c r="C38" s="130"/>
      <c r="D38" s="130"/>
      <c r="E38" s="130"/>
      <c r="F38" s="132"/>
      <c r="G38" s="132"/>
      <c r="H38" s="132"/>
      <c r="I38" s="132"/>
      <c r="J38" s="132"/>
      <c r="K38" s="128"/>
      <c r="L38" s="128"/>
      <c r="M38" s="128"/>
      <c r="N38" s="128"/>
      <c r="O38" s="126"/>
    </row>
    <row r="39" spans="1:15" ht="28.5" customHeight="1">
      <c r="A39" s="312" t="s">
        <v>376</v>
      </c>
      <c r="B39" s="313"/>
      <c r="C39" s="313"/>
      <c r="D39" s="313"/>
      <c r="E39" s="313"/>
      <c r="F39" s="313"/>
      <c r="G39" s="313"/>
      <c r="H39" s="313"/>
      <c r="I39" s="313"/>
      <c r="J39" s="313"/>
      <c r="K39" s="128"/>
      <c r="L39" s="128"/>
      <c r="M39" s="128"/>
      <c r="N39" s="128"/>
      <c r="O39" s="126"/>
    </row>
    <row r="40" spans="1:15" ht="20.25" customHeight="1">
      <c r="A40" s="129" t="s">
        <v>377</v>
      </c>
      <c r="B40" s="130"/>
      <c r="C40" s="130"/>
      <c r="D40" s="130"/>
      <c r="E40" s="130"/>
      <c r="F40" s="132"/>
      <c r="G40" s="132"/>
      <c r="H40" s="132"/>
      <c r="I40" s="132"/>
      <c r="J40" s="132"/>
      <c r="K40" s="128"/>
      <c r="L40" s="128"/>
      <c r="M40" s="128"/>
      <c r="N40" s="128"/>
      <c r="O40" s="126"/>
    </row>
    <row r="41" spans="1:15" ht="28.5" customHeight="1">
      <c r="A41" s="312" t="s">
        <v>378</v>
      </c>
      <c r="B41" s="313"/>
      <c r="C41" s="313"/>
      <c r="D41" s="313"/>
      <c r="E41" s="313"/>
      <c r="F41" s="313"/>
      <c r="G41" s="313"/>
      <c r="H41" s="313"/>
      <c r="I41" s="313"/>
      <c r="J41" s="313"/>
      <c r="K41" s="128"/>
      <c r="L41" s="128"/>
      <c r="M41" s="128"/>
      <c r="N41" s="128"/>
      <c r="O41" s="126"/>
    </row>
    <row r="42" spans="1:15" ht="12.75">
      <c r="A42" s="126"/>
      <c r="B42" s="126"/>
      <c r="C42" s="126"/>
      <c r="D42" s="126"/>
      <c r="E42" s="126"/>
      <c r="F42" s="126"/>
      <c r="G42" s="126"/>
      <c r="H42" s="126"/>
      <c r="I42" s="126"/>
      <c r="J42" s="126"/>
      <c r="K42" s="126"/>
      <c r="L42" s="126"/>
      <c r="M42" s="126"/>
      <c r="N42" s="126"/>
      <c r="O42" s="126"/>
    </row>
  </sheetData>
  <sheetProtection/>
  <mergeCells count="17">
    <mergeCell ref="A31:J31"/>
    <mergeCell ref="A2:J2"/>
    <mergeCell ref="A4:J10"/>
    <mergeCell ref="A11:J11"/>
    <mergeCell ref="A15:J15"/>
    <mergeCell ref="A17:J17"/>
    <mergeCell ref="A19:J19"/>
    <mergeCell ref="A33:J33"/>
    <mergeCell ref="A35:J35"/>
    <mergeCell ref="A37:J37"/>
    <mergeCell ref="A39:J39"/>
    <mergeCell ref="A41:J41"/>
    <mergeCell ref="A21:J21"/>
    <mergeCell ref="A23:J23"/>
    <mergeCell ref="A25:J25"/>
    <mergeCell ref="A27:J27"/>
    <mergeCell ref="A29:J29"/>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17:J17 A41:J41 A39:J39 A37:J37 A35:J35 A33:J33 A31:J31 A29:J29 A27:J27 A25:J25 A23:J23 A21:J21 A19:J19 A15">
      <formula1>4</formula1>
      <formula2>1000</formula2>
    </dataValidation>
  </dataValidations>
  <printOptions/>
  <pageMargins left="0.25" right="0.25"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Nebojša Radan</cp:lastModifiedBy>
  <cp:lastPrinted>2012-02-29T13:46:56Z</cp:lastPrinted>
  <dcterms:created xsi:type="dcterms:W3CDTF">2008-10-17T11:51:54Z</dcterms:created>
  <dcterms:modified xsi:type="dcterms:W3CDTF">2012-02-29T13:49:51Z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