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080" yWindow="65416" windowWidth="25440" windowHeight="153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'Bilanca'!$A$1:$I$132</definedName>
    <definedName name="_xlnm.Print_Area" localSheetId="4">'NT_D'!$A$1:$I$51</definedName>
    <definedName name="_xlnm.Print_Area" localSheetId="3">'NT_I'!$A$1:$I$59</definedName>
    <definedName name="_xlnm.Print_Area" localSheetId="5">'PK'!$A$1:$W$61</definedName>
  </definedNames>
  <calcPr fullCalcOnLoad="1"/>
</workbook>
</file>

<file path=xl/sharedStrings.xml><?xml version="1.0" encoding="utf-8"?>
<sst xmlns="http://schemas.openxmlformats.org/spreadsheetml/2006/main" count="515" uniqueCount="453">
  <si>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</si>
  <si>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</si>
  <si>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</si>
  <si>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</rPr>
      <t>oznaka</t>
    </r>
  </si>
  <si>
    <t>A)  POTRAŽIVANJA ZA UPISANI A NEUPLAĆENI KAPITAL</t>
  </si>
  <si>
    <r>
      <t xml:space="preserve">B)  DUGOTRAJNA IMOVINA </t>
    </r>
    <r>
      <rPr>
        <sz val="9"/>
        <color indexed="62"/>
        <rFont val="Arial"/>
        <family val="2"/>
      </rPr>
      <t>(AOP 003+010+020+031+036)</t>
    </r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</si>
  <si>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</si>
  <si>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</si>
  <si>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</si>
  <si>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</si>
  <si>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</si>
  <si>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</si>
  <si>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</si>
  <si>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</si>
  <si>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</si>
  <si>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</si>
  <si>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</si>
  <si>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</si>
  <si>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</si>
  <si>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</si>
  <si>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</si>
  <si>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</si>
  <si>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</si>
  <si>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</si>
  <si>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</si>
  <si>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</si>
  <si>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</si>
  <si>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</si>
  <si>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</si>
  <si>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</si>
  <si>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</si>
  <si>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</si>
  <si>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</si>
  <si>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</si>
  <si>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</si>
  <si>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</si>
  <si>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</si>
  <si>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</si>
  <si>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</si>
  <si>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</si>
  <si>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r>
      <t xml:space="preserve">C)  KRATKOTRAJNA IMOVINA </t>
    </r>
    <r>
      <rPr>
        <sz val="9"/>
        <color indexed="62"/>
        <rFont val="Arial"/>
        <family val="2"/>
      </rPr>
      <t>(AOP 038+046+053+063)</t>
    </r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</si>
  <si>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</si>
  <si>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</si>
  <si>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</si>
  <si>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</si>
  <si>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</si>
  <si>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</si>
  <si>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</si>
  <si>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</si>
  <si>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</si>
  <si>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</si>
  <si>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</si>
  <si>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</si>
  <si>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</si>
  <si>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</si>
  <si>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</si>
  <si>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</si>
  <si>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</si>
  <si>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</si>
  <si>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</si>
  <si>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</si>
  <si>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r>
      <t xml:space="preserve">E)  UKUPNO AKTIVA </t>
    </r>
    <r>
      <rPr>
        <sz val="9"/>
        <color indexed="62"/>
        <rFont val="Arial"/>
        <family val="2"/>
      </rPr>
      <t>(AOP 001+002+037+064)</t>
    </r>
  </si>
  <si>
    <t>F)  IZVANBILANČNI ZAPISI</t>
  </si>
  <si>
    <t>PASIVA</t>
  </si>
  <si>
    <r>
      <t xml:space="preserve">A)  KAPITAL I REZERVE </t>
    </r>
    <r>
      <rPr>
        <sz val="9"/>
        <color indexed="62"/>
        <rFont val="Arial"/>
        <family val="2"/>
      </rPr>
      <t>(AOP 068 do 070+076+077+081+084+087)</t>
    </r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</si>
  <si>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</si>
  <si>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</si>
  <si>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</si>
  <si>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</si>
  <si>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</si>
  <si>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</si>
  <si>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</si>
  <si>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</si>
  <si>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</si>
  <si>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</si>
  <si>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</si>
  <si>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</si>
  <si>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</si>
  <si>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</si>
  <si>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</si>
  <si>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</si>
  <si>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</si>
  <si>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</si>
  <si>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</si>
  <si>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</si>
  <si>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r>
      <t xml:space="preserve">B)  REZERVIRANJA </t>
    </r>
    <r>
      <rPr>
        <sz val="9"/>
        <color indexed="62"/>
        <rFont val="Arial"/>
        <family val="2"/>
      </rPr>
      <t>(AOP 089 do 094)</t>
    </r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</si>
  <si>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</si>
  <si>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</si>
  <si>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</si>
  <si>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</si>
  <si>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</si>
  <si>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</si>
  <si>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r>
      <t xml:space="preserve">C)  DUGOROČNE OBVEZE </t>
    </r>
    <r>
      <rPr>
        <sz val="9"/>
        <color indexed="62"/>
        <rFont val="Arial"/>
        <family val="2"/>
      </rPr>
      <t>(AOP 096 do 106)</t>
    </r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</si>
  <si>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</si>
  <si>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</si>
  <si>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</si>
  <si>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</si>
  <si>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</si>
  <si>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</si>
  <si>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</si>
  <si>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</si>
  <si>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</si>
  <si>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</si>
  <si>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</si>
  <si>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r>
      <t xml:space="preserve">D)  KRATKOROČNE OBVEZE </t>
    </r>
    <r>
      <rPr>
        <sz val="9"/>
        <color indexed="62"/>
        <rFont val="Arial"/>
        <family val="2"/>
      </rPr>
      <t>(AOP 108 do 121)</t>
    </r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</si>
  <si>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</si>
  <si>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</si>
  <si>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</si>
  <si>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</si>
  <si>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</si>
  <si>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</si>
  <si>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r>
      <t xml:space="preserve">F) UKUPNO – PASIVA </t>
    </r>
    <r>
      <rPr>
        <sz val="9"/>
        <color indexed="62"/>
        <rFont val="Arial"/>
        <family val="2"/>
      </rPr>
      <t>(AOP 067+088+095+107+122)</t>
    </r>
  </si>
  <si>
    <t>G)  IZVANBILANČNI ZAPISI</t>
  </si>
  <si>
    <r>
      <t xml:space="preserve">AOP
</t>
    </r>
    <r>
      <rPr>
        <b/>
        <sz val="7"/>
        <rFont val="Arial"/>
        <family val="2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</si>
  <si>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</si>
  <si>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</si>
  <si>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</si>
  <si>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</si>
  <si>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</si>
  <si>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</si>
  <si>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</si>
  <si>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</si>
  <si>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</si>
  <si>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</si>
  <si>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</si>
  <si>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</si>
  <si>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</si>
  <si>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>III. POREZ NA OSTALU SVEOBUHVATNU DOBIT RAZDOBLJA</t>
  </si>
  <si>
    <r>
      <t xml:space="preserve">I. POSLOVNI PRIHODI </t>
    </r>
    <r>
      <rPr>
        <sz val="9"/>
        <color indexed="62"/>
        <rFont val="Arial"/>
        <family val="2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</si>
  <si>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</si>
  <si>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</si>
  <si>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</si>
  <si>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</si>
  <si>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</si>
  <si>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t xml:space="preserve">II. POSLOVNI RASHODI </t>
    </r>
    <r>
      <rPr>
        <sz val="9"/>
        <color indexed="62"/>
        <rFont val="Arial"/>
        <family val="2"/>
      </rPr>
      <t>(AOP 132+133+137+141+142+143+146+153)</t>
    </r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</si>
  <si>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</si>
  <si>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</si>
  <si>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</si>
  <si>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</si>
  <si>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</si>
  <si>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</si>
  <si>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</si>
  <si>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</si>
  <si>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</si>
  <si>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</si>
  <si>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</si>
  <si>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</si>
  <si>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</si>
  <si>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</si>
  <si>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</si>
  <si>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r>
      <t xml:space="preserve">III. FINANCIJSKI PRIHODI </t>
    </r>
    <r>
      <rPr>
        <sz val="9"/>
        <color indexed="62"/>
        <rFont val="Arial"/>
        <family val="2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</si>
  <si>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</si>
  <si>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</si>
  <si>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</si>
  <si>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</si>
  <si>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</si>
  <si>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</si>
  <si>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</si>
  <si>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</si>
  <si>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</si>
  <si>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</si>
  <si>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t xml:space="preserve">IV. FINANCIJSKI RASHODI </t>
    </r>
    <r>
      <rPr>
        <sz val="9"/>
        <color indexed="62"/>
        <rFont val="Arial"/>
        <family val="2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</si>
  <si>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</si>
  <si>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</si>
  <si>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</si>
  <si>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</si>
  <si>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</si>
  <si>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</si>
  <si>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</si>
  <si>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</si>
  <si>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</si>
  <si>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</si>
  <si>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</si>
  <si>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t xml:space="preserve">IX.   UKUPNI PRIHODI </t>
    </r>
    <r>
      <rPr>
        <sz val="9"/>
        <color indexed="62"/>
        <rFont val="Arial"/>
        <family val="2"/>
      </rPr>
      <t>(AOP 125+154+173 + 174)</t>
    </r>
  </si>
  <si>
    <r>
      <t xml:space="preserve">X.    UKUPNI RASHODI </t>
    </r>
    <r>
      <rPr>
        <sz val="9"/>
        <color indexed="62"/>
        <rFont val="Arial"/>
        <family val="2"/>
      </rPr>
      <t>(AOP 131+165+175 + 176)</t>
    </r>
  </si>
  <si>
    <r>
      <t xml:space="preserve">XI.   DOBIT ILI GUBITAK PRIJE OPOREZIVANJA </t>
    </r>
    <r>
      <rPr>
        <sz val="9"/>
        <color indexed="62"/>
        <rFont val="Arial"/>
        <family val="2"/>
      </rPr>
      <t>(AOP 177-178)</t>
    </r>
  </si>
  <si>
    <t xml:space="preserve">   1. Dobit prije oporezivanja (AOP 177-178)</t>
  </si>
  <si>
    <t xml:space="preserve">   2. Gubitak prije oporezivanja (AOP 178-177)</t>
  </si>
  <si>
    <r>
      <t xml:space="preserve">XIII. DOBIT ILI GUBITAK RAZDOBLJA </t>
    </r>
    <r>
      <rPr>
        <sz val="9"/>
        <color indexed="62"/>
        <rFont val="Arial"/>
        <family val="2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</si>
  <si>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</si>
  <si>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</si>
  <si>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</si>
  <si>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t>XIV. DOBIT ILI GUBITAK PREKINUTOG POSLOVANJA PRIJE
        OPOREZIVANJA</t>
    </r>
    <r>
      <rPr>
        <sz val="9"/>
        <color indexed="62"/>
        <rFont val="Arial"/>
        <family val="2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</si>
  <si>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</si>
  <si>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</si>
  <si>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</si>
  <si>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</si>
  <si>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</si>
  <si>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</si>
  <si>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t xml:space="preserve">XVI. DOBIT ILI GUBITAK PRIJE OPOREZIVANJA </t>
    </r>
    <r>
      <rPr>
        <sz val="9"/>
        <color indexed="62"/>
        <rFont val="Arial"/>
        <family val="2"/>
      </rPr>
      <t>(AOP 179+186)</t>
    </r>
  </si>
  <si>
    <t xml:space="preserve"> 1. Dobit prije oporezivanja (AOP 192)</t>
  </si>
  <si>
    <t xml:space="preserve"> 2. Gubitak prije oporezivanja (AOP 192)</t>
  </si>
  <si>
    <r>
      <t xml:space="preserve">XVII. POREZ NA DOBIT </t>
    </r>
    <r>
      <rPr>
        <sz val="9"/>
        <color indexed="62"/>
        <rFont val="Arial"/>
        <family val="2"/>
      </rPr>
      <t>(AOP 182+189)</t>
    </r>
  </si>
  <si>
    <r>
      <t xml:space="preserve">XVIII. DOBIT ILI GUBITAK RAZDOBLJA </t>
    </r>
    <r>
      <rPr>
        <sz val="9"/>
        <color indexed="62"/>
        <rFont val="Arial"/>
        <family val="2"/>
      </rPr>
      <t>(AOP 192-195)</t>
    </r>
  </si>
  <si>
    <t xml:space="preserve"> 1. Dobit razdoblja (AOP 192-195)</t>
  </si>
  <si>
    <t xml:space="preserve"> 2. Gubitak razdoblja (AOP 195-192)</t>
  </si>
  <si>
    <r>
      <t xml:space="preserve">XIX. DOBIT ILI GUBITAK RAZDOBLJA </t>
    </r>
    <r>
      <rPr>
        <sz val="9"/>
        <color indexed="18"/>
        <rFont val="Arial"/>
        <family val="2"/>
      </rPr>
      <t>(AOP 200+201)</t>
    </r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</si>
  <si>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</si>
  <si>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</si>
  <si>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</si>
  <si>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r>
      <t xml:space="preserve">II. OSTALA SVEOBUHVATNA DOBIT/GUBITAK PRIJE POREZA
    </t>
    </r>
    <r>
      <rPr>
        <sz val="9"/>
        <rFont val="Arial"/>
        <family val="2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</si>
  <si>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</si>
  <si>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</si>
  <si>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</si>
  <si>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</si>
  <si>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</si>
  <si>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</si>
  <si>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</si>
  <si>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</si>
  <si>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r>
      <t xml:space="preserve">IV. NETO OSTALA SVEOBUHVATNA DOBIT ILI GUBITAK </t>
    </r>
    <r>
      <rPr>
        <sz val="9"/>
        <rFont val="Arial"/>
        <family val="2"/>
      </rPr>
      <t>(AOP 203-212)</t>
    </r>
  </si>
  <si>
    <r>
      <t xml:space="preserve">V. SVEOBUHVATNA DOBIT ILI GUBITAK RAZDOBLJA </t>
    </r>
    <r>
      <rPr>
        <sz val="9"/>
        <rFont val="Arial"/>
        <family val="2"/>
      </rPr>
      <t>(AOP 202+213)</t>
    </r>
  </si>
  <si>
    <t>DODATAK Izvještaju o  ostaloj sveobuhvatnoj dobiti (popunjava poduzetnik koji sastavlja konsolidirani izvještaj)</t>
  </si>
  <si>
    <r>
      <t xml:space="preserve">VI. SVEOBUHVATNA DOBIT ILI GUBITAK RAZDOBLJA </t>
    </r>
    <r>
      <rPr>
        <sz val="9"/>
        <color indexed="18"/>
        <rFont val="Arial"/>
        <family val="2"/>
      </rPr>
      <t>(AOP 216+217)</t>
    </r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</si>
  <si>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</si>
  <si>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</si>
  <si>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</si>
  <si>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</si>
  <si>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</si>
  <si>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</si>
  <si>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</si>
  <si>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</si>
  <si>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</si>
  <si>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</si>
  <si>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</si>
  <si>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</si>
  <si>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</si>
  <si>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</si>
  <si>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</si>
  <si>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</si>
  <si>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</si>
  <si>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</si>
  <si>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</si>
  <si>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</si>
  <si>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</si>
  <si>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</si>
  <si>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</si>
  <si>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</si>
  <si>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</si>
  <si>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</si>
  <si>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</si>
  <si>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</si>
  <si>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</si>
  <si>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</si>
  <si>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</si>
  <si>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</si>
  <si>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</si>
  <si>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</si>
  <si>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</si>
  <si>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</si>
  <si>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</si>
  <si>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</si>
  <si>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</si>
  <si>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</si>
  <si>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</si>
  <si>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</si>
  <si>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</si>
  <si>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</si>
  <si>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</si>
  <si>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</si>
  <si>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</si>
  <si>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</si>
  <si>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</si>
  <si>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</si>
  <si>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</si>
  <si>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</si>
  <si>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</si>
  <si>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</si>
  <si>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</si>
  <si>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</si>
  <si>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</si>
  <si>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</si>
  <si>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</si>
  <si>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</si>
  <si>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</si>
  <si>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</si>
  <si>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t xml:space="preserve">I. Novac iz poslovanja </t>
    </r>
    <r>
      <rPr>
        <sz val="9"/>
        <rFont val="Arial"/>
        <family val="2"/>
      </rPr>
      <t>(AOP 001 do 008)</t>
    </r>
  </si>
  <si>
    <t xml:space="preserve">  9. Novčani izdaci za kamate</t>
  </si>
  <si>
    <t>10.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</si>
  <si>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</si>
  <si>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</si>
  <si>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</si>
  <si>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</si>
  <si>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</si>
  <si>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</si>
  <si>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</si>
  <si>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t xml:space="preserve">II. Ukupno novčani primici od investicijskih aktivnosti </t>
    </r>
    <r>
      <rPr>
        <sz val="9"/>
        <rFont val="Arial"/>
        <family val="2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</si>
  <si>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</si>
  <si>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</si>
  <si>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</si>
  <si>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</si>
  <si>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</si>
  <si>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t xml:space="preserve">III. Ukupno novčani izdaci od investicijskih aktivnosti </t>
    </r>
    <r>
      <rPr>
        <sz val="9"/>
        <rFont val="Arial"/>
        <family val="2"/>
      </rPr>
      <t>(AOP 020 do 024)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</si>
  <si>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</si>
  <si>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</si>
  <si>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</si>
  <si>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</si>
  <si>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</si>
  <si>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t xml:space="preserve">IV. Ukupno novčani primici od financijskih aktivnosti </t>
    </r>
    <r>
      <rPr>
        <sz val="9"/>
        <rFont val="Arial"/>
        <family val="2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</si>
  <si>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</si>
  <si>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</si>
  <si>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</si>
  <si>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</si>
  <si>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</si>
  <si>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t xml:space="preserve">V. Ukupno novčani izdaci od financijskih aktivnosti </t>
    </r>
    <r>
      <rPr>
        <sz val="9"/>
        <rFont val="Arial"/>
        <family val="2"/>
      </rPr>
      <t>(AOP 032 do 036)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</si>
  <si>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031+037)</t>
    </r>
  </si>
  <si>
    <t xml:space="preserve">  1. Nerealizirane tečajne razlike po novcu i novčanim ekvivalentima</t>
  </si>
  <si>
    <r>
      <t xml:space="preserve">D) NETO POVEĆANJE ILI SMANJENJE NOVČANIH TOKOVA
     </t>
    </r>
    <r>
      <rPr>
        <sz val="9"/>
        <color indexed="18"/>
        <rFont val="Arial"/>
        <family val="2"/>
      </rPr>
      <t>(AOP 012 + 026 + 038 + 039)</t>
    </r>
  </si>
  <si>
    <r>
      <t xml:space="preserve">F) NOVAC I NOVČANI EKVIVALENTI NA KRAJU RAZDOBLJA </t>
    </r>
    <r>
      <rPr>
        <sz val="9"/>
        <color indexed="18"/>
        <rFont val="Arial"/>
        <family val="2"/>
      </rPr>
      <t>(AOP 040+041)</t>
    </r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</si>
  <si>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</si>
  <si>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</si>
  <si>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</si>
  <si>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</si>
  <si>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</rPr>
      <t>(nekontrolirajući)</t>
    </r>
    <r>
      <rPr>
        <b/>
        <sz val="8"/>
        <color indexed="9"/>
        <rFont val="Arial"/>
        <family val="2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</si>
  <si>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</si>
  <si>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</si>
  <si>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</si>
  <si>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</si>
  <si>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</si>
  <si>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</si>
  <si>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</si>
  <si>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</si>
  <si>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</si>
  <si>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</si>
  <si>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</si>
  <si>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</si>
  <si>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</si>
  <si>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</si>
  <si>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</si>
  <si>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</si>
  <si>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</si>
  <si>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</si>
  <si>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</si>
  <si>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</si>
  <si>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</si>
  <si>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</si>
  <si>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</si>
  <si>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</si>
  <si>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</si>
  <si>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</si>
  <si>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</si>
  <si>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</si>
  <si>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</si>
  <si>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</si>
  <si>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</si>
  <si>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</si>
  <si>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</si>
  <si>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</si>
  <si>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</si>
  <si>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</si>
  <si>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</si>
  <si>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</rPr>
      <t>(AOP 06 do 14)</t>
    </r>
  </si>
  <si>
    <r>
      <t xml:space="preserve">  II. SVEOBUHVATNA DOBIT ILI GUBITAK PRETHODNOG
      RAZDOBLJA </t>
    </r>
    <r>
      <rPr>
        <sz val="8"/>
        <color indexed="18"/>
        <rFont val="Arial"/>
        <family val="2"/>
      </rPr>
      <t>(AOP 05+24)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</si>
  <si>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</rPr>
      <t>(AOP 15 do 22)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</si>
  <si>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</si>
  <si>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</si>
  <si>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</si>
  <si>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</si>
  <si>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</si>
  <si>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</rPr>
      <t>(AOP 32 do 40)</t>
    </r>
  </si>
  <si>
    <r>
      <t xml:space="preserve">  II. SVEOBUHVATNA DOBIT ILI GUBITAK TEKUĆEG
      RAZDOBLJA </t>
    </r>
    <r>
      <rPr>
        <sz val="8"/>
        <color indexed="18"/>
        <rFont val="Arial"/>
        <family val="2"/>
      </rPr>
      <t>(AOP 31 + 50)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</si>
  <si>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</rPr>
      <t>(AOP 41 do 48)</t>
    </r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</si>
  <si>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</si>
  <si>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</si>
  <si>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</si>
  <si>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</si>
  <si>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</si>
  <si>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</si>
  <si>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</si>
  <si>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</si>
  <si>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</si>
  <si>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</si>
  <si>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</si>
  <si>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</si>
  <si>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</si>
  <si>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</si>
  <si>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</si>
  <si>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>Zadnji dan prethodne poslovne godine</t>
  </si>
  <si>
    <t>Isto razdoblje prethodne godine</t>
  </si>
  <si>
    <t>1.  Stanje na dan početka prethodne  poslovne godine</t>
  </si>
  <si>
    <r>
      <t>4. Stanje na dan početka  prethodne poslovne godine   (prepravljeno)</t>
    </r>
    <r>
      <rPr>
        <sz val="8"/>
        <rFont val="Arial"/>
        <family val="2"/>
      </rPr>
      <t xml:space="preserve"> (AOP 01 do 03)</t>
    </r>
  </si>
  <si>
    <r>
      <t xml:space="preserve">23. Stanje na zadnji dan izvještajnog razdoblja prethodne poslovne godine </t>
    </r>
    <r>
      <rPr>
        <sz val="8"/>
        <rFont val="Arial"/>
        <family val="2"/>
      </rPr>
      <t>(04 do 22)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</si>
  <si>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</si>
  <si>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</rPr>
      <t>(AOP 27 do 29)</t>
    </r>
  </si>
  <si>
    <r>
      <t xml:space="preserve">23. Stanje na zadnji dan izvještajnog razdoblja tekuće poslovne godine </t>
    </r>
    <r>
      <rPr>
        <sz val="8"/>
        <rFont val="Arial"/>
        <family val="2"/>
      </rPr>
      <t>(AOP 30 do 48)</t>
    </r>
  </si>
  <si>
    <t>Na izvještajni datum tekućeg razdoblja</t>
  </si>
  <si>
    <t xml:space="preserve"> b) Dobici i gubici od prodaje i vrijednosna usklađenja dugotrajne materijalne i nematerijalne imovine</t>
  </si>
  <si>
    <t xml:space="preserve"> c) Dobici i gubici od prodaje i nerealizirani dobici i gubici i vrijednosno usklađenje financijske imovine</t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</si>
  <si>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</si>
  <si>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</rPr>
      <t>(AOP 001+002)</t>
    </r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</si>
  <si>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</si>
  <si>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</si>
  <si>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</si>
  <si>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</si>
  <si>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</si>
  <si>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</si>
  <si>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</si>
  <si>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</si>
  <si>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</si>
  <si>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</si>
  <si>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</si>
  <si>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</si>
  <si>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</si>
  <si>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</si>
  <si>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</si>
  <si>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</si>
  <si>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</si>
  <si>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</si>
  <si>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</si>
  <si>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</si>
  <si>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u razdoblju __.__.____ do __.__.____</t>
  </si>
  <si>
    <t>Obveznik: ____________________________________________________________________</t>
  </si>
  <si>
    <t xml:space="preserve">                   BILJEŠKE UZ GODIŠNJE FINANCIJSKE IZVJEŠTAJE (GFI)
Naziv izdavatelja:   _______________________________________________________
OIB:   ________________________________________________________
Izvještajno razdoblje: ________________________________________________________
Bilješke uz financijske izvještaje sastavljaju se sukladno odredbama Međunarodnih standarda financijskog izvještavanja (dalje: MSFI) na način da trebaju:
a) pružiti informacije o osnovi za sastavljanje financijskih izvještaja i određenim računovodstvenim politikama primijenjenim u skladu s Međunarodnim računovodstvenim standardom 1 (MRS 1),
b) objaviti informacije prema MSFI-a koje nisu prezentirane u izvještaju o financijskom položaju, izvještaju o sveobuhvatnoj dobiti, izvještaju o novčanim tokovima i izvještaju o promjenama kapitala,
c) pružiti dodatne informacije koje nisu prezentirane u izvještaju o financijskom položaju, izvještaju o sveobuhvatnoj dobiti, izvještaju o novčanim tokovima i izvještaju o promjeni kapitala, ali su važne za razumijevanje bilo kojeg od njih.
</t>
  </si>
  <si>
    <t>Godina:</t>
  </si>
  <si>
    <t xml:space="preserve">Godišnji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</si>
  <si>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</si>
  <si>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</si>
  <si>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</si>
  <si>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</si>
  <si>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</si>
  <si>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</si>
  <si>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</si>
  <si>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</si>
  <si>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</si>
  <si>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</si>
  <si>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</si>
  <si>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</si>
  <si>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</si>
  <si>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</si>
  <si>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</si>
  <si>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</si>
  <si>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</si>
  <si>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>u razdoblju 01.01.2018. do 31.12.2018.</t>
  </si>
  <si>
    <t>u razdoblju 1.1.2018 do 31.12.2018</t>
  </si>
  <si>
    <t xml:space="preserve">stanje na dan 31.12.2018 </t>
  </si>
  <si>
    <t>03302466</t>
  </si>
  <si>
    <t>HR</t>
  </si>
  <si>
    <t>74780000L0GQ5QG49R37</t>
  </si>
  <si>
    <t>060003058</t>
  </si>
  <si>
    <t>61063868086</t>
  </si>
  <si>
    <t>1187</t>
  </si>
  <si>
    <t>ATLANTSKA PLOVIDBA d.d.</t>
  </si>
  <si>
    <t>Dubrovnik</t>
  </si>
  <si>
    <t>Dr. Ante Starčevića 24</t>
  </si>
  <si>
    <t>atlant@atlant.hr</t>
  </si>
  <si>
    <t>www.atlant.hr</t>
  </si>
  <si>
    <t>Vicenco Jerković</t>
  </si>
  <si>
    <t>020352230</t>
  </si>
  <si>
    <t>vicenco.jerkovic@atlant.hr</t>
  </si>
  <si>
    <t>Deloitte d.o.o.</t>
  </si>
  <si>
    <t>Marina Tonžetić</t>
  </si>
  <si>
    <t>Obveznik: ATLANTSKA PLOVDIBA d.d.</t>
  </si>
  <si>
    <t>31.12.2018</t>
  </si>
  <si>
    <t>01.01.2018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</si>
</sst>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0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color indexed="18"/>
      <name val="Arial"/>
      <family val="2"/>
    </font>
    <font>
      <b/>
      <sz val="7"/>
      <color indexed="9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i/>
      <sz val="9"/>
      <name val="Arial"/>
      <family val="2"/>
    </font>
    <font>
      <sz val="8"/>
      <color indexed="18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 Rounded MT Bold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1"/>
      <color indexed="9"/>
      <name val="Arial"/>
      <family val="2"/>
    </font>
    <font>
      <sz val="11"/>
      <color indexed="9"/>
      <name val="Calibri Light"/>
      <family val="2"/>
    </font>
    <font>
      <sz val="11"/>
      <name val="Calibri Light"/>
      <family val="2"/>
    </font>
    <font>
      <sz val="10"/>
      <name val="Calibri Light"/>
      <family val="2"/>
    </font>
    <font>
      <sz val="10"/>
      <color indexed="9"/>
      <name val="Times New Roman"/>
      <family val="1"/>
    </font>
    <font>
      <sz val="10"/>
      <color indexed="9"/>
      <name val="Calibri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0"/>
      <name val="Calibri Light"/>
      <family val="2"/>
    </font>
    <font>
      <sz val="10"/>
      <color theme="0"/>
      <name val="Times New Roman"/>
      <family val="1"/>
    </font>
    <font>
      <sz val="10"/>
      <color theme="0"/>
      <name val="Calibri Light"/>
      <family val="2"/>
    </font>
    <font>
      <b/>
      <sz val="12"/>
      <color theme="1"/>
      <name val="Arial"/>
      <family val="2"/>
    </font>
    <font>
      <b/>
      <sz val="12"/>
      <color theme="1"/>
      <name val="Arial Rounded MT Bold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rgb="FFC0C0C0"/>
        <bgColor theme="0"/>
      </patternFill>
    </fill>
    <fill>
      <patternFill patternType="lightUp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hair"/>
      <bottom style="hair"/>
    </border>
    <border>
      <left style="thin"/>
      <right/>
      <top style="thin"/>
      <bottom style="medium">
        <color indexed="22"/>
      </bottom>
    </border>
    <border>
      <left style="thin"/>
      <right style="thin"/>
      <top/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>
        <color indexed="22"/>
      </bottom>
    </border>
    <border>
      <left/>
      <right/>
      <top style="thin"/>
      <bottom style="thin">
        <color indexed="22"/>
      </bottom>
    </border>
    <border>
      <left/>
      <right style="thin"/>
      <top style="thin"/>
      <bottom style="thin">
        <color indexed="22"/>
      </bottom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 style="medium">
        <color indexed="22"/>
      </top>
      <bottom style="thin"/>
    </border>
    <border>
      <left/>
      <right/>
      <top style="medium">
        <color indexed="22"/>
      </top>
      <bottom style="thin"/>
    </border>
    <border>
      <left/>
      <right style="thin"/>
      <top style="medium">
        <color indexed="22"/>
      </top>
      <bottom style="thin"/>
    </border>
    <border>
      <left style="thin"/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 style="thin"/>
      <right style="thin">
        <color indexed="9"/>
      </right>
      <top style="thin"/>
      <bottom style="medium">
        <color indexed="22"/>
      </bottom>
    </border>
    <border>
      <left style="thin">
        <color indexed="9"/>
      </left>
      <right style="thin">
        <color indexed="9"/>
      </right>
      <top style="thin"/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thin"/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/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4" fontId="0" fillId="0" borderId="0" xfId="56" applyNumberFormat="1" applyFont="1" applyProtection="1">
      <alignment/>
      <protection/>
    </xf>
    <xf numFmtId="0" fontId="0" fillId="0" borderId="0" xfId="56" applyFont="1" applyProtection="1">
      <alignment/>
      <protection/>
    </xf>
    <xf numFmtId="0" fontId="7" fillId="0" borderId="0" xfId="60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14" fontId="5" fillId="33" borderId="0" xfId="60" applyNumberFormat="1" applyFont="1" applyFill="1" applyBorder="1" applyAlignment="1" applyProtection="1">
      <alignment horizontal="center" vertical="center"/>
      <protection/>
    </xf>
    <xf numFmtId="0" fontId="5" fillId="0" borderId="0" xfId="60" applyFont="1" applyFill="1" applyBorder="1" applyAlignment="1" applyProtection="1">
      <alignment horizontal="center" vertical="center"/>
      <protection/>
    </xf>
    <xf numFmtId="49" fontId="8" fillId="34" borderId="10" xfId="0" applyNumberFormat="1" applyFont="1" applyFill="1" applyBorder="1" applyAlignment="1" applyProtection="1">
      <alignment horizontal="center" vertical="center"/>
      <protection/>
    </xf>
    <xf numFmtId="165" fontId="16" fillId="0" borderId="11" xfId="0" applyNumberFormat="1" applyFont="1" applyFill="1" applyBorder="1" applyAlignment="1" applyProtection="1">
      <alignment horizontal="center" vertical="center"/>
      <protection/>
    </xf>
    <xf numFmtId="165" fontId="16" fillId="2" borderId="11" xfId="0" applyNumberFormat="1" applyFont="1" applyFill="1" applyBorder="1" applyAlignment="1" applyProtection="1">
      <alignment horizontal="center" vertical="center"/>
      <protection/>
    </xf>
    <xf numFmtId="165" fontId="16" fillId="2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56" applyProtection="1">
      <alignment/>
      <protection/>
    </xf>
    <xf numFmtId="0" fontId="3" fillId="34" borderId="13" xfId="56" applyFont="1" applyFill="1" applyBorder="1" applyAlignment="1" applyProtection="1">
      <alignment horizontal="center" vertical="center" wrapText="1"/>
      <protection/>
    </xf>
    <xf numFmtId="4" fontId="16" fillId="34" borderId="13" xfId="56" applyNumberFormat="1" applyFont="1" applyFill="1" applyBorder="1" applyAlignment="1" applyProtection="1">
      <alignment horizontal="center" vertical="center" wrapText="1"/>
      <protection/>
    </xf>
    <xf numFmtId="0" fontId="16" fillId="34" borderId="14" xfId="56" applyFont="1" applyFill="1" applyBorder="1" applyAlignment="1" applyProtection="1">
      <alignment horizontal="center" vertical="center"/>
      <protection/>
    </xf>
    <xf numFmtId="164" fontId="3" fillId="0" borderId="15" xfId="0" applyNumberFormat="1" applyFont="1" applyFill="1" applyBorder="1" applyAlignment="1" applyProtection="1">
      <alignment horizontal="center" vertical="center"/>
      <protection/>
    </xf>
    <xf numFmtId="164" fontId="3" fillId="0" borderId="16" xfId="0" applyNumberFormat="1" applyFont="1" applyFill="1" applyBorder="1" applyAlignment="1" applyProtection="1">
      <alignment horizontal="center" vertical="center"/>
      <protection/>
    </xf>
    <xf numFmtId="164" fontId="3" fillId="2" borderId="16" xfId="0" applyNumberFormat="1" applyFont="1" applyFill="1" applyBorder="1" applyAlignment="1" applyProtection="1">
      <alignment horizontal="center" vertical="center"/>
      <protection/>
    </xf>
    <xf numFmtId="164" fontId="3" fillId="2" borderId="17" xfId="0" applyNumberFormat="1" applyFont="1" applyFill="1" applyBorder="1" applyAlignment="1" applyProtection="1">
      <alignment horizontal="center" vertical="center"/>
      <protection/>
    </xf>
    <xf numFmtId="164" fontId="3" fillId="0" borderId="17" xfId="0" applyNumberFormat="1" applyFont="1" applyFill="1" applyBorder="1" applyAlignment="1" applyProtection="1">
      <alignment horizontal="center" vertical="center"/>
      <protection/>
    </xf>
    <xf numFmtId="3" fontId="16" fillId="34" borderId="14" xfId="56" applyNumberFormat="1" applyFont="1" applyFill="1" applyBorder="1" applyAlignment="1" applyProtection="1">
      <alignment horizontal="center" vertical="center" wrapText="1"/>
      <protection/>
    </xf>
    <xf numFmtId="164" fontId="3" fillId="35" borderId="15" xfId="0" applyNumberFormat="1" applyFont="1" applyFill="1" applyBorder="1" applyAlignment="1" applyProtection="1">
      <alignment horizontal="center" vertical="center"/>
      <protection/>
    </xf>
    <xf numFmtId="164" fontId="3" fillId="35" borderId="16" xfId="0" applyNumberFormat="1" applyFont="1" applyFill="1" applyBorder="1" applyAlignment="1" applyProtection="1">
      <alignment horizontal="center" vertical="center"/>
      <protection/>
    </xf>
    <xf numFmtId="0" fontId="0" fillId="35" borderId="0" xfId="56" applyFill="1" applyProtection="1">
      <alignment/>
      <protection/>
    </xf>
    <xf numFmtId="164" fontId="3" fillId="2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16" fillId="34" borderId="14" xfId="0" applyFont="1" applyFill="1" applyBorder="1" applyAlignment="1" applyProtection="1">
      <alignment horizontal="center" vertical="center"/>
      <protection/>
    </xf>
    <xf numFmtId="3" fontId="16" fillId="34" borderId="14" xfId="0" applyNumberFormat="1" applyFont="1" applyFill="1" applyBorder="1" applyAlignment="1" applyProtection="1">
      <alignment horizontal="center" vertical="center" wrapText="1"/>
      <protection/>
    </xf>
    <xf numFmtId="0" fontId="68" fillId="35" borderId="19" xfId="0" applyFont="1" applyFill="1" applyBorder="1" applyAlignment="1">
      <alignment/>
    </xf>
    <xf numFmtId="0" fontId="0" fillId="35" borderId="20" xfId="0" applyFill="1" applyBorder="1" applyAlignment="1">
      <alignment/>
    </xf>
    <xf numFmtId="0" fontId="4" fillId="35" borderId="21" xfId="0" applyFont="1" applyFill="1" applyBorder="1" applyAlignment="1">
      <alignment vertical="center"/>
    </xf>
    <xf numFmtId="0" fontId="0" fillId="35" borderId="22" xfId="0" applyFill="1" applyBorder="1" applyAlignment="1">
      <alignment/>
    </xf>
    <xf numFmtId="0" fontId="26" fillId="35" borderId="23" xfId="0" applyFont="1" applyFill="1" applyBorder="1" applyAlignment="1">
      <alignment/>
    </xf>
    <xf numFmtId="0" fontId="26" fillId="35" borderId="22" xfId="0" applyFont="1" applyFill="1" applyBorder="1" applyAlignment="1">
      <alignment wrapText="1"/>
    </xf>
    <xf numFmtId="0" fontId="26" fillId="35" borderId="22" xfId="0" applyFont="1" applyFill="1" applyBorder="1" applyAlignment="1">
      <alignment/>
    </xf>
    <xf numFmtId="0" fontId="3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26" fillId="35" borderId="23" xfId="0" applyFont="1" applyFill="1" applyBorder="1" applyAlignment="1">
      <alignment vertical="top"/>
    </xf>
    <xf numFmtId="0" fontId="4" fillId="35" borderId="22" xfId="0" applyFont="1" applyFill="1" applyBorder="1" applyAlignment="1">
      <alignment vertical="center"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vertical="center"/>
      <protection hidden="1" locked="0"/>
    </xf>
    <xf numFmtId="3" fontId="16" fillId="34" borderId="13" xfId="56" applyNumberFormat="1" applyFont="1" applyFill="1" applyBorder="1" applyAlignment="1" applyProtection="1">
      <alignment horizontal="center" vertical="center" wrapText="1"/>
      <protection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3" fontId="15" fillId="2" borderId="16" xfId="0" applyNumberFormat="1" applyFont="1" applyFill="1" applyBorder="1" applyAlignment="1" applyProtection="1">
      <alignment horizontal="right" vertical="center"/>
      <protection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3" fontId="15" fillId="2" borderId="17" xfId="0" applyNumberFormat="1" applyFont="1" applyFill="1" applyBorder="1" applyAlignment="1" applyProtection="1">
      <alignment horizontal="right" vertical="center"/>
      <protection/>
    </xf>
    <xf numFmtId="3" fontId="4" fillId="0" borderId="15" xfId="0" applyNumberFormat="1" applyFont="1" applyFill="1" applyBorder="1" applyAlignment="1" applyProtection="1">
      <alignment vertical="center"/>
      <protection locked="0"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15" fillId="2" borderId="16" xfId="0" applyNumberFormat="1" applyFont="1" applyFill="1" applyBorder="1" applyAlignment="1" applyProtection="1">
      <alignment vertical="center"/>
      <protection/>
    </xf>
    <xf numFmtId="3" fontId="15" fillId="2" borderId="17" xfId="0" applyNumberFormat="1" applyFont="1" applyFill="1" applyBorder="1" applyAlignment="1" applyProtection="1">
      <alignment vertical="center"/>
      <protection/>
    </xf>
    <xf numFmtId="3" fontId="0" fillId="0" borderId="0" xfId="56" applyNumberFormat="1" applyProtection="1">
      <alignment/>
      <protection/>
    </xf>
    <xf numFmtId="3" fontId="16" fillId="34" borderId="28" xfId="0" applyNumberFormat="1" applyFont="1" applyFill="1" applyBorder="1" applyAlignment="1" applyProtection="1">
      <alignment horizontal="center" vertical="center" wrapText="1"/>
      <protection/>
    </xf>
    <xf numFmtId="3" fontId="16" fillId="34" borderId="13" xfId="0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shrinkToFit="1"/>
      <protection locked="0"/>
    </xf>
    <xf numFmtId="3" fontId="15" fillId="2" borderId="16" xfId="0" applyNumberFormat="1" applyFont="1" applyFill="1" applyBorder="1" applyAlignment="1" applyProtection="1">
      <alignment horizontal="right" vertical="center" shrinkToFit="1"/>
      <protection/>
    </xf>
    <xf numFmtId="3" fontId="4" fillId="0" borderId="17" xfId="0" applyNumberFormat="1" applyFont="1" applyFill="1" applyBorder="1" applyAlignment="1" applyProtection="1">
      <alignment horizontal="right" vertical="center" shrinkToFit="1"/>
      <protection locked="0"/>
    </xf>
    <xf numFmtId="3" fontId="0" fillId="0" borderId="0" xfId="0" applyNumberFormat="1" applyAlignment="1" applyProtection="1">
      <alignment/>
      <protection/>
    </xf>
    <xf numFmtId="0" fontId="3" fillId="36" borderId="29" xfId="0" applyFont="1" applyFill="1" applyBorder="1" applyAlignment="1" applyProtection="1">
      <alignment horizontal="center" vertical="center"/>
      <protection locked="0"/>
    </xf>
    <xf numFmtId="3" fontId="15" fillId="2" borderId="18" xfId="0" applyNumberFormat="1" applyFont="1" applyFill="1" applyBorder="1" applyAlignment="1" applyProtection="1">
      <alignment horizontal="right" vertical="center" shrinkToFit="1"/>
      <protection/>
    </xf>
    <xf numFmtId="3" fontId="15" fillId="2" borderId="17" xfId="0" applyNumberFormat="1" applyFont="1" applyFill="1" applyBorder="1" applyAlignment="1" applyProtection="1">
      <alignment horizontal="right" vertical="center" shrinkToFit="1"/>
      <protection/>
    </xf>
    <xf numFmtId="3" fontId="15" fillId="35" borderId="16" xfId="0" applyNumberFormat="1" applyFont="1" applyFill="1" applyBorder="1" applyAlignment="1" applyProtection="1">
      <alignment horizontal="right" vertical="center" shrinkToFit="1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15" fillId="0" borderId="17" xfId="0" applyNumberFormat="1" applyFont="1" applyFill="1" applyBorder="1" applyAlignment="1" applyProtection="1">
      <alignment vertical="center"/>
      <protection/>
    </xf>
    <xf numFmtId="3" fontId="0" fillId="0" borderId="0" xfId="60" applyNumberFormat="1" applyFont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0" fillId="0" borderId="0" xfId="56" applyNumberFormat="1" applyFont="1" applyBorder="1" applyAlignment="1" applyProtection="1">
      <alignment horizontal="center" vertical="center" wrapText="1"/>
      <protection/>
    </xf>
    <xf numFmtId="3" fontId="0" fillId="0" borderId="0" xfId="60" applyNumberFormat="1" applyFont="1" applyBorder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8" fillId="34" borderId="30" xfId="0" applyNumberFormat="1" applyFont="1" applyFill="1" applyBorder="1" applyAlignment="1" applyProtection="1">
      <alignment horizontal="center" vertical="center" wrapText="1"/>
      <protection/>
    </xf>
    <xf numFmtId="3" fontId="8" fillId="34" borderId="10" xfId="0" applyNumberFormat="1" applyFont="1" applyFill="1" applyBorder="1" applyAlignment="1" applyProtection="1">
      <alignment horizontal="center" vertical="center" wrapText="1"/>
      <protection/>
    </xf>
    <xf numFmtId="3" fontId="8" fillId="34" borderId="10" xfId="0" applyNumberFormat="1" applyFont="1" applyFill="1" applyBorder="1" applyAlignment="1" applyProtection="1">
      <alignment horizontal="center" vertical="center"/>
      <protection/>
    </xf>
    <xf numFmtId="3" fontId="8" fillId="34" borderId="31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vertical="center" shrinkToFit="1"/>
      <protection locked="0"/>
    </xf>
    <xf numFmtId="3" fontId="21" fillId="0" borderId="11" xfId="0" applyNumberFormat="1" applyFont="1" applyFill="1" applyBorder="1" applyAlignment="1" applyProtection="1">
      <alignment vertical="center" shrinkToFit="1"/>
      <protection/>
    </xf>
    <xf numFmtId="3" fontId="21" fillId="2" borderId="11" xfId="0" applyNumberFormat="1" applyFont="1" applyFill="1" applyBorder="1" applyAlignment="1" applyProtection="1">
      <alignment vertical="center" shrinkToFit="1"/>
      <protection/>
    </xf>
    <xf numFmtId="3" fontId="21" fillId="2" borderId="12" xfId="0" applyNumberFormat="1" applyFont="1" applyFill="1" applyBorder="1" applyAlignment="1" applyProtection="1">
      <alignment vertical="center" shrinkToFit="1"/>
      <protection/>
    </xf>
    <xf numFmtId="3" fontId="2" fillId="37" borderId="11" xfId="0" applyNumberFormat="1" applyFont="1" applyFill="1" applyBorder="1" applyAlignment="1" applyProtection="1">
      <alignment vertical="center" shrinkToFit="1"/>
      <protection/>
    </xf>
    <xf numFmtId="0" fontId="26" fillId="35" borderId="0" xfId="0" applyFont="1" applyFill="1" applyBorder="1" applyAlignment="1">
      <alignment/>
    </xf>
    <xf numFmtId="0" fontId="3" fillId="36" borderId="26" xfId="0" applyFont="1" applyFill="1" applyBorder="1" applyAlignment="1" applyProtection="1">
      <alignment horizontal="center" vertical="center"/>
      <protection locked="0"/>
    </xf>
    <xf numFmtId="0" fontId="26" fillId="35" borderId="23" xfId="0" applyFont="1" applyFill="1" applyBorder="1" applyAlignment="1">
      <alignment wrapText="1"/>
    </xf>
    <xf numFmtId="0" fontId="26" fillId="35" borderId="0" xfId="0" applyFont="1" applyFill="1" applyBorder="1" applyAlignment="1">
      <alignment wrapText="1"/>
    </xf>
    <xf numFmtId="0" fontId="25" fillId="35" borderId="23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0" fontId="27" fillId="35" borderId="0" xfId="0" applyFont="1" applyFill="1" applyBorder="1" applyAlignment="1">
      <alignment vertical="center"/>
    </xf>
    <xf numFmtId="0" fontId="26" fillId="35" borderId="0" xfId="0" applyFont="1" applyFill="1" applyBorder="1" applyAlignment="1">
      <alignment vertical="center"/>
    </xf>
    <xf numFmtId="0" fontId="26" fillId="35" borderId="22" xfId="0" applyFont="1" applyFill="1" applyBorder="1" applyAlignment="1">
      <alignment vertical="center"/>
    </xf>
    <xf numFmtId="0" fontId="4" fillId="35" borderId="0" xfId="0" applyFont="1" applyFill="1" applyBorder="1" applyAlignment="1">
      <alignment horizontal="center" vertical="center"/>
    </xf>
    <xf numFmtId="0" fontId="27" fillId="35" borderId="22" xfId="0" applyFont="1" applyFill="1" applyBorder="1" applyAlignment="1">
      <alignment vertical="center"/>
    </xf>
    <xf numFmtId="0" fontId="26" fillId="35" borderId="0" xfId="0" applyFont="1" applyFill="1" applyBorder="1" applyAlignment="1">
      <alignment vertical="top" wrapText="1"/>
    </xf>
    <xf numFmtId="0" fontId="26" fillId="35" borderId="0" xfId="0" applyFont="1" applyFill="1" applyBorder="1" applyAlignment="1">
      <alignment vertical="top"/>
    </xf>
    <xf numFmtId="0" fontId="4" fillId="35" borderId="0" xfId="0" applyFont="1" applyFill="1" applyBorder="1" applyAlignment="1">
      <alignment horizontal="right" vertical="center" wrapText="1"/>
    </xf>
    <xf numFmtId="0" fontId="28" fillId="0" borderId="0" xfId="0" applyFont="1" applyFill="1" applyAlignment="1">
      <alignment/>
    </xf>
    <xf numFmtId="0" fontId="3" fillId="35" borderId="0" xfId="0" applyFont="1" applyFill="1" applyBorder="1" applyAlignment="1">
      <alignment horizontal="right" vertical="center" wrapText="1"/>
    </xf>
    <xf numFmtId="14" fontId="3" fillId="35" borderId="0" xfId="0" applyNumberFormat="1" applyFont="1" applyFill="1" applyBorder="1" applyAlignment="1" applyProtection="1">
      <alignment horizontal="center" vertical="center"/>
      <protection locked="0"/>
    </xf>
    <xf numFmtId="14" fontId="3" fillId="38" borderId="0" xfId="0" applyNumberFormat="1" applyFont="1" applyFill="1" applyBorder="1" applyAlignment="1" applyProtection="1">
      <alignment horizontal="center" vertical="center"/>
      <protection locked="0"/>
    </xf>
    <xf numFmtId="0" fontId="0" fillId="39" borderId="0" xfId="0" applyFill="1" applyAlignment="1">
      <alignment/>
    </xf>
    <xf numFmtId="0" fontId="69" fillId="35" borderId="0" xfId="0" applyFont="1" applyFill="1" applyBorder="1" applyAlignment="1">
      <alignment/>
    </xf>
    <xf numFmtId="0" fontId="70" fillId="35" borderId="0" xfId="0" applyFont="1" applyFill="1" applyBorder="1" applyAlignment="1">
      <alignment vertical="center"/>
    </xf>
    <xf numFmtId="0" fontId="31" fillId="35" borderId="22" xfId="0" applyFont="1" applyFill="1" applyBorder="1" applyAlignment="1">
      <alignment vertical="center"/>
    </xf>
    <xf numFmtId="0" fontId="71" fillId="35" borderId="0" xfId="0" applyFont="1" applyFill="1" applyBorder="1" applyAlignment="1">
      <alignment vertical="center"/>
    </xf>
    <xf numFmtId="0" fontId="72" fillId="35" borderId="0" xfId="0" applyFont="1" applyFill="1" applyBorder="1" applyAlignment="1">
      <alignment vertical="center"/>
    </xf>
    <xf numFmtId="0" fontId="32" fillId="35" borderId="22" xfId="0" applyFont="1" applyFill="1" applyBorder="1" applyAlignment="1">
      <alignment vertical="center"/>
    </xf>
    <xf numFmtId="0" fontId="69" fillId="35" borderId="22" xfId="0" applyFont="1" applyFill="1" applyBorder="1" applyAlignment="1">
      <alignment/>
    </xf>
    <xf numFmtId="49" fontId="3" fillId="36" borderId="29" xfId="0" applyNumberFormat="1" applyFont="1" applyFill="1" applyBorder="1" applyAlignment="1" applyProtection="1">
      <alignment horizontal="center" vertical="center"/>
      <protection locked="0"/>
    </xf>
    <xf numFmtId="1" fontId="3" fillId="36" borderId="29" xfId="0" applyNumberFormat="1" applyFont="1" applyFill="1" applyBorder="1" applyAlignment="1" applyProtection="1">
      <alignment horizontal="center" vertical="center"/>
      <protection locked="0"/>
    </xf>
    <xf numFmtId="0" fontId="26" fillId="35" borderId="0" xfId="0" applyFont="1" applyFill="1" applyBorder="1" applyAlignment="1">
      <alignment vertical="top"/>
    </xf>
    <xf numFmtId="0" fontId="26" fillId="35" borderId="0" xfId="0" applyFont="1" applyFill="1" applyBorder="1" applyAlignment="1">
      <alignment/>
    </xf>
    <xf numFmtId="0" fontId="26" fillId="35" borderId="0" xfId="0" applyFont="1" applyFill="1" applyBorder="1" applyAlignment="1">
      <alignment vertical="top" wrapText="1"/>
    </xf>
    <xf numFmtId="0" fontId="26" fillId="35" borderId="0" xfId="0" applyFont="1" applyFill="1" applyBorder="1" applyAlignment="1">
      <alignment wrapText="1"/>
    </xf>
    <xf numFmtId="3" fontId="15" fillId="2" borderId="16" xfId="0" applyNumberFormat="1" applyFont="1" applyFill="1" applyBorder="1" applyAlignment="1" applyProtection="1">
      <alignment horizontal="right" vertical="center" shrinkToFit="1"/>
      <protection locked="0"/>
    </xf>
    <xf numFmtId="3" fontId="15" fillId="2" borderId="17" xfId="0" applyNumberFormat="1" applyFont="1" applyFill="1" applyBorder="1" applyAlignment="1" applyProtection="1">
      <alignment horizontal="right" vertical="center" shrinkToFit="1"/>
      <protection locked="0"/>
    </xf>
    <xf numFmtId="0" fontId="26" fillId="35" borderId="0" xfId="0" applyFont="1" applyFill="1" applyBorder="1" applyAlignment="1">
      <alignment vertical="top"/>
    </xf>
    <xf numFmtId="0" fontId="26" fillId="35" borderId="0" xfId="0" applyFont="1" applyFill="1" applyBorder="1" applyAlignment="1">
      <alignment/>
    </xf>
    <xf numFmtId="0" fontId="4" fillId="35" borderId="19" xfId="0" applyFont="1" applyFill="1" applyBorder="1" applyAlignment="1">
      <alignment horizontal="left" vertical="center" wrapText="1"/>
    </xf>
    <xf numFmtId="0" fontId="4" fillId="35" borderId="23" xfId="0" applyFont="1" applyFill="1" applyBorder="1" applyAlignment="1">
      <alignment horizontal="right" vertical="center" wrapText="1"/>
    </xf>
    <xf numFmtId="0" fontId="4" fillId="35" borderId="0" xfId="0" applyFont="1" applyFill="1" applyBorder="1" applyAlignment="1">
      <alignment horizontal="right" vertical="center" wrapText="1"/>
    </xf>
    <xf numFmtId="0" fontId="3" fillId="36" borderId="24" xfId="0" applyFont="1" applyFill="1" applyBorder="1" applyAlignment="1" applyProtection="1">
      <alignment vertical="center"/>
      <protection locked="0"/>
    </xf>
    <xf numFmtId="0" fontId="3" fillId="36" borderId="25" xfId="0" applyFont="1" applyFill="1" applyBorder="1" applyAlignment="1" applyProtection="1">
      <alignment vertical="center"/>
      <protection locked="0"/>
    </xf>
    <xf numFmtId="0" fontId="3" fillId="36" borderId="26" xfId="0" applyFont="1" applyFill="1" applyBorder="1" applyAlignment="1" applyProtection="1">
      <alignment vertical="center"/>
      <protection locked="0"/>
    </xf>
    <xf numFmtId="0" fontId="3" fillId="36" borderId="24" xfId="0" applyFont="1" applyFill="1" applyBorder="1" applyAlignment="1" applyProtection="1">
      <alignment horizontal="right" vertical="center"/>
      <protection locked="0"/>
    </xf>
    <xf numFmtId="0" fontId="3" fillId="36" borderId="25" xfId="0" applyFont="1" applyFill="1" applyBorder="1" applyAlignment="1" applyProtection="1">
      <alignment horizontal="right" vertical="center"/>
      <protection locked="0"/>
    </xf>
    <xf numFmtId="0" fontId="3" fillId="36" borderId="26" xfId="0" applyFont="1" applyFill="1" applyBorder="1" applyAlignment="1" applyProtection="1">
      <alignment horizontal="right" vertical="center"/>
      <protection locked="0"/>
    </xf>
    <xf numFmtId="0" fontId="4" fillId="35" borderId="23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left" vertical="center"/>
    </xf>
    <xf numFmtId="0" fontId="3" fillId="36" borderId="24" xfId="0" applyFont="1" applyFill="1" applyBorder="1" applyAlignment="1" applyProtection="1">
      <alignment horizontal="center" vertical="center"/>
      <protection locked="0"/>
    </xf>
    <xf numFmtId="0" fontId="3" fillId="36" borderId="26" xfId="0" applyFont="1" applyFill="1" applyBorder="1" applyAlignment="1" applyProtection="1">
      <alignment horizontal="center" vertical="center"/>
      <protection locked="0"/>
    </xf>
    <xf numFmtId="0" fontId="4" fillId="35" borderId="23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26" fillId="35" borderId="0" xfId="0" applyFont="1" applyFill="1" applyBorder="1" applyAlignment="1" applyProtection="1">
      <alignment/>
      <protection locked="0"/>
    </xf>
    <xf numFmtId="0" fontId="26" fillId="35" borderId="0" xfId="0" applyFont="1" applyFill="1" applyBorder="1" applyAlignment="1">
      <alignment vertical="top" wrapText="1"/>
    </xf>
    <xf numFmtId="0" fontId="4" fillId="35" borderId="23" xfId="0" applyFont="1" applyFill="1" applyBorder="1" applyAlignment="1">
      <alignment horizontal="right" vertical="center"/>
    </xf>
    <xf numFmtId="0" fontId="4" fillId="35" borderId="0" xfId="0" applyFont="1" applyFill="1" applyBorder="1" applyAlignment="1">
      <alignment horizontal="right" vertical="center"/>
    </xf>
    <xf numFmtId="0" fontId="27" fillId="35" borderId="0" xfId="0" applyFont="1" applyFill="1" applyBorder="1" applyAlignment="1">
      <alignment vertical="center"/>
    </xf>
    <xf numFmtId="0" fontId="32" fillId="35" borderId="0" xfId="0" applyFont="1" applyFill="1" applyBorder="1" applyAlignment="1">
      <alignment vertical="center"/>
    </xf>
    <xf numFmtId="0" fontId="32" fillId="35" borderId="22" xfId="0" applyFont="1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26" fillId="36" borderId="24" xfId="0" applyFont="1" applyFill="1" applyBorder="1" applyAlignment="1" applyProtection="1">
      <alignment/>
      <protection locked="0"/>
    </xf>
    <xf numFmtId="0" fontId="26" fillId="36" borderId="25" xfId="0" applyFont="1" applyFill="1" applyBorder="1" applyAlignment="1" applyProtection="1">
      <alignment/>
      <protection locked="0"/>
    </xf>
    <xf numFmtId="0" fontId="26" fillId="36" borderId="26" xfId="0" applyFont="1" applyFill="1" applyBorder="1" applyAlignment="1" applyProtection="1">
      <alignment/>
      <protection locked="0"/>
    </xf>
    <xf numFmtId="0" fontId="26" fillId="35" borderId="0" xfId="0" applyFont="1" applyFill="1" applyBorder="1" applyAlignment="1">
      <alignment vertical="center"/>
    </xf>
    <xf numFmtId="0" fontId="26" fillId="35" borderId="22" xfId="0" applyFont="1" applyFill="1" applyBorder="1" applyAlignment="1">
      <alignment vertical="center"/>
    </xf>
    <xf numFmtId="0" fontId="4" fillId="35" borderId="22" xfId="0" applyFont="1" applyFill="1" applyBorder="1" applyAlignment="1">
      <alignment horizontal="right" vertical="center" wrapText="1"/>
    </xf>
    <xf numFmtId="49" fontId="3" fillId="36" borderId="24" xfId="0" applyNumberFormat="1" applyFont="1" applyFill="1" applyBorder="1" applyAlignment="1" applyProtection="1">
      <alignment horizontal="center" vertical="center"/>
      <protection locked="0"/>
    </xf>
    <xf numFmtId="49" fontId="3" fillId="36" borderId="26" xfId="0" applyNumberFormat="1" applyFont="1" applyFill="1" applyBorder="1" applyAlignment="1" applyProtection="1">
      <alignment horizontal="center" vertical="center"/>
      <protection locked="0"/>
    </xf>
    <xf numFmtId="0" fontId="4" fillId="35" borderId="23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27" fillId="35" borderId="23" xfId="0" applyFont="1" applyFill="1" applyBorder="1" applyAlignment="1">
      <alignment vertical="center"/>
    </xf>
    <xf numFmtId="0" fontId="26" fillId="35" borderId="23" xfId="0" applyFont="1" applyFill="1" applyBorder="1" applyAlignment="1">
      <alignment wrapText="1"/>
    </xf>
    <xf numFmtId="0" fontId="26" fillId="35" borderId="0" xfId="0" applyFont="1" applyFill="1" applyBorder="1" applyAlignment="1">
      <alignment wrapText="1"/>
    </xf>
    <xf numFmtId="0" fontId="73" fillId="35" borderId="32" xfId="0" applyFont="1" applyFill="1" applyBorder="1" applyAlignment="1">
      <alignment vertical="center"/>
    </xf>
    <xf numFmtId="0" fontId="73" fillId="35" borderId="19" xfId="0" applyFont="1" applyFill="1" applyBorder="1" applyAlignment="1">
      <alignment vertical="center"/>
    </xf>
    <xf numFmtId="0" fontId="25" fillId="35" borderId="23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14" fontId="3" fillId="36" borderId="24" xfId="0" applyNumberFormat="1" applyFont="1" applyFill="1" applyBorder="1" applyAlignment="1" applyProtection="1">
      <alignment horizontal="center" vertical="center"/>
      <protection locked="0"/>
    </xf>
    <xf numFmtId="14" fontId="3" fillId="36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vertical="center" wrapText="1"/>
    </xf>
    <xf numFmtId="0" fontId="74" fillId="35" borderId="23" xfId="0" applyFont="1" applyFill="1" applyBorder="1" applyAlignment="1">
      <alignment horizontal="center" vertical="center" wrapText="1"/>
    </xf>
    <xf numFmtId="0" fontId="74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right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26" fillId="36" borderId="24" xfId="0" applyFont="1" applyFill="1" applyBorder="1" applyAlignment="1" applyProtection="1">
      <alignment vertical="center"/>
      <protection locked="0"/>
    </xf>
    <xf numFmtId="0" fontId="26" fillId="36" borderId="25" xfId="0" applyFont="1" applyFill="1" applyBorder="1" applyAlignment="1" applyProtection="1">
      <alignment vertical="center"/>
      <protection locked="0"/>
    </xf>
    <xf numFmtId="0" fontId="26" fillId="36" borderId="26" xfId="0" applyFont="1" applyFill="1" applyBorder="1" applyAlignment="1" applyProtection="1">
      <alignment vertical="center"/>
      <protection locked="0"/>
    </xf>
    <xf numFmtId="0" fontId="4" fillId="35" borderId="33" xfId="0" applyFont="1" applyFill="1" applyBorder="1" applyAlignment="1">
      <alignment horizontal="left" vertical="center" wrapText="1"/>
    </xf>
    <xf numFmtId="49" fontId="3" fillId="36" borderId="24" xfId="0" applyNumberFormat="1" applyFont="1" applyFill="1" applyBorder="1" applyAlignment="1" applyProtection="1">
      <alignment vertical="center"/>
      <protection locked="0"/>
    </xf>
    <xf numFmtId="49" fontId="3" fillId="36" borderId="25" xfId="0" applyNumberFormat="1" applyFont="1" applyFill="1" applyBorder="1" applyAlignment="1" applyProtection="1">
      <alignment vertical="center"/>
      <protection locked="0"/>
    </xf>
    <xf numFmtId="49" fontId="3" fillId="36" borderId="26" xfId="0" applyNumberFormat="1" applyFont="1" applyFill="1" applyBorder="1" applyAlignment="1" applyProtection="1">
      <alignment vertical="center"/>
      <protection locked="0"/>
    </xf>
    <xf numFmtId="0" fontId="4" fillId="35" borderId="22" xfId="0" applyFont="1" applyFill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15" fillId="2" borderId="34" xfId="0" applyFont="1" applyFill="1" applyBorder="1" applyAlignment="1" applyProtection="1">
      <alignment horizontal="left" vertical="center" wrapText="1"/>
      <protection/>
    </xf>
    <xf numFmtId="0" fontId="15" fillId="2" borderId="35" xfId="0" applyFont="1" applyFill="1" applyBorder="1" applyAlignment="1" applyProtection="1">
      <alignment horizontal="left" vertical="center" wrapText="1"/>
      <protection/>
    </xf>
    <xf numFmtId="0" fontId="15" fillId="2" borderId="36" xfId="0" applyFont="1" applyFill="1" applyBorder="1" applyAlignment="1" applyProtection="1">
      <alignment horizontal="left" vertical="center" wrapText="1"/>
      <protection/>
    </xf>
    <xf numFmtId="0" fontId="13" fillId="2" borderId="16" xfId="0" applyFont="1" applyFill="1" applyBorder="1" applyAlignment="1" applyProtection="1">
      <alignment horizontal="left" vertical="center" wrapText="1"/>
      <protection/>
    </xf>
    <xf numFmtId="0" fontId="15" fillId="0" borderId="16" xfId="0" applyFont="1" applyFill="1" applyBorder="1" applyAlignment="1" applyProtection="1">
      <alignment horizontal="left" vertical="center" wrapText="1"/>
      <protection/>
    </xf>
    <xf numFmtId="0" fontId="4" fillId="0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left" vertical="center" wrapText="1"/>
      <protection/>
    </xf>
    <xf numFmtId="0" fontId="4" fillId="0" borderId="36" xfId="0" applyFont="1" applyFill="1" applyBorder="1" applyAlignment="1" applyProtection="1">
      <alignment horizontal="left" vertical="center" wrapText="1"/>
      <protection/>
    </xf>
    <xf numFmtId="0" fontId="13" fillId="2" borderId="34" xfId="0" applyFont="1" applyFill="1" applyBorder="1" applyAlignment="1" applyProtection="1">
      <alignment horizontal="left" vertical="center" wrapText="1"/>
      <protection/>
    </xf>
    <xf numFmtId="0" fontId="13" fillId="2" borderId="35" xfId="0" applyFont="1" applyFill="1" applyBorder="1" applyAlignment="1" applyProtection="1">
      <alignment horizontal="left" vertical="center" wrapText="1"/>
      <protection/>
    </xf>
    <xf numFmtId="0" fontId="13" fillId="2" borderId="36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5" xfId="0" applyFont="1" applyFill="1" applyBorder="1" applyAlignment="1" applyProtection="1">
      <alignment horizontal="right" vertical="top" wrapText="1"/>
      <protection/>
    </xf>
    <xf numFmtId="0" fontId="0" fillId="0" borderId="25" xfId="0" applyFont="1" applyBorder="1" applyAlignment="1" applyProtection="1">
      <alignment horizontal="right" vertical="top" wrapText="1"/>
      <protection/>
    </xf>
    <xf numFmtId="0" fontId="5" fillId="33" borderId="37" xfId="0" applyFont="1" applyFill="1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0" fillId="0" borderId="38" xfId="0" applyBorder="1" applyAlignment="1" applyProtection="1">
      <alignment vertical="center" wrapText="1"/>
      <protection locked="0"/>
    </xf>
    <xf numFmtId="0" fontId="16" fillId="34" borderId="25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3" fillId="34" borderId="32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40" borderId="25" xfId="0" applyFont="1" applyFill="1" applyBorder="1" applyAlignment="1" applyProtection="1">
      <alignment horizontal="left" vertical="center" wrapText="1"/>
      <protection/>
    </xf>
    <xf numFmtId="0" fontId="0" fillId="40" borderId="26" xfId="0" applyFont="1" applyFill="1" applyBorder="1" applyAlignment="1" applyProtection="1">
      <alignment horizontal="left" vertical="center" wrapText="1"/>
      <protection/>
    </xf>
    <xf numFmtId="0" fontId="13" fillId="0" borderId="39" xfId="0" applyFont="1" applyFill="1" applyBorder="1" applyAlignment="1" applyProtection="1">
      <alignment horizontal="left" vertical="center" wrapText="1"/>
      <protection/>
    </xf>
    <xf numFmtId="0" fontId="13" fillId="0" borderId="40" xfId="0" applyFont="1" applyFill="1" applyBorder="1" applyAlignment="1" applyProtection="1">
      <alignment horizontal="left" vertical="center" wrapText="1"/>
      <protection/>
    </xf>
    <xf numFmtId="0" fontId="13" fillId="0" borderId="41" xfId="0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 applyProtection="1">
      <alignment horizontal="left" vertical="center" wrapText="1"/>
      <protection/>
    </xf>
    <xf numFmtId="0" fontId="15" fillId="0" borderId="35" xfId="0" applyFont="1" applyFill="1" applyBorder="1" applyAlignment="1" applyProtection="1">
      <alignment horizontal="left" vertical="center" wrapText="1"/>
      <protection/>
    </xf>
    <xf numFmtId="0" fontId="15" fillId="0" borderId="36" xfId="0" applyFont="1" applyFill="1" applyBorder="1" applyAlignment="1" applyProtection="1">
      <alignment horizontal="left" vertical="center" wrapText="1"/>
      <protection/>
    </xf>
    <xf numFmtId="0" fontId="15" fillId="2" borderId="16" xfId="0" applyFont="1" applyFill="1" applyBorder="1" applyAlignment="1" applyProtection="1">
      <alignment horizontal="left" vertical="center" wrapText="1"/>
      <protection/>
    </xf>
    <xf numFmtId="0" fontId="13" fillId="0" borderId="16" xfId="0" applyFont="1" applyFill="1" applyBorder="1" applyAlignment="1" applyProtection="1">
      <alignment horizontal="left" vertical="center" wrapText="1"/>
      <protection/>
    </xf>
    <xf numFmtId="0" fontId="13" fillId="0" borderId="17" xfId="0" applyFont="1" applyFill="1" applyBorder="1" applyAlignment="1" applyProtection="1">
      <alignment horizontal="left" vertical="center" wrapText="1"/>
      <protection/>
    </xf>
    <xf numFmtId="0" fontId="13" fillId="0" borderId="34" xfId="0" applyFont="1" applyFill="1" applyBorder="1" applyAlignment="1" applyProtection="1">
      <alignment horizontal="left" vertical="center" wrapText="1"/>
      <protection/>
    </xf>
    <xf numFmtId="0" fontId="13" fillId="0" borderId="35" xfId="0" applyFont="1" applyFill="1" applyBorder="1" applyAlignment="1" applyProtection="1">
      <alignment horizontal="left" vertical="center" wrapText="1"/>
      <protection/>
    </xf>
    <xf numFmtId="0" fontId="13" fillId="0" borderId="36" xfId="0" applyFont="1" applyFill="1" applyBorder="1" applyAlignment="1" applyProtection="1">
      <alignment horizontal="left" vertical="center" wrapText="1"/>
      <protection/>
    </xf>
    <xf numFmtId="0" fontId="13" fillId="0" borderId="42" xfId="0" applyFont="1" applyFill="1" applyBorder="1" applyAlignment="1" applyProtection="1">
      <alignment horizontal="left" vertical="center" wrapText="1"/>
      <protection/>
    </xf>
    <xf numFmtId="0" fontId="13" fillId="0" borderId="43" xfId="0" applyFont="1" applyFill="1" applyBorder="1" applyAlignment="1" applyProtection="1">
      <alignment horizontal="left" vertical="center" wrapText="1"/>
      <protection/>
    </xf>
    <xf numFmtId="0" fontId="13" fillId="0" borderId="44" xfId="0" applyFont="1" applyFill="1" applyBorder="1" applyAlignment="1" applyProtection="1">
      <alignment horizontal="left" vertical="center" wrapText="1"/>
      <protection/>
    </xf>
    <xf numFmtId="0" fontId="10" fillId="40" borderId="18" xfId="0" applyFont="1" applyFill="1" applyBorder="1" applyAlignment="1" applyProtection="1">
      <alignment horizontal="left" vertical="center" wrapText="1"/>
      <protection/>
    </xf>
    <xf numFmtId="0" fontId="12" fillId="40" borderId="18" xfId="0" applyFont="1" applyFill="1" applyBorder="1" applyAlignment="1" applyProtection="1">
      <alignment vertical="center"/>
      <protection/>
    </xf>
    <xf numFmtId="0" fontId="3" fillId="34" borderId="32" xfId="56" applyFont="1" applyFill="1" applyBorder="1" applyAlignment="1" applyProtection="1">
      <alignment horizontal="center" vertical="center" wrapText="1"/>
      <protection/>
    </xf>
    <xf numFmtId="0" fontId="16" fillId="34" borderId="24" xfId="56" applyFont="1" applyFill="1" applyBorder="1" applyAlignment="1" applyProtection="1">
      <alignment horizontal="center" vertical="center"/>
      <protection/>
    </xf>
    <xf numFmtId="0" fontId="5" fillId="41" borderId="37" xfId="56" applyFont="1" applyFill="1" applyBorder="1" applyAlignment="1" applyProtection="1">
      <alignment vertical="center" wrapText="1"/>
      <protection locked="0"/>
    </xf>
    <xf numFmtId="0" fontId="5" fillId="0" borderId="0" xfId="56" applyFont="1" applyFill="1" applyBorder="1" applyAlignment="1" applyProtection="1">
      <alignment horizontal="center" vertical="top" wrapText="1"/>
      <protection locked="0"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19" fillId="0" borderId="16" xfId="0" applyFont="1" applyFill="1" applyBorder="1" applyAlignment="1" applyProtection="1">
      <alignment horizontal="left" vertical="center" wrapText="1"/>
      <protection/>
    </xf>
    <xf numFmtId="0" fontId="4" fillId="2" borderId="16" xfId="0" applyFont="1" applyFill="1" applyBorder="1" applyAlignment="1" applyProtection="1">
      <alignment horizontal="left" vertical="center" wrapText="1" indent="1"/>
      <protection/>
    </xf>
    <xf numFmtId="0" fontId="4" fillId="0" borderId="16" xfId="0" applyFont="1" applyFill="1" applyBorder="1" applyAlignment="1" applyProtection="1">
      <alignment horizontal="left" vertical="center" wrapText="1" indent="1"/>
      <protection/>
    </xf>
    <xf numFmtId="0" fontId="10" fillId="40" borderId="18" xfId="0" applyFont="1" applyFill="1" applyBorder="1" applyAlignment="1" applyProtection="1">
      <alignment vertical="center" wrapText="1"/>
      <protection/>
    </xf>
    <xf numFmtId="0" fontId="10" fillId="2" borderId="16" xfId="0" applyFont="1" applyFill="1" applyBorder="1" applyAlignment="1" applyProtection="1">
      <alignment horizontal="left" vertical="center" wrapText="1"/>
      <protection/>
    </xf>
    <xf numFmtId="0" fontId="10" fillId="0" borderId="16" xfId="0" applyFont="1" applyFill="1" applyBorder="1" applyAlignment="1" applyProtection="1">
      <alignment horizontal="left" vertical="center" wrapText="1" indent="1"/>
      <protection/>
    </xf>
    <xf numFmtId="0" fontId="10" fillId="0" borderId="17" xfId="0" applyFont="1" applyFill="1" applyBorder="1" applyAlignment="1" applyProtection="1">
      <alignment horizontal="left" vertical="center" wrapText="1" indent="1"/>
      <protection/>
    </xf>
    <xf numFmtId="0" fontId="4" fillId="2" borderId="17" xfId="0" applyFont="1" applyFill="1" applyBorder="1" applyAlignment="1" applyProtection="1">
      <alignment horizontal="left" vertical="center" wrapText="1" indent="1"/>
      <protection/>
    </xf>
    <xf numFmtId="0" fontId="13" fillId="2" borderId="18" xfId="0" applyFont="1" applyFill="1" applyBorder="1" applyAlignment="1" applyProtection="1">
      <alignment horizontal="left" vertical="center" wrapText="1"/>
      <protection/>
    </xf>
    <xf numFmtId="0" fontId="4" fillId="2" borderId="16" xfId="0" applyFont="1" applyFill="1" applyBorder="1" applyAlignment="1" applyProtection="1">
      <alignment horizontal="left" vertical="center" wrapText="1"/>
      <protection/>
    </xf>
    <xf numFmtId="0" fontId="0" fillId="0" borderId="25" xfId="56" applyFont="1" applyFill="1" applyBorder="1" applyAlignment="1" applyProtection="1">
      <alignment horizontal="right" vertical="top" wrapText="1"/>
      <protection/>
    </xf>
    <xf numFmtId="0" fontId="0" fillId="0" borderId="25" xfId="0" applyBorder="1" applyAlignment="1" applyProtection="1">
      <alignment horizontal="right" wrapText="1"/>
      <protection/>
    </xf>
    <xf numFmtId="0" fontId="3" fillId="2" borderId="16" xfId="0" applyFont="1" applyFill="1" applyBorder="1" applyAlignment="1" applyProtection="1">
      <alignment horizontal="left" vertical="center" wrapText="1"/>
      <protection/>
    </xf>
    <xf numFmtId="0" fontId="3" fillId="2" borderId="17" xfId="0" applyFont="1" applyFill="1" applyBorder="1" applyAlignment="1" applyProtection="1">
      <alignment horizontal="left" vertical="center" wrapText="1"/>
      <protection/>
    </xf>
    <xf numFmtId="0" fontId="3" fillId="40" borderId="18" xfId="0" applyFont="1" applyFill="1" applyBorder="1" applyAlignment="1" applyProtection="1">
      <alignment horizontal="left" vertical="center" wrapText="1"/>
      <protection/>
    </xf>
    <xf numFmtId="0" fontId="3" fillId="40" borderId="18" xfId="0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 wrapText="1"/>
      <protection/>
    </xf>
    <xf numFmtId="0" fontId="4" fillId="35" borderId="16" xfId="0" applyFont="1" applyFill="1" applyBorder="1" applyAlignment="1" applyProtection="1">
      <alignment horizontal="left" vertical="center" wrapText="1" indent="1"/>
      <protection/>
    </xf>
    <xf numFmtId="0" fontId="0" fillId="0" borderId="0" xfId="0" applyAlignment="1" applyProtection="1">
      <alignment horizontal="center" wrapText="1"/>
      <protection/>
    </xf>
    <xf numFmtId="0" fontId="4" fillId="0" borderId="34" xfId="0" applyFont="1" applyFill="1" applyBorder="1" applyAlignment="1" applyProtection="1">
      <alignment horizontal="left" vertical="center" wrapText="1" indent="1"/>
      <protection/>
    </xf>
    <xf numFmtId="0" fontId="4" fillId="0" borderId="35" xfId="0" applyFont="1" applyFill="1" applyBorder="1" applyAlignment="1" applyProtection="1">
      <alignment horizontal="left" vertical="center" wrapText="1" indent="1"/>
      <protection/>
    </xf>
    <xf numFmtId="0" fontId="4" fillId="0" borderId="36" xfId="0" applyFont="1" applyFill="1" applyBorder="1" applyAlignment="1" applyProtection="1">
      <alignment horizontal="left" vertical="center" wrapText="1" indent="1"/>
      <protection/>
    </xf>
    <xf numFmtId="0" fontId="16" fillId="33" borderId="37" xfId="56" applyFont="1" applyFill="1" applyBorder="1" applyAlignment="1" applyProtection="1">
      <alignment vertical="center" wrapText="1"/>
      <protection locked="0"/>
    </xf>
    <xf numFmtId="0" fontId="19" fillId="0" borderId="34" xfId="0" applyFont="1" applyFill="1" applyBorder="1" applyAlignment="1" applyProtection="1">
      <alignment horizontal="left" vertical="center" wrapText="1" indent="2"/>
      <protection/>
    </xf>
    <xf numFmtId="0" fontId="19" fillId="0" borderId="35" xfId="0" applyFont="1" applyFill="1" applyBorder="1" applyAlignment="1" applyProtection="1">
      <alignment horizontal="left" vertical="center" wrapText="1" indent="2"/>
      <protection/>
    </xf>
    <xf numFmtId="0" fontId="19" fillId="0" borderId="36" xfId="0" applyFont="1" applyFill="1" applyBorder="1" applyAlignment="1" applyProtection="1">
      <alignment horizontal="left" vertical="center" wrapText="1" indent="2"/>
      <protection/>
    </xf>
    <xf numFmtId="0" fontId="0" fillId="0" borderId="25" xfId="56" applyFont="1" applyBorder="1" applyAlignment="1" applyProtection="1">
      <alignment horizontal="right" vertical="top" wrapText="1"/>
      <protection/>
    </xf>
    <xf numFmtId="0" fontId="0" fillId="0" borderId="25" xfId="0" applyBorder="1" applyAlignment="1" applyProtection="1">
      <alignment horizontal="right"/>
      <protection/>
    </xf>
    <xf numFmtId="0" fontId="3" fillId="2" borderId="34" xfId="0" applyFont="1" applyFill="1" applyBorder="1" applyAlignment="1" applyProtection="1">
      <alignment horizontal="left" vertical="center" wrapText="1"/>
      <protection/>
    </xf>
    <xf numFmtId="0" fontId="3" fillId="2" borderId="35" xfId="0" applyFont="1" applyFill="1" applyBorder="1" applyAlignment="1" applyProtection="1">
      <alignment horizontal="left" vertical="center" wrapText="1"/>
      <protection/>
    </xf>
    <xf numFmtId="0" fontId="3" fillId="2" borderId="36" xfId="0" applyFont="1" applyFill="1" applyBorder="1" applyAlignment="1" applyProtection="1">
      <alignment horizontal="left" vertical="center" wrapText="1"/>
      <protection/>
    </xf>
    <xf numFmtId="0" fontId="4" fillId="2" borderId="34" xfId="0" applyFont="1" applyFill="1" applyBorder="1" applyAlignment="1" applyProtection="1">
      <alignment horizontal="left" vertical="center" wrapText="1" indent="1"/>
      <protection/>
    </xf>
    <xf numFmtId="0" fontId="4" fillId="2" borderId="35" xfId="0" applyFont="1" applyFill="1" applyBorder="1" applyAlignment="1" applyProtection="1">
      <alignment horizontal="left" vertical="center" wrapText="1" indent="1"/>
      <protection/>
    </xf>
    <xf numFmtId="0" fontId="4" fillId="2" borderId="36" xfId="0" applyFont="1" applyFill="1" applyBorder="1" applyAlignment="1" applyProtection="1">
      <alignment horizontal="left" vertical="center" wrapText="1" indent="1"/>
      <protection/>
    </xf>
    <xf numFmtId="0" fontId="3" fillId="34" borderId="28" xfId="56" applyFont="1" applyFill="1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16" fillId="34" borderId="47" xfId="56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10" fillId="42" borderId="32" xfId="0" applyFont="1" applyFill="1" applyBorder="1" applyAlignment="1" applyProtection="1">
      <alignment horizontal="left" vertical="center" shrinkToFit="1"/>
      <protection/>
    </xf>
    <xf numFmtId="0" fontId="10" fillId="42" borderId="19" xfId="0" applyFont="1" applyFill="1" applyBorder="1" applyAlignment="1" applyProtection="1">
      <alignment horizontal="left" vertical="center" shrinkToFit="1"/>
      <protection/>
    </xf>
    <xf numFmtId="0" fontId="10" fillId="42" borderId="20" xfId="0" applyFont="1" applyFill="1" applyBorder="1" applyAlignment="1" applyProtection="1">
      <alignment horizontal="left" vertical="center" shrinkToFit="1"/>
      <protection/>
    </xf>
    <xf numFmtId="0" fontId="4" fillId="0" borderId="50" xfId="0" applyFont="1" applyFill="1" applyBorder="1" applyAlignment="1" applyProtection="1">
      <alignment horizontal="left" vertical="center" wrapText="1" indent="1"/>
      <protection/>
    </xf>
    <xf numFmtId="0" fontId="4" fillId="0" borderId="51" xfId="0" applyFont="1" applyFill="1" applyBorder="1" applyAlignment="1" applyProtection="1">
      <alignment horizontal="left" vertical="center" wrapText="1" indent="1"/>
      <protection/>
    </xf>
    <xf numFmtId="0" fontId="4" fillId="0" borderId="52" xfId="0" applyFont="1" applyFill="1" applyBorder="1" applyAlignment="1" applyProtection="1">
      <alignment horizontal="left" vertical="center" wrapText="1" indent="1"/>
      <protection/>
    </xf>
    <xf numFmtId="0" fontId="10" fillId="2" borderId="42" xfId="0" applyFont="1" applyFill="1" applyBorder="1" applyAlignment="1" applyProtection="1">
      <alignment horizontal="left" vertical="center" wrapText="1"/>
      <protection/>
    </xf>
    <xf numFmtId="0" fontId="10" fillId="2" borderId="43" xfId="0" applyFont="1" applyFill="1" applyBorder="1" applyAlignment="1" applyProtection="1">
      <alignment horizontal="left" vertical="center" wrapText="1"/>
      <protection/>
    </xf>
    <xf numFmtId="0" fontId="10" fillId="2" borderId="44" xfId="0" applyFont="1" applyFill="1" applyBorder="1" applyAlignment="1" applyProtection="1">
      <alignment horizontal="left" vertical="center" wrapText="1"/>
      <protection/>
    </xf>
    <xf numFmtId="0" fontId="10" fillId="2" borderId="34" xfId="0" applyFont="1" applyFill="1" applyBorder="1" applyAlignment="1" applyProtection="1">
      <alignment horizontal="left" vertical="center" wrapText="1"/>
      <protection/>
    </xf>
    <xf numFmtId="0" fontId="10" fillId="2" borderId="35" xfId="0" applyFont="1" applyFill="1" applyBorder="1" applyAlignment="1" applyProtection="1">
      <alignment horizontal="left" vertical="center" wrapText="1"/>
      <protection/>
    </xf>
    <xf numFmtId="0" fontId="10" fillId="2" borderId="36" xfId="0" applyFont="1" applyFill="1" applyBorder="1" applyAlignment="1" applyProtection="1">
      <alignment horizontal="left" vertical="center" wrapText="1"/>
      <protection/>
    </xf>
    <xf numFmtId="0" fontId="10" fillId="0" borderId="34" xfId="0" applyFont="1" applyFill="1" applyBorder="1" applyAlignment="1" applyProtection="1">
      <alignment horizontal="left" vertical="center" wrapText="1"/>
      <protection/>
    </xf>
    <xf numFmtId="0" fontId="10" fillId="0" borderId="35" xfId="0" applyFont="1" applyFill="1" applyBorder="1" applyAlignment="1" applyProtection="1">
      <alignment horizontal="left" vertical="center" wrapText="1"/>
      <protection/>
    </xf>
    <xf numFmtId="0" fontId="10" fillId="0" borderId="36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42" borderId="19" xfId="0" applyFont="1" applyFill="1" applyBorder="1" applyAlignment="1" applyProtection="1">
      <alignment horizontal="left" vertical="center" shrinkToFit="1"/>
      <protection/>
    </xf>
    <xf numFmtId="0" fontId="4" fillId="42" borderId="20" xfId="0" applyFont="1" applyFill="1" applyBorder="1" applyAlignment="1" applyProtection="1">
      <alignment horizontal="left" vertical="center" shrinkToFit="1"/>
      <protection/>
    </xf>
    <xf numFmtId="0" fontId="10" fillId="2" borderId="17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 indent="1"/>
      <protection/>
    </xf>
    <xf numFmtId="0" fontId="0" fillId="0" borderId="25" xfId="0" applyFont="1" applyBorder="1" applyAlignment="1" applyProtection="1">
      <alignment horizontal="right"/>
      <protection/>
    </xf>
    <xf numFmtId="0" fontId="10" fillId="0" borderId="17" xfId="0" applyFont="1" applyFill="1" applyBorder="1" applyAlignment="1" applyProtection="1">
      <alignment horizontal="left" vertical="center" wrapText="1"/>
      <protection/>
    </xf>
    <xf numFmtId="0" fontId="10" fillId="0" borderId="16" xfId="0" applyFont="1" applyFill="1" applyBorder="1" applyAlignment="1" applyProtection="1">
      <alignment horizontal="left" vertical="center" wrapText="1"/>
      <protection/>
    </xf>
    <xf numFmtId="0" fontId="7" fillId="0" borderId="0" xfId="60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6" fillId="2" borderId="11" xfId="0" applyFont="1" applyFill="1" applyBorder="1" applyAlignment="1" applyProtection="1">
      <alignment horizontal="left" vertical="center" wrapText="1"/>
      <protection/>
    </xf>
    <xf numFmtId="0" fontId="8" fillId="34" borderId="53" xfId="0" applyFont="1" applyFill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8" fillId="34" borderId="54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/>
      <protection/>
    </xf>
    <xf numFmtId="3" fontId="8" fillId="34" borderId="54" xfId="0" applyNumberFormat="1" applyFont="1" applyFill="1" applyBorder="1" applyAlignment="1" applyProtection="1">
      <alignment horizontal="center" vertical="center" wrapText="1"/>
      <protection/>
    </xf>
    <xf numFmtId="3" fontId="2" fillId="0" borderId="30" xfId="0" applyNumberFormat="1" applyFont="1" applyBorder="1" applyAlignment="1" applyProtection="1">
      <alignment/>
      <protection/>
    </xf>
    <xf numFmtId="3" fontId="8" fillId="34" borderId="56" xfId="0" applyNumberFormat="1" applyFont="1" applyFill="1" applyBorder="1" applyAlignment="1" applyProtection="1">
      <alignment horizontal="center" vertical="center" wrapText="1"/>
      <protection/>
    </xf>
    <xf numFmtId="3" fontId="2" fillId="0" borderId="57" xfId="0" applyNumberFormat="1" applyFont="1" applyBorder="1" applyAlignment="1" applyProtection="1">
      <alignment/>
      <protection/>
    </xf>
    <xf numFmtId="49" fontId="8" fillId="34" borderId="58" xfId="0" applyNumberFormat="1" applyFont="1" applyFill="1" applyBorder="1" applyAlignment="1" applyProtection="1">
      <alignment horizontal="center" vertical="center" wrapText="1"/>
      <protection/>
    </xf>
    <xf numFmtId="49" fontId="8" fillId="34" borderId="10" xfId="0" applyNumberFormat="1" applyFont="1" applyFill="1" applyBorder="1" applyAlignment="1" applyProtection="1">
      <alignment horizontal="center" vertical="center" wrapText="1"/>
      <protection/>
    </xf>
    <xf numFmtId="0" fontId="18" fillId="43" borderId="59" xfId="0" applyFont="1" applyFill="1" applyBorder="1" applyAlignment="1" applyProtection="1">
      <alignment horizontal="left" vertical="center"/>
      <protection/>
    </xf>
    <xf numFmtId="0" fontId="20" fillId="43" borderId="59" xfId="0" applyFont="1" applyFill="1" applyBorder="1" applyAlignment="1" applyProtection="1">
      <alignment vertical="center"/>
      <protection/>
    </xf>
    <xf numFmtId="0" fontId="2" fillId="0" borderId="59" xfId="0" applyFont="1" applyBorder="1" applyAlignment="1" applyProtection="1">
      <alignment vertical="center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18" fillId="43" borderId="60" xfId="0" applyFont="1" applyFill="1" applyBorder="1" applyAlignment="1" applyProtection="1">
      <alignment horizontal="left" vertical="center"/>
      <protection/>
    </xf>
    <xf numFmtId="0" fontId="2" fillId="0" borderId="60" xfId="0" applyFont="1" applyBorder="1" applyAlignment="1" applyProtection="1">
      <alignment vertical="center"/>
      <protection/>
    </xf>
    <xf numFmtId="0" fontId="18" fillId="2" borderId="11" xfId="0" applyFont="1" applyFill="1" applyBorder="1" applyAlignment="1" applyProtection="1">
      <alignment horizontal="left" vertical="center" wrapText="1"/>
      <protection/>
    </xf>
    <xf numFmtId="0" fontId="18" fillId="2" borderId="12" xfId="0" applyFont="1" applyFill="1" applyBorder="1" applyAlignment="1" applyProtection="1">
      <alignment horizontal="left" vertical="center" wrapText="1"/>
      <protection/>
    </xf>
    <xf numFmtId="0" fontId="2" fillId="0" borderId="60" xfId="0" applyFont="1" applyBorder="1" applyAlignment="1" applyProtection="1">
      <alignment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dxfs count="90"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71">
            <xs:annotation>
              <xs:documentation>
						Inker d.d.
					</xs:documentation>
            </xs:annotation>
          </xs:enumeration>
          <xs:enumeration value="204">
            <xs:annotation>
              <xs:documentation>
						Kutjevo d.d.
					</xs:documentation>
            </xs:annotation>
          </xs:enumeration>
          <xs:enumeration value="218">
            <xs:annotation>
              <xs:documentation>
						Croatia - baterije d.d.
					</xs:documentation>
            </xs:annotation>
          </xs:enumeration>
          <xs:enumeration value="233">
            <xs:annotation>
              <xs:documentation>
						Ericsson Nikola Tesla d.d.
					</xs:documentation>
            </xs:annotation>
          </xs:enumeration>
          <xs:enumeration value="237">
            <xs:annotation>
              <xs:documentation>
						Exportdrvo d.d.
					</xs:documentation>
            </xs:annotation>
          </xs:enumeration>
          <xs:enumeration value="241">
            <xs:annotation>
              <xs:documentation>
						MGK - Pack d.d.
					</xs:documentation>
            </xs:annotation>
          </xs:enumeration>
          <xs:enumeration value="273">
            <xs:annotation>
              <xs:documentation>
						Hrvatski Telekom d.d.
					</xs:documentation>
            </xs:annotation>
          </xs:enumeration>
          <xs:enumeration value="284">
            <xs:annotation>
              <xs:documentation>
						Konzum d.d.
					</xs:documentation>
            </xs:annotation>
          </xs:enumeration>
          <xs:enumeration value="287">
            <xs:annotation>
              <xs:documentation>
						HP - Hrvatska pošta d.d.
					</xs:documentation>
            </xs:annotation>
          </xs:enumeration>
          <xs:enumeration value="294">
            <xs:annotation>
              <xs:documentation>
						Hrvatska elektroprivreda d.d.
					</xs:documentation>
            </xs:annotation>
          </xs:enumeration>
          <xs:enumeration value="306">
            <xs:annotation>
              <xs:documentation>
						Tankerska plovidba d.d.
					</xs:documentation>
            </xs:annotation>
          </xs:enumeration>
          <xs:enumeration value="325">
            <xs:annotation>
              <xs:documentation>
						Borik d.d.
					</xs:documentation>
            </xs:annotation>
          </xs:enumeration>
          <xs:enumeration value="330">
            <xs:annotation>
              <xs:documentation>
						Brodomerkur d.d.
					</xs:documentation>
            </xs:annotation>
          </xs:enumeration>
          <xs:enumeration value="336">
            <xs:annotation>
              <xs:documentation>
						Tehnomont d.d.
					</xs:documentation>
            </xs:annotation>
          </xs:enumeration>
          <xs:enumeration value="343">
            <xs:annotation>
              <xs:documentation>
						Belišće d.d.
					</xs:documentation>
            </xs:annotation>
          </xs:enumeration>
          <xs:enumeration value="360">
            <xs:annotation>
              <xs:documentation>
						Turisthotel d.d.
					</xs:documentation>
            </xs:annotation>
          </xs:enumeration>
          <xs:enumeration value="378">
            <xs:annotation>
              <xs:documentation>
						Lavčević d.d.
					</xs:documentation>
            </xs:annotation>
          </xs:enumeration>
          <xs:enumeration value="382">
            <xs:annotation>
              <xs:documentation>
						AD Plastik d.d.
					</xs:documentation>
            </xs:annotation>
          </xs:enumeration>
          <xs:enumeration value="393">
            <xs:annotation>
              <xs:documentation>
						Hoteli Haludovo Malinska d.d.
					</xs:documentation>
            </xs:annotation>
          </xs:enumeration>
          <xs:enumeration value="394">
            <xs:annotation>
              <xs:documentation>
						Atlas d.d.
					</xs:documentation>
            </xs:annotation>
          </xs:enumeration>
          <xs:enumeration value="409">
            <xs:annotation>
              <xs:documentation>
						Unijapapir d.d.
					</xs:documentation>
            </xs:annotation>
          </xs:enumeration>
          <xs:enumeration value="433">
            <xs:annotation>
              <xs:documentation>
						Plava laguna d.d.
					</xs:documentation>
            </xs:annotation>
          </xs:enumeration>
          <xs:enumeration value="444">
            <xs:annotation>
              <xs:documentation>
						Validus d.d.
					</xs:documentation>
            </xs:annotation>
          </xs:enumeration>
          <xs:enumeration value="455">
            <xs:annotation>
              <xs:documentation>
						IPK Osijek d.d.
					</xs:documentation>
            </xs:annotation>
          </xs:enumeration>
          <xs:enumeration value="472">
            <xs:annotation>
              <xs:documentation>
						Industrogradnja grupa d.d.
					</xs:documentation>
            </xs:annotation>
          </xs:enumeration>
          <xs:enumeration value="501">
            <xs:annotation>
              <xs:documentation>
						Končar - Elektroindustrija d.d.
					</xs:documentation>
            </xs:annotation>
          </xs:enumeration>
          <xs:enumeration value="568">
            <xs:annotation>
              <xs:documentation>
						Jadranski naftovod d.d.
					</xs:documentation>
            </xs:annotation>
          </xs:enumeration>
          <xs:enumeration value="580">
            <xs:annotation>
              <xs:documentation>
						Hoteli Makarska d.d.
					</xs:documentation>
            </xs:annotation>
          </xs:enumeration>
          <xs:enumeration value="594">
            <xs:annotation>
              <xs:documentation>
						Vjesnik d.d.
					</xs:documentation>
            </xs:annotation>
          </xs:enumeration>
          <xs:enumeration value="612">
            <xs:annotation>
              <xs:documentation>
						Božjakovina d.d.
					</xs:documentation>
            </xs:annotation>
          </xs:enumeration>
          <xs:enumeration value="615">
            <xs:annotation>
              <xs:documentation>
						Jadrankamen d.d. u stečaju
					</xs:documentation>
            </xs:annotation>
          </xs:enumeration>
          <xs:enumeration value="616">
            <xs:annotation>
              <xs:documentation>
						Badel 1862 d.d.
					</xs:documentation>
            </xs:annotation>
          </xs:enumeration>
          <xs:enumeration value="629">
            <xs:annotation>
              <xs:documentation>
						Jadran d.d., Tvornica metalnog nameštaja
					</xs:documentation>
            </xs:annotation>
          </xs:enumeration>
          <xs:enumeration value="637">
            <xs:annotation>
              <xs:documentation>
						Croatia Airlines d.d.
					</xs:documentation>
            </xs:annotation>
          </xs:enumeration>
          <xs:enumeration value="649">
            <xs:annotation>
              <xs:documentation>
						Mlinar d.d.
					</xs:documentation>
            </xs:annotation>
          </xs:enumeration>
          <xs:enumeration value="703">
            <xs:annotation>
              <xs:documentation>
						TLM tvornica lakih metala d.d.
					</xs:documentation>
            </xs:annotation>
          </xs:enumeration>
          <xs:enumeration value="709">
            <xs:annotation>
              <xs:documentation>
						Brestovac d.d. u stečaju
					</xs:documentation>
            </xs:annotation>
          </xs:enumeration>
          <xs:enumeration value="715">
            <xs:annotation>
              <xs:documentation>
						Hoteli Cavtat d.d.
					</xs:documentation>
            </xs:annotation>
          </xs:enumeration>
          <xs:enumeration value="737">
            <xs:annotation>
              <xs:documentation>
						Slavonijatekstil d.d. u stečaju
					</xs:documentation>
            </xs:annotation>
          </xs:enumeration>
          <xs:enumeration value="755">
            <xs:annotation>
              <xs:documentation>
						Đakovština d.d. u stečaju
					</xs:documentation>
            </xs:annotation>
          </xs:enumeration>
          <xs:enumeration value="765">
            <xs:annotation>
              <xs:documentation>
						Jadranka d.d.
					</xs:documentation>
            </xs:annotation>
          </xs:enumeration>
          <xs:enumeration value="790">
            <xs:annotation>
              <xs:documentation>
						Chromos boje i lakovi d.d.
					</xs:documentation>
            </xs:annotation>
          </xs:enumeration>
          <xs:enumeration value="797">
            <xs:annotation>
              <xs:documentation>
						Lošinjska plovidba - Holding d.d.
					</xs:documentation>
            </xs:annotation>
          </xs:enumeration>
          <xs:enumeration value="808">
            <xs:annotation>
              <xs:documentation>
						Hoteli Jadran d.d.
					</xs:documentation>
            </xs:annotation>
          </xs:enumeration>
          <xs:enumeration value="810">
            <xs:annotation>
              <xs:documentation>
						Slavonija modna konfekcija d.d.
					</xs:documentation>
            </xs:annotation>
          </xs:enumeration>
          <xs:enumeration value="847">
            <xs:annotation>
              <xs:documentation>
						Kraš d.d.
					</xs:documentation>
            </xs:annotation>
          </xs:enumeration>
          <xs:enumeration value="876">
            <xs:annotation>
              <xs:documentation>
						HUP - Zagreb d.d.
					</xs:documentation>
            </xs:annotation>
          </xs:enumeration>
          <xs:enumeration value="920">
            <xs:annotation>
              <xs:documentation>
						Belje d.d.
					</xs:documentation>
            </xs:annotation>
          </xs:enumeration>
          <xs:enumeration value="936">
            <xs:annotation>
              <xs:documentation>
						Tisak d.d.
					</xs:documentation>
            </xs:annotation>
          </xs:enumeration>
          <xs:enumeration value="951">
            <xs:annotation>
              <xs:documentation>
						Maraska d.d.
					</xs:documentation>
            </xs:annotation>
          </xs:enumeration>
          <xs:enumeration value="952">
            <xs:annotation>
              <xs:documentation>
						Zagrebačke pekarne Klara d.d.
					</xs:documentation>
            </xs:annotation>
          </xs:enumeration>
          <xs:enumeration value="954">
            <xs:annotation>
              <xs:documentation>
						Hoteli Baška d.d.
					</xs:documentation>
            </xs:annotation>
          </xs:enumeration>
          <xs:enumeration value="978">
            <xs:annotation>
              <xs:documentation>
						Hotel Bellevue d.d.
					</xs:documentation>
            </xs:annotation>
          </xs:enumeration>
          <xs:enumeration value="995">
            <xs:annotation>
              <xs:documentation>
						Laguna Novigrad d.d.
					</xs:documentation>
            </xs:annotation>
          </xs:enumeration>
          <xs:enumeration value="1075">
            <xs:annotation>
              <xs:documentation>
						Agromeđimurje d.d.
					</xs:documentation>
            </xs:annotation>
          </xs:enumeration>
          <xs:enumeration value="1096">
            <xs:annotation>
              <xs:documentation>
						Finvest Corp d.d.
					</xs:documentation>
            </xs:annotation>
          </xs:enumeration>
          <xs:enumeration value="1100">
            <xs:annotation>
              <xs:documentation>
						Herbos d.d.
					</xs:documentation>
            </xs:annotation>
          </xs:enumeration>
          <xs:enumeration value="1104">
            <xs:annotation>
              <xs:documentation>
						Hoteli Novi d.d. u stečaju
					</xs:documentation>
            </xs:annotation>
          </xs:enumeration>
          <xs:enumeration value="1106">
            <xs:annotation>
              <xs:documentation>
						Hoteli Omišalj d.d. u stečaju
					</xs:documentation>
            </xs:annotation>
          </xs:enumeration>
          <xs:enumeration value="1121">
            <xs:annotation>
              <xs:documentation>
						Liburnia riviera hoteli d.d.
					</xs:documentation>
            </xs:annotation>
          </xs:enumeration>
          <xs:enumeration value="1130">
            <xs:annotation>
              <xs:documentation>
						Metalska industrija Varaždin d.d.
					</xs:documentation>
            </xs:annotation>
          </xs:enumeration>
          <xs:enumeration value="1131">
            <xs:annotation>
              <xs:documentation>
						Metalska industrija Osijek d.d. u stečaju
					</xs:documentation>
            </xs:annotation>
          </xs:enumeration>
          <xs:enumeration value="1141">
            <xs:annotation>
              <xs:documentation>
						Petrokemija d.d.
					</xs:documentation>
            </xs:annotation>
          </xs:enumeration>
          <xs:enumeration value="1142">
            <xs:annotation>
              <xs:documentation>
						PIK - Vinkovci d.d.
					</xs:documentation>
            </xs:annotation>
          </xs:enumeration>
          <xs:enumeration value="1145">
            <xs:annotation>
              <xs:documentation>
						Poljoprivredno poduzeće Orahovica d.o.o.
					</xs:documentation>
            </xs:annotation>
          </xs:enumeration>
          <xs:enumeration value="1147">
            <xs:annotation>
              <xs:documentation>
						PIK Rijeka d.d.
					</xs:documentation>
            </xs:annotation>
          </xs:enumeration>
          <xs:enumeration value="1165">
            <xs:annotation>
              <xs:documentation>
						Transadria d.d. u stečaju
					</xs:documentation>
            </xs:annotation>
          </xs:enumeration>
          <xs:enumeration value="1169">
            <xs:annotation>
              <xs:documentation>
						Trokut d.d.
					</xs:documentation>
            </xs:annotation>
          </xs:enumeration>
          <xs:enumeration value="1176">
            <xs:annotation>
              <xs:documentation>
						Zlatni otok d.d.
					</xs:documentation>
            </xs:annotation>
          </xs:enumeration>
          <xs:enumeration value="1181">
            <xs:annotation>
              <xs:documentation>
						Adriatic Croatia International Club d.d.
					</xs:documentation>
            </xs:annotation>
          </xs:enumeration>
          <xs:enumeration value="1185">
            <xs:annotation>
              <xs:documentation>
						Apartmani Medena d.d.
					</xs:documentation>
            </xs:annotation>
          </xs:enumeration>
          <xs:enumeration value="1187">
            <xs:annotation>
              <xs:documentation>
						Atlantska plovidba d.d.
					</xs:documentation>
            </xs:annotation>
          </xs:enumeration>
          <xs:enumeration value="1196">
            <xs:annotation>
              <xs:documentation>
						Bilokalnik - IPA d.d.
					</xs:documentation>
            </xs:annotation>
          </xs:enumeration>
          <xs:enumeration value="1200">
            <xs:annotation>
              <xs:documentation>
						Brionka d.d.
					</xs:documentation>
            </xs:annotation>
          </xs:enumeration>
          <xs:enumeration value="1203">
            <xs:annotation>
              <xs:documentation>
						3. MAJ brodogradilište d.d.
					</xs:documentation>
            </xs:annotation>
          </xs:enumeration>
          <xs:enumeration value="1208">
            <xs:annotation>
              <xs:documentation>
						Chromos Agro d.d.
					</xs:documentation>
            </xs:annotation>
          </xs:enumeration>
          <xs:enumeration value="1214">
            <xs:annotation>
              <xs:documentation>
						Čakovečki mlinovi d.d.
					</xs:documentation>
            </xs:annotation>
          </xs:enumeration>
          <xs:enumeration value="1215">
            <xs:annotation>
              <xs:documentation>
						Čateks d.d.
					</xs:documentation>
            </xs:annotation>
          </xs:enumeration>
          <xs:enumeration value="1216">
            <xs:annotation>
              <xs:documentation>
						Dalekovod d.d.
					</xs:documentation>
            </xs:annotation>
          </xs:enumeration>
          <xs:enumeration value="1217">
            <xs:annotation>
              <xs:documentation>
						Dalit Corp. d.d.
					</xs:documentation>
            </xs:annotation>
          </xs:enumeration>
          <xs:enumeration value="1220">
            <xs:annotation>
              <xs:documentation>
						Dioki d.d.
					</xs:documentation>
            </xs:annotation>
          </xs:enumeration>
          <xs:enumeration value="1221">
            <xs:annotation>
              <xs:documentation>
						Domaća tvornica rublja d.d.
					</xs:documentation>
            </xs:annotation>
          </xs:enumeration>
          <xs:enumeration value="1223">
            <xs:annotation>
              <xs:documentation>
						Drvna industrija Spačva d.d.
					</xs:documentation>
            </xs:annotation>
          </xs:enumeration>
          <xs:enumeration value="1230">
            <xs:annotation>
              <xs:documentation>
						ĐURO ĐAKOVIĆ GRUPA d.d.
					</xs:documentation>
            </xs:annotation>
          </xs:enumeration>
          <xs:enumeration value="1237">
            <xs:annotation>
              <xs:documentation>
						Elektrometal d.d.
					</xs:documentation>
            </xs:annotation>
          </xs:enumeration>
          <xs:enumeration value="1239">
            <xs:annotation>
              <xs:documentation>
						Elektroprojekt d.d.
					</xs:documentation>
            </xs:annotation>
          </xs:enumeration>
          <xs:enumeration value="1242">
            <xs:annotation>
              <xs:documentation>
						Franck d.d.
					</xs:documentation>
            </xs:annotation>
          </xs:enumeration>
          <xs:enumeration value="1250">
            <xs:annotation>
              <xs:documentation>
						Hidroelektra niskogradnja d.d.
					</xs:documentation>
            </xs:annotation>
          </xs:enumeration>
          <xs:enumeration value="1253">
            <xs:annotation>
              <xs:documentation>
						Hotel Medena d.d.
					</xs:documentation>
            </xs:annotation>
          </xs:enumeration>
          <xs:enumeration value="1258">
            <xs:annotation>
              <xs:documentation>
						HOTELI BRELA d.d.
					</xs:documentation>
            </xs:annotation>
          </xs:enumeration>
          <xs:enumeration value="1259">
            <xs:annotation>
              <xs:documentation>
						Hoteli Croatia d.d.
					</xs:documentation>
            </xs:annotation>
          </xs:enumeration>
          <xs:enumeration value="1260">
            <xs:annotation>
              <xs:documentation>
						Hoteli Maestral d.d.
					</xs:documentation>
            </xs:annotation>
          </xs:enumeration>
          <xs:enumeration value="1261">
            <xs:annotation>
              <xs:documentation>
						Hoteli Tučepi d.d.
					</xs:documentation>
            </xs:annotation>
          </xs:enumeration>
          <xs:enumeration value="1262">
            <xs:annotation>
              <xs:documentation>
						Hoteli Zadar d.d.
					</xs:documentation>
            </xs:annotation>
          </xs:enumeration>
          <xs:enumeration value="1265">
            <xs:annotation>
              <xs:documentation>
						HTP Korčula d.d.
					</xs:documentation>
            </xs:annotation>
          </xs:enumeration>
          <xs:enumeration value="1266">
            <xs:annotation>
              <xs:documentation>
						HTP Orebić d.d.
					</xs:documentation>
            </xs:annotation>
          </xs:enumeration>
          <xs:enumeration value="1271">
            <xs:annotation>
              <xs:documentation>
						Ilirija d.d.
					</xs:documentation>
            </xs:annotation>
          </xs:enumeration>
          <xs:enumeration value="1273">
            <xs:annotation>
              <xs:documentation>
						Imunološki zavod d.d.
					</xs:documentation>
            </xs:annotation>
          </xs:enumeration>
          <xs:enumeration value="1274">
            <xs:annotation>
              <xs:documentation>
						Termes grupa d.d.
					</xs:documentation>
            </xs:annotation>
          </xs:enumeration>
          <xs:enumeration value="1277">
            <xs:annotation>
              <xs:documentation>
						Istra d.d.
					</xs:documentation>
            </xs:annotation>
          </xs:enumeration>
          <xs:enumeration value="1283">
            <xs:annotation>
              <xs:documentation>
						Istraturist Umag d.d.
					</xs:documentation>
            </xs:annotation>
          </xs:enumeration>
          <xs:enumeration value="1285">
            <xs:annotation>
              <xs:documentation>
						JADRAN d.d.
					</xs:documentation>
            </xs:annotation>
          </xs:enumeration>
          <xs:enumeration value="1286">
            <xs:annotation>
              <xs:documentation>
						Jadran film d.d.
					</xs:documentation>
            </xs:annotation>
          </xs:enumeration>
          <xs:enumeration value="1290">
            <xs:annotation>
              <xs:documentation>
						Jadran tvornica čarapa d.d.
					</xs:documentation>
            </xs:annotation>
          </xs:enumeration>
          <xs:enumeration value="1296">
            <xs:annotation>
              <xs:documentation>
						Jamnica d.d.
					</xs:documentation>
            </xs:annotation>
          </xs:enumeration>
          <xs:enumeration value="1303">
            <xs:annotation>
              <xs:documentation>
						Kamensko d.d. u stečaju
					</xs:documentation>
            </xs:annotation>
          </xs:enumeration>
          <xs:enumeration value="1311">
            <xs:annotation>
              <xs:documentation>
						Koestlin d.d.
					</xs:documentation>
            </xs:annotation>
          </xs:enumeration>
          <xs:enumeration value="1312">
            <xs:annotation>
              <xs:documentation>
						Koka d.d.
					</xs:documentation>
            </xs:annotation>
          </xs:enumeration>
          <xs:enumeration value="1315">
            <xs:annotation>
              <xs:documentation>
						Končar - Distributivni i specijalni transformatori d.d.
					</xs:documentation>
            </xs:annotation>
          </xs:enumeration>
          <xs:enumeration value="1323">
            <xs:annotation>
              <xs:documentation>
						Končar - Sklopna postrojenja d.d.
					</xs:documentation>
            </xs:annotation>
          </xs:enumeration>
          <xs:enumeration value="1326">
            <xs:annotation>
              <xs:documentation>
						Koteks d.d.
					</xs:documentation>
            </xs:annotation>
          </xs:enumeration>
          <xs:enumeration value="1329">
            <xs:annotation>
              <xs:documentation>
						Ledo d.d.
					</xs:documentation>
            </xs:annotation>
          </xs:enumeration>
          <xs:enumeration value="1333">
            <xs:annotation>
              <xs:documentation>
						Luka Rijeka d.d.
					</xs:documentation>
            </xs:annotation>
          </xs:enumeration>
          <xs:enumeration value="1334">
            <xs:annotation>
              <xs:documentation>
						Dukat d.d.
					</xs:documentation>
            </xs:annotation>
          </xs:enumeration>
          <xs:enumeration value="1335">
            <xs:annotation>
              <xs:documentation>
						Magma d.d.
					</xs:documentation>
            </xs:annotation>
          </xs:enumeration>
          <xs:enumeration value="1339">
            <xs:annotation>
              <xs:documentation>
						Medika d.d.
					</xs:documentation>
            </xs:annotation>
          </xs:enumeration>
          <xs:enumeration value="1341">
            <xs:annotation>
              <xs:documentation>
						Mediteranska plovidba d.d. u stečaju
					</xs:documentation>
            </xs:annotation>
          </xs:enumeration>
          <xs:enumeration value="1342">
            <xs:annotation>
              <xs:documentation>
						Međimurska trikotaža d.d. u stečaju
					</xs:documentation>
            </xs:annotation>
          </xs:enumeration>
          <xs:enumeration value="1344">
            <xs:annotation>
              <xs:documentation>
						Mirna d.d.
					</xs:documentation>
            </xs:annotation>
          </xs:enumeration>
          <xs:enumeration value="1354">
            <xs:annotation>
              <xs:documentation>
						Mundus d.d. u stečaju
					</xs:documentation>
            </xs:annotation>
          </xs:enumeration>
          <xs:enumeration value="1364">
            <xs:annotation>
              <xs:documentation>
						Pluto d.d.
					</xs:documentation>
            </xs:annotation>
          </xs:enumeration>
          <xs:enumeration value="1371">
            <xs:annotation>
              <xs:documentation>
						Puljanka d.d. u stečaju
					</xs:documentation>
            </xs:annotation>
          </xs:enumeration>
          <xs:enumeration value="1372">
            <xs:annotation>
              <xs:documentation>
						Puris d.d.
					</xs:documentation>
            </xs:annotation>
          </xs:enumeration>
          <xs:enumeration value="1373">
            <xs:annotation>
              <xs:documentation>
						Rabac d.d.
					</xs:documentation>
            </xs:annotation>
          </xs:enumeration>
          <xs:enumeration value="1376">
            <xs:annotation>
              <xs:documentation>
						Riviera Adria d.d.
					</xs:documentation>
            </xs:annotation>
          </xs:enumeration>
          <xs:enumeration value="1378">
            <xs:annotation>
              <xs:documentation>
						RIZ - Odašiljači d.d.
					</xs:documentation>
            </xs:annotation>
          </xs:enumeration>
          <xs:enumeration value="1383">
            <xs:annotation>
              <xs:documentation>
						Saponia d.d.
					</xs:documentation>
            </xs:annotation>
          </xs:enumeration>
          <xs:enumeration value="1388">
            <xs:annotation>
              <xs:documentation>
						Slobodna Dalmacija d.d.
					</xs:documentation>
            </xs:annotation>
          </xs:enumeration>
          <xs:enumeration value="1392">
            <xs:annotation>
              <xs:documentation>
						Solaris d.d.
					</xs:documentation>
            </xs:annotation>
          </xs:enumeration>
          <xs:enumeration value="1394">
            <xs:annotation>
              <xs:documentation>
						Siemens d.d.
					</xs:documentation>
            </xs:annotation>
          </xs:enumeration>
          <xs:enumeration value="1395">
            <xs:annotation>
              <xs:documentation>
						Sunčani Hvar d.d.
					</xs:documentation>
            </xs:annotation>
          </xs:enumeration>
          <xs:enumeration value="1397">
            <xs:annotation>
              <xs:documentation>
						Tankerkomerc d.d.
					</xs:documentation>
            </xs:annotation>
          </xs:enumeration>
          <xs:enumeration value="1398">
            <xs:annotation>
              <xs:documentation>
						Tehnika d.d.
					</xs:documentation>
            </xs:annotation>
          </xs:enumeration>
          <xs:enumeration value="1400">
            <xs:annotation>
              <xs:documentation>
						Tekstilpromet d.d.
					</xs:documentation>
            </xs:annotation>
          </xs:enumeration>
          <xs:enumeration value="1401">
            <xs:annotation>
              <xs:documentation>
						TOZ Penkala Tvornica olovaka Zagreb d.d. u stečaju
					</xs:documentation>
            </xs:annotation>
          </xs:enumeration>
          <xs:enumeration value="1408">
            <xs:annotation>
              <xs:documentation>
						Tvornice elektrotehničkih proizvoda d.d.
					</xs:documentation>
            </xs:annotation>
          </xs:enumeration>
          <xs:enumeration value="1413">
            <xs:annotation>
              <xs:documentation>
						Uljanik d.d.
					</xs:documentation>
            </xs:annotation>
          </xs:enumeration>
          <xs:enumeration value="1420">
            <xs:annotation>
              <xs:documentation>
						Varteks d.d.
					</xs:documentation>
            </xs:annotation>
          </xs:enumeration>
          <xs:enumeration value="1424">
            <xs:annotation>
              <xs:documentation>
						Viadukt d.d. u stečaju
					</xs:documentation>
            </xs:annotation>
          </xs:enumeration>
          <xs:enumeration value="1432">
            <xs:annotation>
              <xs:documentation>
						Vrboska d.d.
					</xs:documentation>
            </xs:annotation>
          </xs:enumeration>
          <xs:enumeration value="1436">
            <xs:annotation>
              <xs:documentation>
						Zagrebačka pivovara d.d.
					</xs:documentation>
            </xs:annotation>
          </xs:enumeration>
          <xs:enumeration value="1442">
            <xs:annotation>
              <xs:documentation>
						Zvečevo d.d.
					</xs:documentation>
            </xs:annotation>
          </xs:enumeration>
          <xs:enumeration value="1443">
            <xs:annotation>
              <xs:documentation>
						Zvijezda d.d.
					</xs:documentation>
            </xs:annotation>
          </xs:enumeration>
          <xs:enumeration value="1444">
            <xs:annotation>
              <xs:documentation>
						Željezara Split d.d. u stečaju
					</xs:documentation>
            </xs:annotation>
          </xs:enumeration>
          <xs:enumeration value="1445">
            <xs:annotation>
              <xs:documentation>
						Žitnjak d.d.
					</xs:documentation>
            </xs:annotation>
          </xs:enumeration>
          <xs:enumeration value="1450">
            <xs:annotation>
              <xs:documentation>
						Elektropromet d.d.
					</xs:documentation>
            </xs:annotation>
          </xs:enumeration>
          <xs:enumeration value="1453">
            <xs:annotation>
              <xs:documentation>
						Hotel Dubrovnik d.d.
					</xs:documentation>
            </xs:annotation>
          </xs:enumeration>
          <xs:enumeration value="1456">
            <xs:annotation>
              <xs:documentation>
						Hoteli Baška voda d.d.
					</xs:documentation>
            </xs:annotation>
          </xs:enumeration>
          <xs:enumeration value="1461">
            <xs:annotation>
              <xs:documentation>
						Institut IGH d.d.
					</xs:documentation>
            </xs:annotation>
          </xs:enumeration>
          <xs:enumeration value="1463">
            <xs:annotation>
              <xs:documentation>
						Jadroplov d.d.
					</xs:documentation>
            </xs:annotation>
          </xs:enumeration>
          <xs:enumeration value="1465">
            <xs:annotation>
              <xs:documentation>
						Lantea Grupa d.d.
					</xs:documentation>
            </xs:annotation>
          </xs:enumeration>
          <xs:enumeration value="1471">
            <xs:annotation>
              <xs:documentation>
						Palace hotel Zagreb d.d.
					</xs:documentation>
            </xs:annotation>
          </xs:enumeration>
          <xs:enumeration value="1482">
            <xs:annotation>
              <xs:documentation>
						Zlatni rat d.d.
					</xs:documentation>
            </xs:annotation>
          </xs:enumeration>
          <xs:enumeration value="1523">
            <xs:annotation>
              <xs:documentation>
						Tang tvornica alata d.d.
					</xs:documentation>
            </xs:annotation>
          </xs:enumeration>
          <xs:enumeration value="1569">
            <xs:annotation>
              <xs:documentation>
						Viro tvornica šećera d.d.
					</xs:documentation>
            </xs:annotation>
          </xs:enumeration>
          <xs:enumeration value="1618">
            <xs:annotation>
              <xs:documentation>
						Jelsa d.d.
					</xs:documentation>
            </xs:annotation>
          </xs:enumeration>
          <xs:enumeration value="1619">
            <xs:annotation>
              <xs:documentation>
						Auto - Hrvatska d.d.
					</xs:documentation>
            </xs:annotation>
          </xs:enumeration>
          <xs:enumeration value="1627">
            <xs:annotation>
              <xs:documentation>
						Podravka d.d.
					</xs:documentation>
            </xs:annotation>
          </xs:enumeration>
          <xs:enumeration value="1665">
            <xs:annotation>
              <xs:documentation>
						Arena Hospitality Group d.d.
					</xs:documentation>
            </xs:annotation>
          </xs:enumeration>
          <xs:enumeration value="1736">
            <xs:annotation>
              <xs:documentation>
						BRODOGRADILIŠTE VIKTOR LENAC d.d.
					</xs:documentation>
            </xs:annotation>
          </xs:enumeration>
          <xs:enumeration value="1861">
            <xs:annotation>
              <xs:documentation>
						HG Spot d.d. u stečaju
					</xs:documentation>
            </xs:annotation>
          </xs:enumeration>
          <xs:enumeration value="1928">
            <xs:annotation>
              <xs:documentation>
						Vis d.d. u stečaju
					</xs:documentation>
            </xs:annotation>
          </xs:enumeration>
          <xs:enumeration value="1967">
            <xs:annotation>
              <xs:documentation>
						Tekstilstroj d.d.
					</xs:documentation>
            </xs:annotation>
          </xs:enumeration>
          <xs:enumeration value="2102">
            <xs:annotation>
              <xs:documentation>
						Jadroagent d.d.
					</xs:documentation>
            </xs:annotation>
          </xs:enumeration>
          <xs:enumeration value="2160">
            <xs:annotation>
              <xs:documentation>
						Dubrovačko primorje d.d.
					</xs:documentation>
            </xs:annotation>
          </xs:enumeration>
          <xs:enumeration value="2205">
            <xs:annotation>
              <xs:documentation>
						Dalma d.d.
					</xs:documentation>
            </xs:annotation>
          </xs:enumeration>
          <xs:enumeration value="2319">
            <xs:annotation>
              <xs:documentation>
						Regeneracija d.d.
					</xs:documentation>
            </xs:annotation>
          </xs:enumeration>
          <xs:enumeration value="2338">
            <xs:annotation>
              <xs:documentation>
						Uljanik plovidba d.d.
					</xs:documentation>
            </xs:annotation>
          </xs:enumeration>
          <xs:enumeration value="2339">
            <xs:annotation>
              <xs:documentation>
						Adriachem d.d. u stečaju
					</xs:documentation>
            </xs:annotation>
          </xs:enumeration>
          <xs:enumeration value="2365">
            <xs:annotation>
              <xs:documentation>
						Hrvatski duhani d.d.
					</xs:documentation>
            </xs:annotation>
          </xs:enumeration>
          <xs:enumeration value="2369">
            <xs:annotation>
              <xs:documentation>
						Tempo d.d.
					</xs:documentation>
            </xs:annotation>
          </xs:enumeration>
          <xs:enumeration value="2410">
            <xs:annotation>
              <xs:documentation>
						Imperial d.d.
					</xs:documentation>
            </xs:annotation>
          </xs:enumeration>
          <xs:enumeration value="2411">
            <xs:annotation>
              <xs:documentation>
						Hoteli Živogošće d.d.
					</xs:documentation>
            </xs:annotation>
          </xs:enumeration>
          <xs:enumeration value="2416">
            <xs:annotation>
              <xs:documentation>
						MEDORA HOTELI I LJETOVALIŠTA d.d.
					</xs:documentation>
            </xs:annotation>
          </xs:enumeration>
          <xs:enumeration value="2417">
            <xs:annotation>
              <xs:documentation>
						Dalmacijavino d.d. u stečaju
					</xs:documentation>
            </xs:annotation>
          </xs:enumeration>
          <xs:enumeration value="2421">
            <xs:annotation>
              <xs:documentation>
						Hotel Excelsior d.d.
					</xs:documentation>
            </xs:annotation>
          </xs:enumeration>
          <xs:enumeration value="2457">
            <xs:annotation>
              <xs:documentation>
						Ingra d.d.
					</xs:documentation>
            </xs:annotation>
          </xs:enumeration>
          <xs:enumeration value="2520">
            <xs:annotation>
              <xs:documentation>
						Lucidus d.d.
					</xs:documentation>
            </xs:annotation>
          </xs:enumeration>
          <xs:enumeration value="2523">
            <xs:annotation>
              <xs:documentation>
						Vupik d.d.
					</xs:documentation>
            </xs:annotation>
          </xs:enumeration>
          <xs:enumeration value="2560">
            <xs:annotation>
              <xs:documentation>
						INA - Industrija nafte d.d.
					</xs:documentation>
            </xs:annotation>
          </xs:enumeration>
          <xs:enumeration value="2564">
            <xs:annotation>
              <xs:documentation>
						Jadran - Galenski laboratorij d.d.
					</xs:documentation>
            </xs:annotation>
          </xs:enumeration>
          <xs:enumeration value="2574">
            <xs:annotation>
              <xs:documentation>
						Luka Ploče d.d.
					</xs:documentation>
            </xs:annotation>
          </xs:enumeration>
          <xs:enumeration value="2588">
            <xs:annotation>
              <xs:documentation>
						Atlantic Grupa d.d.
					</xs:documentation>
            </xs:annotation>
          </xs:enumeration>
          <xs:enumeration value="3047">
            <xs:annotation>
              <xs:documentation>
						Merkantile d.d., zastupstva, inženjering, proizvodnja i trgovina
					</xs:documentation>
            </xs:annotation>
          </xs:enumeration>
          <xs:enumeration value="3110">
            <xs:annotation>
              <xs:documentation>
						Pounje trikotaža d.d.
					</xs:documentation>
            </xs:annotation>
          </xs:enumeration>
          <xs:enumeration value="3285">
            <xs:annotation>
              <xs:documentation>
						Kaštelanski staklenici d.d. u stečaju
					</xs:documentation>
            </xs:annotation>
          </xs:enumeration>
          <xs:enumeration value="3309">
            <xs:annotation>
              <xs:documentation>
						Adris Grupa d.d.
					</xs:documentation>
            </xs:annotation>
          </xs:enumeration>
          <xs:enumeration value="3315">
            <xs:annotation>
              <xs:documentation>
						Valamar Adria Holding d.d. za upravljačke djelatnosti holding društava
					</xs:documentation>
            </xs:annotation>
          </xs:enumeration>
          <xs:enumeration value="3722">
            <xs:annotation>
              <xs:documentation>
						Maistra d.d.
					</xs:documentation>
            </xs:annotation>
          </xs:enumeration>
          <xs:enumeration value="3983">
            <xs:annotation>
              <xs:documentation>
						Helios Faros d.d. u stečaju
					</xs:documentation>
            </xs:annotation>
          </xs:enumeration>
          <xs:enumeration value="4225">
            <xs:annotation>
              <xs:documentation>
						Nexe grupa d.d.
					</xs:documentation>
            </xs:annotation>
          </xs:enumeration>
          <xs:enumeration value="4408">
            <xs:annotation>
              <xs:documentation>
						Metronet telekomunikacije d.d.
					</xs:documentation>
            </xs:annotation>
          </xs:enumeration>
          <xs:enumeration value="4409">
            <xs:annotation>
              <xs:documentation>
						Hoteli Vodice d.d.
					</xs:documentation>
            </xs:annotation>
          </xs:enumeration>
          <xs:enumeration value="4410">
            <xs:annotation>
              <xs:documentation>
						Olympia Vodice d.d.
					</xs:documentation>
            </xs:annotation>
          </xs:enumeration>
          <xs:enumeration value="4510">
            <xs:annotation>
              <xs:documentation>
						Hospitalija trgovina d.o.o.
					</xs:documentation>
            </xs:annotation>
          </xs:enumeration>
          <xs:enumeration value="4575">
            <xs:annotation>
              <xs:documentation>
						Excelsa nekretnine d.d.
					</xs:documentation>
            </xs:annotation>
          </xs:enumeration>
          <xs:enumeration value="4661">
            <xs:annotation>
              <xs:documentation>
						OT - Optima telekom d.d.
					</xs:documentation>
            </xs:annotation>
          </xs:enumeration>
          <xs:enumeration value="4969">
            <xs:annotation>
              <xs:documentation>
						Vodoprivreda Zagreb d.d.
					</xs:documentation>
            </xs:annotation>
          </xs:enumeration>
          <xs:enumeration value="5033">
            <xs:annotation>
              <xs:documentation>
						Rijeka promet d.d., Rijeka
					</xs:documentation>
            </xs:annotation>
          </xs:enumeration>
          <xs:enumeration value="5149">
            <xs:annotation>
              <xs:documentation>
						Genera d.d.
					</xs:documentation>
            </xs:annotation>
          </xs:enumeration>
          <xs:enumeration value="5158">
            <xs:annotation>
              <xs:documentation>
						SUNCE KONCERN d.d. za turizam i ugostiteljstvo
					</xs:documentation>
            </xs:annotation>
          </xs:enumeration>
          <xs:enumeration value="5202">
            <xs:annotation>
              <xs:documentation>
						Odašiljači i veze d.o.o., Zagreb
					</xs:documentation>
            </xs:annotation>
          </xs:enumeration>
          <xs:enumeration value="5426">
            <xs:annotation>
              <xs:documentation>
						Plodine d.d.
					</xs:documentation>
            </xs:annotation>
          </xs:enumeration>
          <xs:enumeration value="5716">
            <xs:annotation>
              <xs:documentation>
						ŠC Višnjik d.o.o.
					</xs:documentation>
            </xs:annotation>
          </xs:enumeration>
          <xs:enumeration value="5790">
            <xs:annotation>
              <xs:documentation>
						ZAGREBAČKI HOLDING d.o.o.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29202">
            <xs:annotation>
              <xs:documentation>
						HOTELI ZLATNI RAT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88828">
            <xs:annotation>
              <xs:documentation>
						LANIŠTE D.O.O.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/>
      </xs:simpleType>
      <xs:element name="GFI-IZD-POD">
        <xs:complexType>
          <xs:sequence>
            <xs:element name="Izvjesce" type="Izvjesce" minOccurs="1" maxOccurs="1"/>
            <xs:element name="IFP-GFI-IZD-POD_1000340" type="IFP-GFI-IZD-POD_1000340" minOccurs="1" maxOccurs="1"/>
            <xs:element name="ISD-GFI-IZD-POD_1000341" type="ISD-GFI-IZD-POD_1000341" minOccurs="1" maxOccurs="1"/>
            <xs:element name="NTI-GFI-IZD-POD_1000342" type="NTI-GFI-IZD-POD_1000342" minOccurs="1" maxOccurs="1"/>
            <xs:element name="NTD-GFI-IZD-POD_1000343" type="NTD-GFI-IZD-POD_1000343" minOccurs="1" maxOccurs="1"/>
            <xs:element name="IPK-GFI-IZD-POD_1000344" type="IPK-GFI-IZD-POD_1000344" minOccurs="1" maxOccurs="1"/>
          </xs:sequence>
        </xs:complexType>
      </xs:element>
      <xs:complexType name="Izvjesce">
        <xs:sequence>
          <xs:element name="Godina" type="Godina" nillable="false"/>
          <xs:element name="sif_ust" type="sif_ust" nillable="false"/>
          <xs:element name="AtribIzv" type="AtribIzv" nillable="false"/>
        </xs:sequence>
      </xs:complexType>
      <xs:complexType name="IFP-GFI-IZD-POD_1000340">
        <xs:annotation>
          <xs:documentation>
				Izvještaj o financijskom položaju, opći izdavatelji, godišnji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3" type="decimal_18_2" nillable="false"/>
          <xs:element name="P1074925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84404" type="decimal_18_2" nillable="false"/>
          <xs:element name="P1084405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41">
        <xs:annotation>
          <xs:documentation>
				Izvještaj o sveobuhvatnoj dobiti, opći izdavatelji, godišnji
			</xs:documentation>
        </xs:annotation>
        <xs:all>
          <xs:element name="P1076024" type="decimal_18_2" nillable="false"/>
          <xs:element name="P1076032" type="decimal_18_2" nillable="false"/>
          <xs:element name="P1076039" type="decimal_18_2" nillable="false"/>
          <xs:element name="P1076041" type="decimal_18_2" nillable="false"/>
          <xs:element name="P1076043" type="decimal_18_2" nillable="false"/>
          <xs:element name="P1076046" type="decimal_18_2" nillable="false"/>
          <xs:element name="P1076048" type="decimal_18_2" nillable="false"/>
          <xs:element name="P1076052" type="decimal_18_2" nillable="false"/>
          <xs:element name="P1076056" type="decimal_18_2" nillable="false"/>
          <xs:element name="P1076058" type="decimal_18_2" nillable="false"/>
          <xs:element name="P1076060" type="decimal_18_2" nillable="false"/>
          <xs:element name="P1076062" type="decimal_18_2" nillable="false"/>
          <xs:element name="P1076064" type="decimal_18_2" nillable="false"/>
          <xs:element name="P1076066" type="decimal_18_2" nillable="false"/>
          <xs:element name="P1076069" type="decimal_18_2" nillable="false"/>
          <xs:element name="P1076071" type="decimal_18_2" nillable="false"/>
          <xs:element name="P1076073" type="decimal_18_2" nillable="false"/>
          <xs:element name="P1076076" type="decimal_18_2" nillable="false"/>
          <xs:element name="P1076078" type="decimal_18_2" nillable="false"/>
          <xs:element name="P1076080" type="decimal_18_2" nillable="false"/>
          <xs:element name="P1076082" type="decimal_18_2" nillable="false"/>
          <xs:element name="P1076084" type="decimal_18_2" nillable="false"/>
          <xs:element name="P1076087" type="decimal_18_2" nillable="false"/>
          <xs:element name="P1076090" type="decimal_18_2" nillable="false"/>
          <xs:element name="P1076092" type="decimal_18_2" nillable="false"/>
          <xs:element name="P1076094" type="decimal_18_2" nillable="false"/>
          <xs:element name="P1076095" type="decimal_18_2" nillable="false"/>
          <xs:element name="P1076098" type="decimal_18_2" nillable="false"/>
          <xs:element name="P1076101" type="decimal_18_2" nillable="false"/>
          <xs:element name="P1076103" type="decimal_18_2" nillable="false"/>
          <xs:element name="P1076105" type="decimal_18_2" nillable="false"/>
          <xs:element name="P1076107" type="decimal_18_2" nillable="false"/>
          <xs:element name="P1076109" type="decimal_18_2" nillable="false"/>
          <xs:element name="P1076111" type="decimal_18_2" nillable="false"/>
          <xs:element name="P1076113" type="decimal_18_2" nillable="false"/>
          <xs:element name="P1076115" type="decimal_18_2" nillable="false"/>
          <xs:element name="P1076117" type="decimal_18_2" nillable="false"/>
          <xs:element name="P1076122" type="decimal_18_2" nillable="false"/>
          <xs:element name="P1076126" type="decimal_18_2" nillable="false"/>
          <xs:element name="P1076128" type="decimal_18_2" nillable="false"/>
          <xs:element name="P1076130" type="decimal_18_2" nillable="false"/>
          <xs:element name="P1076132" type="decimal_18_2" nillable="false"/>
          <xs:element name="P1076134" type="decimal_18_2" nillable="false"/>
          <xs:element name="P1076136" type="decimal_18_2" nillable="false"/>
          <xs:element name="P1076138" type="decimal_18_2" nillable="false"/>
          <xs:element name="P1076140" type="decimal_18_2" nillable="false"/>
          <xs:element name="P1076142" type="decimal_18_2" nillable="false"/>
          <xs:element name="P1076144" type="decimal_18_2" nillable="false"/>
          <xs:element name="P1076147" type="decimal_18_2" nillable="false"/>
          <xs:element name="P1076150" type="decimal_18_2" nillable="false"/>
          <xs:element name="P1076152" type="decimal_18_2" nillable="false"/>
          <xs:element name="P1076154" type="decimal_18_2" nillable="false"/>
          <xs:element name="P1076156" type="decimal_18_2" nillable="false"/>
          <xs:element name="P1076158" type="decimal_18_2" nillable="false"/>
          <xs:element name="P1076162" type="decimal_18_2" nillable="false"/>
          <xs:element name="P1076164" type="decimal_18_2" nillable="false"/>
          <xs:element name="P1076166" type="decimal_18_2" nillable="false"/>
          <xs:element name="P1076168" type="decimal_18_2" nillable="false"/>
          <xs:element name="P1076170" type="decimal_18_2" nillable="false"/>
          <xs:element name="P1076173" type="decimal_18_2" nillable="false"/>
          <xs:element name="P1076175" type="decimal_18_2" nillable="false"/>
          <xs:element name="P1076178" type="decimal_18_2" nillable="false"/>
          <xs:element name="P1076180" type="decimal_18_2" nillable="false"/>
          <xs:element name="P1076182" type="decimal_18_2" nillable="false"/>
          <xs:element name="P1076234" type="decimal_18_2" nillable="false"/>
          <xs:element name="P1076236" type="decimal_18_2" nillable="false"/>
          <xs:element name="P1076240" type="decimal_18_2" nillable="false"/>
          <xs:element name="P1076243" type="decimal_18_2" nillable="false"/>
          <xs:element name="P1076245" type="decimal_18_2" nillable="false"/>
          <xs:element name="P1076247" type="decimal_18_2" nillable="false"/>
          <xs:element name="P1076249" type="decimal_18_2" nillable="false"/>
          <xs:element name="P1076251" type="decimal_18_2" nillable="false"/>
          <xs:element name="P1076253" type="decimal_18_2" nillable="false"/>
          <xs:element name="P1076255" type="decimal_18_2" nillable="false"/>
          <xs:element name="P1076257" type="decimal_18_2" nillable="false"/>
          <xs:element name="P1076259" type="decimal_18_2" nillable="false"/>
          <xs:element name="P1076262" type="decimal_18_2" nillable="false"/>
          <xs:element name="P1076264" type="decimal_18_2" nillable="false"/>
          <xs:element name="P1076274" type="decimal_18_2" nillable="false"/>
          <xs:element name="P1076276" type="decimal_18_2" nillable="false"/>
          <xs:element name="P1076278" type="decimal_18_2" nillable="false"/>
          <xs:element name="P1076280" type="decimal_18_2" nillable="false"/>
          <xs:element name="P1076281" type="decimal_18_2" nillable="false"/>
          <xs:element name="P1076282" type="decimal_18_2" nillable="false"/>
          <xs:element name="P1076283" type="decimal_18_2" nillable="false"/>
          <xs:element name="P1076284" type="decimal_18_2" nillable="false"/>
          <xs:element name="P1076285" type="decimal_18_2" nillable="false"/>
          <xs:element name="P1076286" type="decimal_18_2" nillable="false"/>
          <xs:element name="P1076287" type="decimal_18_2" nillable="false"/>
          <xs:element name="P1076288" type="decimal_18_2" nillable="false"/>
          <xs:element name="P1076289" type="decimal_18_2" nillable="false"/>
          <xs:element name="P1076291" type="decimal_18_2" nillable="false"/>
          <xs:element name="P1076293" type="decimal_18_2" nillable="false"/>
          <xs:element name="P1076295" type="decimal_18_2" nillable="false"/>
          <xs:element name="P1076297" type="decimal_18_2" nillable="false"/>
          <xs:element name="P1076299" type="decimal_18_2" nillable="false"/>
          <xs:element name="P1076301" type="decimal_18_2" nillable="false"/>
          <xs:element name="P1076303" type="decimal_18_2" nillable="false"/>
          <xs:element name="P1076315" type="decimal_18_2" nillable="false"/>
          <xs:element name="P1076317" type="decimal_18_2" nillable="false"/>
          <xs:element name="P1076322" type="decimal_18_2" nillable="false"/>
          <xs:element name="P1076324" type="decimal_18_2" nillable="false"/>
          <xs:element name="P1076326" type="decimal_18_2" nillable="false"/>
          <xs:element name="P1076330" type="decimal_18_2" nillable="false"/>
          <xs:element name="P1076331" type="decimal_18_2" nillable="false"/>
          <xs:element name="P1076332" type="decimal_18_2" nillable="false"/>
          <xs:element name="P1076333" type="decimal_18_2" nillable="false"/>
          <xs:element name="P1076334" type="decimal_18_2" nillable="false"/>
          <xs:element name="P1076335" type="decimal_18_2" nillable="false"/>
          <xs:element name="P1076336" type="decimal_18_2" nillable="false"/>
          <xs:element name="P1076337" type="decimal_18_2" nillable="false"/>
          <xs:element name="P1076338" type="decimal_18_2" nillable="false"/>
          <xs:element name="P1076339" type="decimal_18_2" nillable="false"/>
          <xs:element name="P1076340" type="decimal_18_2" nillable="false"/>
          <xs:element name="P1076341" type="decimal_18_2" nillable="false"/>
          <xs:element name="P1076342" type="decimal_18_2" nillable="false"/>
          <xs:element name="P1076343" type="decimal_18_2" nillable="false"/>
          <xs:element name="P1076344" type="decimal_18_2" nillable="false"/>
          <xs:element name="P1076345" type="decimal_18_2" nillable="false"/>
          <xs:element name="P1076346" type="decimal_18_2" nillable="false"/>
          <xs:element name="P1076347" type="decimal_18_2" nillable="false"/>
          <xs:element name="P1076348" type="decimal_18_2" nillable="false"/>
          <xs:element name="P1076349" type="decimal_18_2" nillable="false"/>
          <xs:element name="P1076350" type="decimal_18_2" nillable="false"/>
          <xs:element name="P1076351" type="decimal_18_2" nillable="false"/>
          <xs:element name="P1076352" type="decimal_18_2" nillable="false"/>
          <xs:element name="P1076353" type="decimal_18_2" nillable="false"/>
          <xs:element name="P1076354" type="decimal_18_2" nillable="false"/>
          <xs:element name="P1076355" type="decimal_18_2" nillable="false"/>
          <xs:element name="P1076356" type="decimal_18_2" nillable="false"/>
          <xs:element name="P1076357" type="decimal_18_2" nillable="false"/>
          <xs:element name="P1076358" type="decimal_18_2" nillable="false"/>
          <xs:element name="P1076359" type="decimal_18_2" nillable="false"/>
          <xs:element name="P1076360" type="decimal_18_2" nillable="false"/>
          <xs:element name="P1076361" type="decimal_18_2" nillable="false"/>
          <xs:element name="P1076362" type="decimal_18_2" nillable="false"/>
          <xs:element name="P1076363" type="decimal_18_2" nillable="false"/>
          <xs:element name="P1076364" type="decimal_18_2" nillable="false"/>
          <xs:element name="P1076365" type="decimal_18_2" nillable="false"/>
          <xs:element name="P1076366" type="decimal_18_2" nillable="false"/>
          <xs:element name="P1076367" type="decimal_18_2" nillable="false"/>
          <xs:element name="P1076368" type="decimal_18_2" nillable="false"/>
          <xs:element name="P1076369" type="decimal_18_2" nillable="false"/>
          <xs:element name="P1076370" type="decimal_18_2" nillable="false"/>
          <xs:element name="P1076371" type="decimal_18_2" nillable="false"/>
          <xs:element name="P1076372" type="decimal_18_2" nillable="false"/>
          <xs:element name="P1076373" type="decimal_18_2" nillable="false"/>
          <xs:element name="P1076374" type="decimal_18_2" nillable="false"/>
          <xs:element name="P1076375" type="decimal_18_2" nillable="false"/>
          <xs:element name="P1076376" type="decimal_18_2" nillable="false"/>
          <xs:element name="P1076377" type="decimal_18_2" nillable="false"/>
          <xs:element name="P1076378" type="decimal_18_2" nillable="false"/>
          <xs:element name="P1076379" type="decimal_18_2" nillable="false"/>
          <xs:element name="P1076380" type="decimal_18_2" nillable="false"/>
          <xs:element name="P1076381" type="decimal_18_2" nillable="false"/>
          <xs:element name="P1076382" type="decimal_18_2" nillable="false"/>
          <xs:element name="P1076383" type="decimal_18_2" nillable="false"/>
          <xs:element name="P1076384" type="decimal_18_2" nillable="false"/>
          <xs:element name="P1076385" type="decimal_18_2" nillable="false"/>
          <xs:element name="P1076386" type="decimal_18_2" nillable="false"/>
          <xs:element name="P1076387" type="decimal_18_2" nillable="false"/>
          <xs:element name="P1076388" type="decimal_18_2" nillable="false"/>
          <xs:element name="P1076389" type="decimal_18_2" nillable="false"/>
          <xs:element name="P1076390" type="decimal_18_2" nillable="false"/>
          <xs:element name="P1076391" type="decimal_18_2" nillable="false"/>
          <xs:element name="P1076392" type="decimal_18_2" nillable="false"/>
          <xs:element name="P1076393" type="decimal_18_2" nillable="false"/>
          <xs:element name="P1076394" type="decimal_18_2" nillable="false"/>
          <xs:element name="P1076395" type="decimal_18_2" nillable="false"/>
          <xs:element name="P1076396" type="decimal_18_2" nillable="false"/>
          <xs:element name="P1076397" type="decimal_18_2" nillable="false"/>
          <xs:element name="P1076398" type="decimal_18_2" nillable="false"/>
          <xs:element name="P1076399" type="decimal_18_2" nillable="false"/>
          <xs:element name="P1076400" type="decimal_18_2" nillable="false"/>
          <xs:element name="P1076401" type="decimal_18_2" nillable="false"/>
          <xs:element name="P1076402" type="decimal_18_2" nillable="false"/>
          <xs:element name="P1076403" type="decimal_18_2" nillable="false"/>
          <xs:element name="P1076404" type="decimal_18_2" nillable="false"/>
          <xs:element name="P1076405" type="decimal_18_2" nillable="false"/>
          <xs:element name="P1076406" type="decimal_18_2" nillable="false"/>
          <xs:element name="P1076407" type="decimal_18_2" nillable="false"/>
          <xs:element name="P1076408" type="decimal_18_2" nillable="false"/>
          <xs:element name="P1076409" type="decimal_18_2" nillable="false"/>
          <xs:element name="P1076410" type="decimal_18_2" nillable="false"/>
          <xs:element name="P1076411" type="decimal_18_2" nillable="false"/>
          <xs:element name="P1076412" type="decimal_18_2" nillable="false"/>
        </xs:all>
      </xs:complexType>
      <xs:complexType name="NTI-GFI-IZD-POD_1000342">
        <xs:annotation>
          <xs:documentation>
				Izvještaj o novčanom tijeku, indirektna metoda, opći izdavatelji, godišnji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43">
        <xs:annotation>
          <xs:documentation>
				Izvještaj o novčanom tijeku, direktna metoda, opći izdavatelji, godišnji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3" type="decimal_18_2" nillable="false"/>
          <xs:element name="P1078114" type="decimal_18_2" nillable="false"/>
          <xs:element name="P1078115" type="decimal_18_2" nillable="false"/>
          <xs:element name="P1078116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44">
        <xs:annotation>
          <xs:documentation>
				Izvještaj o promjenama kapitala, opći izdavatelji, godišnji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28" type="decimal_18_2" nillable="false"/>
          <xs:element name="P1079929" type="decimal_18_2" nillable="false"/>
          <xs:element name="P1079930" type="decimal_18_2" nillable="false"/>
          <xs:element name="P1079931" type="decimal_18_2" nillable="false"/>
          <xs:element name="P1079932" type="decimal_18_2" nillable="false"/>
          <xs:element name="P1079933" type="decimal_18_2" nillable="false"/>
          <xs:element name="P1079934" type="decimal_18_2" nillable="false"/>
          <xs:element name="P1079935" type="decimal_18_2" nillable="false"/>
          <xs:element name="P1082014" type="decimal_18_2" nillable="false"/>
          <xs:element name="P1082016" type="decimal_18_2" nillable="false"/>
          <xs:element name="P1082018" type="decimal_18_2" nillable="false"/>
          <xs:element name="P1082019" type="decimal_18_2" nillable="false"/>
          <xs:element name="P1082029" type="decimal_18_2" nillable="false"/>
          <xs:element name="P1082032" type="decimal_18_2" nillable="false"/>
          <xs:element name="P1082034" type="decimal_18_2" nillable="false"/>
          <xs:element name="P1082035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36" type="decimal_18_2" nillable="false"/>
          <xs:element name="P1080137" type="decimal_18_2" nillable="false"/>
          <xs:element name="P1080138" type="decimal_18_2" nillable="false"/>
          <xs:element name="P1080139" type="decimal_18_2" nillable="false"/>
          <xs:element name="P1080140" type="decimal_18_2" nillable="false"/>
          <xs:element name="P1080141" type="decimal_18_2" nillable="false"/>
          <xs:element name="P1080142" type="decimal_18_2" nillable="false"/>
          <xs:element name="P1080143" type="decimal_18_2" nillable="false"/>
          <xs:element name="P1082418" type="decimal_18_2" nillable="false"/>
          <xs:element name="P1082419" type="decimal_18_2" nillable="false"/>
          <xs:element name="P1082420" type="decimal_18_2" nillable="false"/>
          <xs:element name="P1082422" type="decimal_18_2" nillable="false"/>
          <xs:element name="P1082423" type="decimal_18_2" nillable="false"/>
          <xs:element name="P1082425" type="decimal_18_2" nillable="false"/>
          <xs:element name="P1082428" type="decimal_18_2" nillable="false"/>
          <xs:element name="P1082320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1" Name="GFI-IZD-POD_Map" RootElement="GFI-IZD-POD" SchemaID="Schema1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0">
      <selection activeCell="E28" sqref="E28:F28"/>
    </sheetView>
  </sheetViews>
  <sheetFormatPr defaultColWidth="9.140625" defaultRowHeight="12.75"/>
  <cols>
    <col min="9" max="9" width="13.421875" style="0" customWidth="1"/>
  </cols>
  <sheetData>
    <row r="1" spans="1:10" ht="15.75">
      <c r="A1" s="158"/>
      <c r="B1" s="159"/>
      <c r="C1" s="159"/>
      <c r="D1" s="29"/>
      <c r="E1" s="29"/>
      <c r="F1" s="29"/>
      <c r="G1" s="29"/>
      <c r="H1" s="29"/>
      <c r="I1" s="29"/>
      <c r="J1" s="30"/>
    </row>
    <row r="2" spans="1:10" ht="14.25" customHeight="1">
      <c r="A2" s="160" t="s">
        <v>404</v>
      </c>
      <c r="B2" s="161"/>
      <c r="C2" s="161"/>
      <c r="D2" s="161"/>
      <c r="E2" s="161"/>
      <c r="F2" s="161"/>
      <c r="G2" s="161"/>
      <c r="H2" s="161"/>
      <c r="I2" s="161"/>
      <c r="J2" s="162"/>
    </row>
    <row r="3" spans="1:10" ht="15">
      <c r="A3" s="86"/>
      <c r="B3" s="87"/>
      <c r="C3" s="87"/>
      <c r="D3" s="87"/>
      <c r="E3" s="87"/>
      <c r="F3" s="87"/>
      <c r="G3" s="87"/>
      <c r="H3" s="87"/>
      <c r="I3" s="87"/>
      <c r="J3" s="88"/>
    </row>
    <row r="4" spans="1:10" ht="33" customHeight="1">
      <c r="A4" s="163" t="s">
        <v>389</v>
      </c>
      <c r="B4" s="164"/>
      <c r="C4" s="164"/>
      <c r="D4" s="164"/>
      <c r="E4" s="165" t="s">
        <v>452</v>
      </c>
      <c r="F4" s="166"/>
      <c r="G4" s="94" t="s">
        <v>0</v>
      </c>
      <c r="H4" s="165" t="s">
        <v>451</v>
      </c>
      <c r="I4" s="166"/>
      <c r="J4" s="31"/>
    </row>
    <row r="5" spans="1:10" s="99" customFormat="1" ht="9.75" customHeight="1">
      <c r="A5" s="167"/>
      <c r="B5" s="168"/>
      <c r="C5" s="168"/>
      <c r="D5" s="168"/>
      <c r="E5" s="168"/>
      <c r="F5" s="168"/>
      <c r="G5" s="168"/>
      <c r="H5" s="168"/>
      <c r="I5" s="168"/>
      <c r="J5" s="169"/>
    </row>
    <row r="6" spans="1:10" ht="20.25" customHeight="1">
      <c r="A6" s="89"/>
      <c r="B6" s="100" t="s">
        <v>412</v>
      </c>
      <c r="C6" s="90"/>
      <c r="D6" s="90"/>
      <c r="E6" s="112">
        <v>2018</v>
      </c>
      <c r="F6" s="101"/>
      <c r="G6" s="94"/>
      <c r="H6" s="101"/>
      <c r="I6" s="101"/>
      <c r="J6" s="40"/>
    </row>
    <row r="7" spans="1:10" s="103" customFormat="1" ht="10.5" customHeight="1">
      <c r="A7" s="89"/>
      <c r="B7" s="90"/>
      <c r="C7" s="90"/>
      <c r="D7" s="90"/>
      <c r="E7" s="102"/>
      <c r="F7" s="102"/>
      <c r="G7" s="94"/>
      <c r="H7" s="102"/>
      <c r="I7" s="102"/>
      <c r="J7" s="40"/>
    </row>
    <row r="8" spans="1:10" ht="37.5" customHeight="1">
      <c r="A8" s="171" t="s">
        <v>413</v>
      </c>
      <c r="B8" s="172"/>
      <c r="C8" s="172"/>
      <c r="D8" s="172"/>
      <c r="E8" s="172"/>
      <c r="F8" s="172"/>
      <c r="G8" s="172"/>
      <c r="H8" s="172"/>
      <c r="I8" s="172"/>
      <c r="J8" s="32"/>
    </row>
    <row r="9" spans="1:10" ht="14.25">
      <c r="A9" s="33"/>
      <c r="B9" s="82"/>
      <c r="C9" s="82"/>
      <c r="D9" s="82"/>
      <c r="E9" s="170"/>
      <c r="F9" s="170"/>
      <c r="G9" s="120"/>
      <c r="H9" s="120"/>
      <c r="I9" s="92"/>
      <c r="J9" s="93"/>
    </row>
    <row r="10" spans="1:10" ht="25.5" customHeight="1">
      <c r="A10" s="138" t="s">
        <v>390</v>
      </c>
      <c r="B10" s="139"/>
      <c r="C10" s="150" t="s">
        <v>434</v>
      </c>
      <c r="D10" s="151"/>
      <c r="E10" s="84"/>
      <c r="F10" s="173" t="s">
        <v>414</v>
      </c>
      <c r="G10" s="174"/>
      <c r="H10" s="132" t="s">
        <v>435</v>
      </c>
      <c r="I10" s="133"/>
      <c r="J10" s="34"/>
    </row>
    <row r="11" spans="1:10" ht="15" customHeight="1">
      <c r="A11" s="33"/>
      <c r="B11" s="82"/>
      <c r="C11" s="82"/>
      <c r="D11" s="82"/>
      <c r="E11" s="157"/>
      <c r="F11" s="157"/>
      <c r="G11" s="157"/>
      <c r="H11" s="157"/>
      <c r="I11" s="85"/>
      <c r="J11" s="34"/>
    </row>
    <row r="12" spans="1:10" ht="21" customHeight="1">
      <c r="A12" s="122" t="s">
        <v>405</v>
      </c>
      <c r="B12" s="139"/>
      <c r="C12" s="150" t="s">
        <v>437</v>
      </c>
      <c r="D12" s="151"/>
      <c r="E12" s="156"/>
      <c r="F12" s="157"/>
      <c r="G12" s="157"/>
      <c r="H12" s="157"/>
      <c r="I12" s="85"/>
      <c r="J12" s="34"/>
    </row>
    <row r="13" spans="1:10" ht="10.5" customHeight="1">
      <c r="A13" s="84"/>
      <c r="B13" s="85"/>
      <c r="C13" s="82"/>
      <c r="D13" s="82"/>
      <c r="E13" s="120"/>
      <c r="F13" s="120"/>
      <c r="G13" s="120"/>
      <c r="H13" s="120"/>
      <c r="I13" s="82"/>
      <c r="J13" s="35"/>
    </row>
    <row r="14" spans="1:10" ht="22.5" customHeight="1">
      <c r="A14" s="122" t="s">
        <v>391</v>
      </c>
      <c r="B14" s="149"/>
      <c r="C14" s="150" t="s">
        <v>438</v>
      </c>
      <c r="D14" s="151"/>
      <c r="E14" s="155"/>
      <c r="F14" s="140"/>
      <c r="G14" s="98" t="s">
        <v>415</v>
      </c>
      <c r="H14" s="132" t="s">
        <v>436</v>
      </c>
      <c r="I14" s="133"/>
      <c r="J14" s="95"/>
    </row>
    <row r="15" spans="1:10" ht="14.25" customHeight="1">
      <c r="A15" s="84"/>
      <c r="B15" s="85"/>
      <c r="C15" s="82"/>
      <c r="D15" s="82"/>
      <c r="E15" s="120"/>
      <c r="F15" s="120"/>
      <c r="G15" s="120"/>
      <c r="H15" s="120"/>
      <c r="I15" s="82"/>
      <c r="J15" s="35"/>
    </row>
    <row r="16" spans="1:10" ht="12.75" customHeight="1">
      <c r="A16" s="122" t="s">
        <v>416</v>
      </c>
      <c r="B16" s="149"/>
      <c r="C16" s="150" t="s">
        <v>439</v>
      </c>
      <c r="D16" s="151"/>
      <c r="E16" s="91"/>
      <c r="F16" s="91"/>
      <c r="G16" s="91"/>
      <c r="H16" s="91"/>
      <c r="I16" s="91"/>
      <c r="J16" s="95"/>
    </row>
    <row r="17" spans="1:10" ht="14.25" customHeight="1">
      <c r="A17" s="152"/>
      <c r="B17" s="153"/>
      <c r="C17" s="153"/>
      <c r="D17" s="153"/>
      <c r="E17" s="153"/>
      <c r="F17" s="153"/>
      <c r="G17" s="153"/>
      <c r="H17" s="153"/>
      <c r="I17" s="153"/>
      <c r="J17" s="154"/>
    </row>
    <row r="18" spans="1:10" ht="12.75">
      <c r="A18" s="138" t="s">
        <v>392</v>
      </c>
      <c r="B18" s="139"/>
      <c r="C18" s="124" t="s">
        <v>440</v>
      </c>
      <c r="D18" s="125"/>
      <c r="E18" s="125"/>
      <c r="F18" s="125"/>
      <c r="G18" s="125"/>
      <c r="H18" s="125"/>
      <c r="I18" s="125"/>
      <c r="J18" s="126"/>
    </row>
    <row r="19" spans="1:10" ht="14.25">
      <c r="A19" s="33"/>
      <c r="B19" s="82"/>
      <c r="C19" s="97"/>
      <c r="D19" s="82"/>
      <c r="E19" s="120"/>
      <c r="F19" s="120"/>
      <c r="G19" s="120"/>
      <c r="H19" s="120"/>
      <c r="I19" s="82"/>
      <c r="J19" s="35"/>
    </row>
    <row r="20" spans="1:10" ht="14.25">
      <c r="A20" s="138" t="s">
        <v>393</v>
      </c>
      <c r="B20" s="139"/>
      <c r="C20" s="132">
        <v>20000</v>
      </c>
      <c r="D20" s="133"/>
      <c r="E20" s="120"/>
      <c r="F20" s="120"/>
      <c r="G20" s="124" t="s">
        <v>441</v>
      </c>
      <c r="H20" s="125"/>
      <c r="I20" s="125"/>
      <c r="J20" s="126"/>
    </row>
    <row r="21" spans="1:10" ht="14.25">
      <c r="A21" s="33"/>
      <c r="B21" s="82"/>
      <c r="C21" s="82"/>
      <c r="D21" s="82"/>
      <c r="E21" s="120"/>
      <c r="F21" s="120"/>
      <c r="G21" s="120"/>
      <c r="H21" s="120"/>
      <c r="I21" s="82"/>
      <c r="J21" s="35"/>
    </row>
    <row r="22" spans="1:10" ht="12.75">
      <c r="A22" s="138" t="s">
        <v>394</v>
      </c>
      <c r="B22" s="139"/>
      <c r="C22" s="124" t="s">
        <v>442</v>
      </c>
      <c r="D22" s="125"/>
      <c r="E22" s="125"/>
      <c r="F22" s="125"/>
      <c r="G22" s="125"/>
      <c r="H22" s="125"/>
      <c r="I22" s="125"/>
      <c r="J22" s="126"/>
    </row>
    <row r="23" spans="1:10" ht="14.25">
      <c r="A23" s="33"/>
      <c r="B23" s="82"/>
      <c r="C23" s="82"/>
      <c r="D23" s="82"/>
      <c r="E23" s="120"/>
      <c r="F23" s="120"/>
      <c r="G23" s="120"/>
      <c r="H23" s="120"/>
      <c r="I23" s="82"/>
      <c r="J23" s="35"/>
    </row>
    <row r="24" spans="1:10" ht="14.25">
      <c r="A24" s="138" t="s">
        <v>395</v>
      </c>
      <c r="B24" s="139"/>
      <c r="C24" s="144" t="s">
        <v>443</v>
      </c>
      <c r="D24" s="145"/>
      <c r="E24" s="145"/>
      <c r="F24" s="145"/>
      <c r="G24" s="145"/>
      <c r="H24" s="145"/>
      <c r="I24" s="145"/>
      <c r="J24" s="146"/>
    </row>
    <row r="25" spans="1:10" ht="14.25">
      <c r="A25" s="33"/>
      <c r="B25" s="82"/>
      <c r="C25" s="97"/>
      <c r="D25" s="82"/>
      <c r="E25" s="120"/>
      <c r="F25" s="120"/>
      <c r="G25" s="120"/>
      <c r="H25" s="120"/>
      <c r="I25" s="82"/>
      <c r="J25" s="35"/>
    </row>
    <row r="26" spans="1:10" ht="14.25">
      <c r="A26" s="138" t="s">
        <v>396</v>
      </c>
      <c r="B26" s="139"/>
      <c r="C26" s="144" t="s">
        <v>444</v>
      </c>
      <c r="D26" s="145"/>
      <c r="E26" s="145"/>
      <c r="F26" s="145"/>
      <c r="G26" s="145"/>
      <c r="H26" s="145"/>
      <c r="I26" s="145"/>
      <c r="J26" s="146"/>
    </row>
    <row r="27" spans="1:10" ht="13.5" customHeight="1">
      <c r="A27" s="33"/>
      <c r="B27" s="82"/>
      <c r="C27" s="97"/>
      <c r="D27" s="82"/>
      <c r="E27" s="120"/>
      <c r="F27" s="120"/>
      <c r="G27" s="120"/>
      <c r="H27" s="120"/>
      <c r="I27" s="82"/>
      <c r="J27" s="35"/>
    </row>
    <row r="28" spans="1:10" ht="22.5" customHeight="1">
      <c r="A28" s="122" t="s">
        <v>406</v>
      </c>
      <c r="B28" s="139"/>
      <c r="C28" s="62">
        <v>236</v>
      </c>
      <c r="D28" s="36"/>
      <c r="E28" s="143"/>
      <c r="F28" s="143"/>
      <c r="G28" s="143"/>
      <c r="H28" s="143"/>
      <c r="I28" s="147"/>
      <c r="J28" s="148"/>
    </row>
    <row r="29" spans="1:10" ht="14.25">
      <c r="A29" s="33"/>
      <c r="B29" s="82"/>
      <c r="C29" s="82"/>
      <c r="D29" s="82"/>
      <c r="E29" s="120"/>
      <c r="F29" s="120"/>
      <c r="G29" s="120"/>
      <c r="H29" s="120"/>
      <c r="I29" s="82"/>
      <c r="J29" s="35"/>
    </row>
    <row r="30" spans="1:10" ht="15">
      <c r="A30" s="138" t="s">
        <v>397</v>
      </c>
      <c r="B30" s="139"/>
      <c r="C30" s="111" t="s">
        <v>419</v>
      </c>
      <c r="D30" s="134" t="s">
        <v>417</v>
      </c>
      <c r="E30" s="135"/>
      <c r="F30" s="135"/>
      <c r="G30" s="135"/>
      <c r="H30" s="104" t="s">
        <v>418</v>
      </c>
      <c r="I30" s="105" t="s">
        <v>419</v>
      </c>
      <c r="J30" s="106"/>
    </row>
    <row r="31" spans="1:10" ht="12.75">
      <c r="A31" s="138"/>
      <c r="B31" s="139"/>
      <c r="C31" s="37"/>
      <c r="D31" s="94"/>
      <c r="E31" s="140"/>
      <c r="F31" s="140"/>
      <c r="G31" s="140"/>
      <c r="H31" s="140"/>
      <c r="I31" s="141"/>
      <c r="J31" s="142"/>
    </row>
    <row r="32" spans="1:10" ht="12.75">
      <c r="A32" s="138" t="s">
        <v>407</v>
      </c>
      <c r="B32" s="139"/>
      <c r="C32" s="62" t="s">
        <v>422</v>
      </c>
      <c r="D32" s="134" t="s">
        <v>420</v>
      </c>
      <c r="E32" s="135"/>
      <c r="F32" s="135"/>
      <c r="G32" s="135"/>
      <c r="H32" s="107" t="s">
        <v>421</v>
      </c>
      <c r="I32" s="108" t="s">
        <v>422</v>
      </c>
      <c r="J32" s="109"/>
    </row>
    <row r="33" spans="1:10" ht="14.25">
      <c r="A33" s="33"/>
      <c r="B33" s="82"/>
      <c r="C33" s="82"/>
      <c r="D33" s="82"/>
      <c r="E33" s="120"/>
      <c r="F33" s="120"/>
      <c r="G33" s="120"/>
      <c r="H33" s="120"/>
      <c r="I33" s="82"/>
      <c r="J33" s="35"/>
    </row>
    <row r="34" spans="1:10" ht="12.75">
      <c r="A34" s="134" t="s">
        <v>408</v>
      </c>
      <c r="B34" s="135"/>
      <c r="C34" s="135"/>
      <c r="D34" s="135"/>
      <c r="E34" s="135" t="s">
        <v>398</v>
      </c>
      <c r="F34" s="135"/>
      <c r="G34" s="135"/>
      <c r="H34" s="135"/>
      <c r="I34" s="135"/>
      <c r="J34" s="38" t="s">
        <v>399</v>
      </c>
    </row>
    <row r="35" spans="1:10" ht="14.25">
      <c r="A35" s="33"/>
      <c r="B35" s="82"/>
      <c r="C35" s="82"/>
      <c r="D35" s="82"/>
      <c r="E35" s="120"/>
      <c r="F35" s="120"/>
      <c r="G35" s="120"/>
      <c r="H35" s="120"/>
      <c r="I35" s="82"/>
      <c r="J35" s="93"/>
    </row>
    <row r="36" spans="1:10" ht="12.75">
      <c r="A36" s="127"/>
      <c r="B36" s="128"/>
      <c r="C36" s="128"/>
      <c r="D36" s="128"/>
      <c r="E36" s="127"/>
      <c r="F36" s="128"/>
      <c r="G36" s="128"/>
      <c r="H36" s="128"/>
      <c r="I36" s="129"/>
      <c r="J36" s="83"/>
    </row>
    <row r="37" spans="1:10" ht="14.25">
      <c r="A37" s="33"/>
      <c r="B37" s="82"/>
      <c r="C37" s="97"/>
      <c r="D37" s="137"/>
      <c r="E37" s="137"/>
      <c r="F37" s="137"/>
      <c r="G37" s="137"/>
      <c r="H37" s="137"/>
      <c r="I37" s="137"/>
      <c r="J37" s="35"/>
    </row>
    <row r="38" spans="1:10" ht="12.75">
      <c r="A38" s="127"/>
      <c r="B38" s="128"/>
      <c r="C38" s="128"/>
      <c r="D38" s="129"/>
      <c r="E38" s="127"/>
      <c r="F38" s="128"/>
      <c r="G38" s="128"/>
      <c r="H38" s="128"/>
      <c r="I38" s="129"/>
      <c r="J38" s="62"/>
    </row>
    <row r="39" spans="1:10" ht="14.25">
      <c r="A39" s="33"/>
      <c r="B39" s="82"/>
      <c r="C39" s="97"/>
      <c r="D39" s="96"/>
      <c r="E39" s="137"/>
      <c r="F39" s="137"/>
      <c r="G39" s="137"/>
      <c r="H39" s="137"/>
      <c r="I39" s="85"/>
      <c r="J39" s="35"/>
    </row>
    <row r="40" spans="1:10" ht="12.75">
      <c r="A40" s="127"/>
      <c r="B40" s="128"/>
      <c r="C40" s="128"/>
      <c r="D40" s="129"/>
      <c r="E40" s="127"/>
      <c r="F40" s="128"/>
      <c r="G40" s="128"/>
      <c r="H40" s="128"/>
      <c r="I40" s="129"/>
      <c r="J40" s="62"/>
    </row>
    <row r="41" spans="1:10" ht="14.25">
      <c r="A41" s="33"/>
      <c r="B41" s="114"/>
      <c r="C41" s="113"/>
      <c r="D41" s="115"/>
      <c r="E41" s="115"/>
      <c r="F41" s="115"/>
      <c r="G41" s="115"/>
      <c r="H41" s="115"/>
      <c r="I41" s="116"/>
      <c r="J41" s="35"/>
    </row>
    <row r="42" spans="1:10" ht="12.75">
      <c r="A42" s="127"/>
      <c r="B42" s="128"/>
      <c r="C42" s="128"/>
      <c r="D42" s="129"/>
      <c r="E42" s="127"/>
      <c r="F42" s="128"/>
      <c r="G42" s="128"/>
      <c r="H42" s="128"/>
      <c r="I42" s="129"/>
      <c r="J42" s="62"/>
    </row>
    <row r="43" spans="1:10" ht="14.25">
      <c r="A43" s="39"/>
      <c r="B43" s="97"/>
      <c r="C43" s="119"/>
      <c r="D43" s="119"/>
      <c r="E43" s="120"/>
      <c r="F43" s="120"/>
      <c r="G43" s="119"/>
      <c r="H43" s="119"/>
      <c r="I43" s="119"/>
      <c r="J43" s="35"/>
    </row>
    <row r="44" spans="1:10" ht="12.75">
      <c r="A44" s="127"/>
      <c r="B44" s="128"/>
      <c r="C44" s="128"/>
      <c r="D44" s="129"/>
      <c r="E44" s="127"/>
      <c r="F44" s="128"/>
      <c r="G44" s="128"/>
      <c r="H44" s="128"/>
      <c r="I44" s="129"/>
      <c r="J44" s="62"/>
    </row>
    <row r="45" spans="1:10" ht="14.25">
      <c r="A45" s="39"/>
      <c r="B45" s="97"/>
      <c r="C45" s="97"/>
      <c r="D45" s="82"/>
      <c r="E45" s="136"/>
      <c r="F45" s="136"/>
      <c r="G45" s="119"/>
      <c r="H45" s="119"/>
      <c r="I45" s="82"/>
      <c r="J45" s="35"/>
    </row>
    <row r="46" spans="1:10" ht="12.75">
      <c r="A46" s="127"/>
      <c r="B46" s="128"/>
      <c r="C46" s="128"/>
      <c r="D46" s="129"/>
      <c r="E46" s="127"/>
      <c r="F46" s="128"/>
      <c r="G46" s="128"/>
      <c r="H46" s="128"/>
      <c r="I46" s="129"/>
      <c r="J46" s="62"/>
    </row>
    <row r="47" spans="1:10" ht="14.25">
      <c r="A47" s="39"/>
      <c r="B47" s="97"/>
      <c r="C47" s="97"/>
      <c r="D47" s="82"/>
      <c r="E47" s="120"/>
      <c r="F47" s="120"/>
      <c r="G47" s="119"/>
      <c r="H47" s="119"/>
      <c r="I47" s="82"/>
      <c r="J47" s="110" t="s">
        <v>423</v>
      </c>
    </row>
    <row r="48" spans="1:10" ht="14.25">
      <c r="A48" s="39"/>
      <c r="B48" s="97"/>
      <c r="C48" s="97"/>
      <c r="D48" s="82"/>
      <c r="E48" s="120"/>
      <c r="F48" s="120"/>
      <c r="G48" s="119"/>
      <c r="H48" s="119"/>
      <c r="I48" s="82"/>
      <c r="J48" s="110" t="s">
        <v>424</v>
      </c>
    </row>
    <row r="49" spans="1:10" ht="14.25" customHeight="1">
      <c r="A49" s="122" t="s">
        <v>400</v>
      </c>
      <c r="B49" s="123"/>
      <c r="C49" s="132" t="s">
        <v>424</v>
      </c>
      <c r="D49" s="133"/>
      <c r="E49" s="130" t="s">
        <v>425</v>
      </c>
      <c r="F49" s="131"/>
      <c r="G49" s="124"/>
      <c r="H49" s="125"/>
      <c r="I49" s="125"/>
      <c r="J49" s="126"/>
    </row>
    <row r="50" spans="1:10" ht="14.25">
      <c r="A50" s="39"/>
      <c r="B50" s="97"/>
      <c r="C50" s="119"/>
      <c r="D50" s="119"/>
      <c r="E50" s="120"/>
      <c r="F50" s="120"/>
      <c r="G50" s="121" t="s">
        <v>426</v>
      </c>
      <c r="H50" s="121"/>
      <c r="I50" s="121"/>
      <c r="J50" s="40"/>
    </row>
    <row r="51" spans="1:10" ht="13.5" customHeight="1">
      <c r="A51" s="122" t="s">
        <v>401</v>
      </c>
      <c r="B51" s="123"/>
      <c r="C51" s="124" t="s">
        <v>445</v>
      </c>
      <c r="D51" s="125"/>
      <c r="E51" s="125"/>
      <c r="F51" s="125"/>
      <c r="G51" s="125"/>
      <c r="H51" s="125"/>
      <c r="I51" s="125"/>
      <c r="J51" s="126"/>
    </row>
    <row r="52" spans="1:10" ht="14.25">
      <c r="A52" s="33"/>
      <c r="B52" s="82"/>
      <c r="C52" s="143" t="s">
        <v>402</v>
      </c>
      <c r="D52" s="143"/>
      <c r="E52" s="143"/>
      <c r="F52" s="143"/>
      <c r="G52" s="143"/>
      <c r="H52" s="143"/>
      <c r="I52" s="143"/>
      <c r="J52" s="35"/>
    </row>
    <row r="53" spans="1:10" ht="14.25">
      <c r="A53" s="122" t="s">
        <v>403</v>
      </c>
      <c r="B53" s="123"/>
      <c r="C53" s="179" t="s">
        <v>446</v>
      </c>
      <c r="D53" s="180"/>
      <c r="E53" s="181"/>
      <c r="F53" s="120"/>
      <c r="G53" s="120"/>
      <c r="H53" s="135"/>
      <c r="I53" s="135"/>
      <c r="J53" s="182"/>
    </row>
    <row r="54" spans="1:10" ht="14.25">
      <c r="A54" s="33"/>
      <c r="B54" s="82"/>
      <c r="C54" s="97"/>
      <c r="D54" s="82"/>
      <c r="E54" s="120"/>
      <c r="F54" s="120"/>
      <c r="G54" s="120"/>
      <c r="H54" s="120"/>
      <c r="I54" s="82"/>
      <c r="J54" s="35"/>
    </row>
    <row r="55" spans="1:10" ht="14.25" customHeight="1">
      <c r="A55" s="122" t="s">
        <v>395</v>
      </c>
      <c r="B55" s="123"/>
      <c r="C55" s="175" t="s">
        <v>447</v>
      </c>
      <c r="D55" s="176"/>
      <c r="E55" s="176"/>
      <c r="F55" s="176"/>
      <c r="G55" s="176"/>
      <c r="H55" s="176"/>
      <c r="I55" s="176"/>
      <c r="J55" s="177"/>
    </row>
    <row r="56" spans="1:10" ht="14.25">
      <c r="A56" s="33"/>
      <c r="B56" s="82"/>
      <c r="C56" s="82"/>
      <c r="D56" s="82"/>
      <c r="E56" s="120"/>
      <c r="F56" s="120"/>
      <c r="G56" s="120"/>
      <c r="H56" s="120"/>
      <c r="I56" s="82"/>
      <c r="J56" s="35"/>
    </row>
    <row r="57" spans="1:10" ht="14.25">
      <c r="A57" s="122" t="s">
        <v>427</v>
      </c>
      <c r="B57" s="123"/>
      <c r="C57" s="175" t="s">
        <v>448</v>
      </c>
      <c r="D57" s="176"/>
      <c r="E57" s="176"/>
      <c r="F57" s="176"/>
      <c r="G57" s="176"/>
      <c r="H57" s="176"/>
      <c r="I57" s="176"/>
      <c r="J57" s="177"/>
    </row>
    <row r="58" spans="1:10" ht="14.25" customHeight="1">
      <c r="A58" s="33"/>
      <c r="B58" s="82"/>
      <c r="C58" s="121" t="s">
        <v>428</v>
      </c>
      <c r="D58" s="121"/>
      <c r="E58" s="121"/>
      <c r="F58" s="121"/>
      <c r="G58" s="82"/>
      <c r="H58" s="82"/>
      <c r="I58" s="82"/>
      <c r="J58" s="35"/>
    </row>
    <row r="59" spans="1:10" ht="14.25">
      <c r="A59" s="122" t="s">
        <v>429</v>
      </c>
      <c r="B59" s="123"/>
      <c r="C59" s="175" t="s">
        <v>449</v>
      </c>
      <c r="D59" s="176"/>
      <c r="E59" s="176"/>
      <c r="F59" s="176"/>
      <c r="G59" s="176"/>
      <c r="H59" s="176"/>
      <c r="I59" s="176"/>
      <c r="J59" s="177"/>
    </row>
    <row r="60" spans="1:10" ht="14.25" customHeight="1">
      <c r="A60" s="41"/>
      <c r="B60" s="42"/>
      <c r="C60" s="178" t="s">
        <v>430</v>
      </c>
      <c r="D60" s="178"/>
      <c r="E60" s="178"/>
      <c r="F60" s="178"/>
      <c r="G60" s="178"/>
      <c r="H60" s="42"/>
      <c r="I60" s="42"/>
      <c r="J60" s="43"/>
    </row>
    <row r="67" ht="27" customHeight="1"/>
    <row r="71" ht="38.25" customHeight="1"/>
  </sheetData>
  <sheetProtection sheet="1" objects="1" scenarios="1" formatCells="0" insertRows="0"/>
  <mergeCells count="122">
    <mergeCell ref="E56:F56"/>
    <mergeCell ref="G56:H56"/>
    <mergeCell ref="A57:B57"/>
    <mergeCell ref="C57:J57"/>
    <mergeCell ref="C58:F58"/>
    <mergeCell ref="A59:B59"/>
    <mergeCell ref="C59:J59"/>
    <mergeCell ref="C60:G60"/>
    <mergeCell ref="C52:I52"/>
    <mergeCell ref="A53:B53"/>
    <mergeCell ref="C53:E53"/>
    <mergeCell ref="F53:G53"/>
    <mergeCell ref="H53:J53"/>
    <mergeCell ref="E54:F54"/>
    <mergeCell ref="G54:H54"/>
    <mergeCell ref="A55:B55"/>
    <mergeCell ref="C55:J55"/>
    <mergeCell ref="A1:C1"/>
    <mergeCell ref="A2:J2"/>
    <mergeCell ref="A4:D4"/>
    <mergeCell ref="E4:F4"/>
    <mergeCell ref="H4:I4"/>
    <mergeCell ref="A5:J5"/>
    <mergeCell ref="E11:F11"/>
    <mergeCell ref="G11:H11"/>
    <mergeCell ref="E9:F9"/>
    <mergeCell ref="G9:H9"/>
    <mergeCell ref="A8:I8"/>
    <mergeCell ref="A10:B10"/>
    <mergeCell ref="C10:D10"/>
    <mergeCell ref="F10:G10"/>
    <mergeCell ref="H10:I10"/>
    <mergeCell ref="E14:F14"/>
    <mergeCell ref="E15:F15"/>
    <mergeCell ref="A12:B12"/>
    <mergeCell ref="C12:D12"/>
    <mergeCell ref="E12:F12"/>
    <mergeCell ref="G12:H12"/>
    <mergeCell ref="E13:F13"/>
    <mergeCell ref="G13:H13"/>
    <mergeCell ref="A14:B14"/>
    <mergeCell ref="C14:D14"/>
    <mergeCell ref="H14:I14"/>
    <mergeCell ref="G15:H15"/>
    <mergeCell ref="E20:F20"/>
    <mergeCell ref="A16:B16"/>
    <mergeCell ref="C16:D16"/>
    <mergeCell ref="A17:J17"/>
    <mergeCell ref="A18:B18"/>
    <mergeCell ref="C18:J18"/>
    <mergeCell ref="E19:F19"/>
    <mergeCell ref="G19:H19"/>
    <mergeCell ref="A20:B20"/>
    <mergeCell ref="C20:D20"/>
    <mergeCell ref="G20:J20"/>
    <mergeCell ref="E21:F21"/>
    <mergeCell ref="G21:H21"/>
    <mergeCell ref="E25:F25"/>
    <mergeCell ref="G25:H25"/>
    <mergeCell ref="E23:F23"/>
    <mergeCell ref="G23:H23"/>
    <mergeCell ref="A22:B22"/>
    <mergeCell ref="C22:J22"/>
    <mergeCell ref="A24:B24"/>
    <mergeCell ref="C24:J24"/>
    <mergeCell ref="E28:F28"/>
    <mergeCell ref="G28:H28"/>
    <mergeCell ref="A26:B26"/>
    <mergeCell ref="E27:F27"/>
    <mergeCell ref="G27:H27"/>
    <mergeCell ref="C26:J26"/>
    <mergeCell ref="A28:B28"/>
    <mergeCell ref="I28:J28"/>
    <mergeCell ref="E29:F29"/>
    <mergeCell ref="G29:H29"/>
    <mergeCell ref="A30:B30"/>
    <mergeCell ref="D30:G30"/>
    <mergeCell ref="A31:B31"/>
    <mergeCell ref="E31:F31"/>
    <mergeCell ref="G31:H31"/>
    <mergeCell ref="I31:J31"/>
    <mergeCell ref="A32:B32"/>
    <mergeCell ref="D32:G32"/>
    <mergeCell ref="E33:F33"/>
    <mergeCell ref="G33:H33"/>
    <mergeCell ref="A34:D34"/>
    <mergeCell ref="E34:I34"/>
    <mergeCell ref="E35:F35"/>
    <mergeCell ref="G35:H35"/>
    <mergeCell ref="A36:D36"/>
    <mergeCell ref="E45:F45"/>
    <mergeCell ref="E43:F43"/>
    <mergeCell ref="A42:D42"/>
    <mergeCell ref="E42:I42"/>
    <mergeCell ref="C43:D43"/>
    <mergeCell ref="G43:I43"/>
    <mergeCell ref="A44:D44"/>
    <mergeCell ref="E44:I44"/>
    <mergeCell ref="G45:H45"/>
    <mergeCell ref="E36:I36"/>
    <mergeCell ref="D37:I37"/>
    <mergeCell ref="A38:D38"/>
    <mergeCell ref="E38:I38"/>
    <mergeCell ref="E39:F39"/>
    <mergeCell ref="G39:H39"/>
    <mergeCell ref="A40:D40"/>
    <mergeCell ref="E40:I40"/>
    <mergeCell ref="C50:D50"/>
    <mergeCell ref="E50:F50"/>
    <mergeCell ref="G50:I50"/>
    <mergeCell ref="A51:B51"/>
    <mergeCell ref="C51:J51"/>
    <mergeCell ref="A46:D46"/>
    <mergeCell ref="E46:I46"/>
    <mergeCell ref="E49:F49"/>
    <mergeCell ref="E47:F47"/>
    <mergeCell ref="G47:H47"/>
    <mergeCell ref="E48:F48"/>
    <mergeCell ref="G48:H48"/>
    <mergeCell ref="A49:B49"/>
    <mergeCell ref="C49:D49"/>
    <mergeCell ref="G49:J49"/>
  </mergeCells>
  <dataValidations count="3">
    <dataValidation type="list" allowBlank="1" showInputMessage="1" showErrorMessage="1" sqref="C32">
      <formula1>$H$32:$I$32</formula1>
    </dataValidation>
    <dataValidation type="list" allowBlank="1" showInputMessage="1" showErrorMessage="1" sqref="C30">
      <formula1>$H$30:$I$30</formula1>
    </dataValidation>
    <dataValidation type="list" allowBlank="1" showInputMessage="1" showErrorMessage="1" sqref="C49:D49">
      <formula1>$J$47:$J$48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view="pageBreakPreview" zoomScale="110" zoomScaleSheetLayoutView="110" zoomScalePageLayoutView="0" workbookViewId="0" topLeftCell="A1">
      <selection activeCell="H31" sqref="H31"/>
    </sheetView>
  </sheetViews>
  <sheetFormatPr defaultColWidth="8.8515625" defaultRowHeight="12.75"/>
  <cols>
    <col min="1" max="7" width="8.8515625" style="25" customWidth="1"/>
    <col min="8" max="9" width="15.7109375" style="61" customWidth="1"/>
    <col min="10" max="10" width="10.28125" style="25" bestFit="1" customWidth="1"/>
    <col min="11" max="16384" width="8.8515625" style="25" customWidth="1"/>
  </cols>
  <sheetData>
    <row r="1" spans="1:9" ht="12.75">
      <c r="A1" s="195" t="s">
        <v>1</v>
      </c>
      <c r="B1" s="196"/>
      <c r="C1" s="196"/>
      <c r="D1" s="196"/>
      <c r="E1" s="196"/>
      <c r="F1" s="196"/>
      <c r="G1" s="196"/>
      <c r="H1" s="196"/>
      <c r="I1" s="196"/>
    </row>
    <row r="2" spans="1:9" ht="12.75">
      <c r="A2" s="197" t="s">
        <v>433</v>
      </c>
      <c r="B2" s="198"/>
      <c r="C2" s="198"/>
      <c r="D2" s="198"/>
      <c r="E2" s="198"/>
      <c r="F2" s="198"/>
      <c r="G2" s="198"/>
      <c r="H2" s="198"/>
      <c r="I2" s="198"/>
    </row>
    <row r="3" spans="1:9" ht="12.75">
      <c r="A3" s="199" t="s">
        <v>361</v>
      </c>
      <c r="B3" s="200"/>
      <c r="C3" s="200"/>
      <c r="D3" s="200"/>
      <c r="E3" s="200"/>
      <c r="F3" s="200"/>
      <c r="G3" s="200"/>
      <c r="H3" s="200"/>
      <c r="I3" s="200"/>
    </row>
    <row r="4" spans="1:9" ht="12.75">
      <c r="A4" s="201" t="s">
        <v>450</v>
      </c>
      <c r="B4" s="202"/>
      <c r="C4" s="202"/>
      <c r="D4" s="202"/>
      <c r="E4" s="202"/>
      <c r="F4" s="202"/>
      <c r="G4" s="202"/>
      <c r="H4" s="202"/>
      <c r="I4" s="203"/>
    </row>
    <row r="5" spans="1:9" ht="34.5" thickBot="1">
      <c r="A5" s="207" t="s">
        <v>2</v>
      </c>
      <c r="B5" s="208"/>
      <c r="C5" s="208"/>
      <c r="D5" s="208"/>
      <c r="E5" s="208"/>
      <c r="F5" s="209"/>
      <c r="G5" s="26" t="s">
        <v>113</v>
      </c>
      <c r="H5" s="56" t="s">
        <v>376</v>
      </c>
      <c r="I5" s="57" t="s">
        <v>384</v>
      </c>
    </row>
    <row r="6" spans="1:9" ht="12.75">
      <c r="A6" s="204">
        <v>1</v>
      </c>
      <c r="B6" s="205"/>
      <c r="C6" s="205"/>
      <c r="D6" s="205"/>
      <c r="E6" s="205"/>
      <c r="F6" s="206"/>
      <c r="G6" s="27">
        <v>2</v>
      </c>
      <c r="H6" s="28">
        <v>3</v>
      </c>
      <c r="I6" s="28">
        <v>4</v>
      </c>
    </row>
    <row r="7" spans="1:9" ht="12.75">
      <c r="A7" s="210"/>
      <c r="B7" s="210"/>
      <c r="C7" s="210"/>
      <c r="D7" s="210"/>
      <c r="E7" s="210"/>
      <c r="F7" s="210"/>
      <c r="G7" s="210"/>
      <c r="H7" s="210"/>
      <c r="I7" s="211"/>
    </row>
    <row r="8" spans="1:9" ht="12.75" customHeight="1">
      <c r="A8" s="212" t="s">
        <v>4</v>
      </c>
      <c r="B8" s="213"/>
      <c r="C8" s="213"/>
      <c r="D8" s="213"/>
      <c r="E8" s="213"/>
      <c r="F8" s="214"/>
      <c r="G8" s="16">
        <v>1</v>
      </c>
      <c r="H8" s="58">
        <v>0</v>
      </c>
      <c r="I8" s="58">
        <v>0</v>
      </c>
    </row>
    <row r="9" spans="1:9" ht="12.75" customHeight="1">
      <c r="A9" s="192" t="s">
        <v>5</v>
      </c>
      <c r="B9" s="193"/>
      <c r="C9" s="193"/>
      <c r="D9" s="193"/>
      <c r="E9" s="193"/>
      <c r="F9" s="194"/>
      <c r="G9" s="17">
        <v>2</v>
      </c>
      <c r="H9" s="59">
        <f>H10+H17+H27+H38+H43</f>
        <v>1337417997</v>
      </c>
      <c r="I9" s="59">
        <f>I10+I17+I27+I38+I43</f>
        <v>1382859333</v>
      </c>
    </row>
    <row r="10" spans="1:9" ht="12.75" customHeight="1">
      <c r="A10" s="184" t="s">
        <v>6</v>
      </c>
      <c r="B10" s="185"/>
      <c r="C10" s="185"/>
      <c r="D10" s="185"/>
      <c r="E10" s="185"/>
      <c r="F10" s="186"/>
      <c r="G10" s="17">
        <v>3</v>
      </c>
      <c r="H10" s="59">
        <f>H11+H12+H13+H14+H15+H16</f>
        <v>12628483</v>
      </c>
      <c r="I10" s="59">
        <f>I11+I12+I13+I14+I15+I16</f>
        <v>12876858</v>
      </c>
    </row>
    <row r="11" spans="1:9" ht="12.75" customHeight="1">
      <c r="A11" s="189" t="s">
        <v>7</v>
      </c>
      <c r="B11" s="190"/>
      <c r="C11" s="190"/>
      <c r="D11" s="190"/>
      <c r="E11" s="190"/>
      <c r="F11" s="191"/>
      <c r="G11" s="16">
        <v>4</v>
      </c>
      <c r="H11" s="58">
        <v>865983</v>
      </c>
      <c r="I11" s="58">
        <v>676839</v>
      </c>
    </row>
    <row r="12" spans="1:9" ht="23.25" customHeight="1">
      <c r="A12" s="189" t="s">
        <v>8</v>
      </c>
      <c r="B12" s="190"/>
      <c r="C12" s="190"/>
      <c r="D12" s="190"/>
      <c r="E12" s="190"/>
      <c r="F12" s="191"/>
      <c r="G12" s="16">
        <v>5</v>
      </c>
      <c r="H12" s="58">
        <v>11762500</v>
      </c>
      <c r="I12" s="58">
        <v>12200019</v>
      </c>
    </row>
    <row r="13" spans="1:9" ht="12.75" customHeight="1">
      <c r="A13" s="189" t="s">
        <v>9</v>
      </c>
      <c r="B13" s="190"/>
      <c r="C13" s="190"/>
      <c r="D13" s="190"/>
      <c r="E13" s="190"/>
      <c r="F13" s="191"/>
      <c r="G13" s="16">
        <v>6</v>
      </c>
      <c r="H13" s="58">
        <v>0</v>
      </c>
      <c r="I13" s="58">
        <v>0</v>
      </c>
    </row>
    <row r="14" spans="1:9" ht="12.75" customHeight="1">
      <c r="A14" s="189" t="s">
        <v>10</v>
      </c>
      <c r="B14" s="190"/>
      <c r="C14" s="190"/>
      <c r="D14" s="190"/>
      <c r="E14" s="190"/>
      <c r="F14" s="191"/>
      <c r="G14" s="16">
        <v>7</v>
      </c>
      <c r="H14" s="58">
        <v>0</v>
      </c>
      <c r="I14" s="58">
        <v>0</v>
      </c>
    </row>
    <row r="15" spans="1:9" ht="12.75" customHeight="1">
      <c r="A15" s="189" t="s">
        <v>11</v>
      </c>
      <c r="B15" s="190"/>
      <c r="C15" s="190"/>
      <c r="D15" s="190"/>
      <c r="E15" s="190"/>
      <c r="F15" s="191"/>
      <c r="G15" s="16">
        <v>8</v>
      </c>
      <c r="H15" s="58">
        <v>0</v>
      </c>
      <c r="I15" s="58">
        <v>0</v>
      </c>
    </row>
    <row r="16" spans="1:9" ht="12.75" customHeight="1">
      <c r="A16" s="189" t="s">
        <v>12</v>
      </c>
      <c r="B16" s="190"/>
      <c r="C16" s="190"/>
      <c r="D16" s="190"/>
      <c r="E16" s="190"/>
      <c r="F16" s="191"/>
      <c r="G16" s="16">
        <v>9</v>
      </c>
      <c r="H16" s="58">
        <v>0</v>
      </c>
      <c r="I16" s="58">
        <v>0</v>
      </c>
    </row>
    <row r="17" spans="1:9" ht="12.75" customHeight="1">
      <c r="A17" s="184" t="s">
        <v>13</v>
      </c>
      <c r="B17" s="185"/>
      <c r="C17" s="185"/>
      <c r="D17" s="185"/>
      <c r="E17" s="185"/>
      <c r="F17" s="186"/>
      <c r="G17" s="17">
        <v>10</v>
      </c>
      <c r="H17" s="59">
        <f>H18+H19+H20+H21+H22+H23+H24+H25+H26</f>
        <v>1295305398</v>
      </c>
      <c r="I17" s="59">
        <f>I18+I19+I20+I21+I22+I23+I24+I25+I26</f>
        <v>1361815553</v>
      </c>
    </row>
    <row r="18" spans="1:9" ht="12.75" customHeight="1">
      <c r="A18" s="189" t="s">
        <v>14</v>
      </c>
      <c r="B18" s="190"/>
      <c r="C18" s="190"/>
      <c r="D18" s="190"/>
      <c r="E18" s="190"/>
      <c r="F18" s="191"/>
      <c r="G18" s="16">
        <v>11</v>
      </c>
      <c r="H18" s="58">
        <v>12696603</v>
      </c>
      <c r="I18" s="58">
        <v>12448807</v>
      </c>
    </row>
    <row r="19" spans="1:9" ht="12.75" customHeight="1">
      <c r="A19" s="189" t="s">
        <v>15</v>
      </c>
      <c r="B19" s="190"/>
      <c r="C19" s="190"/>
      <c r="D19" s="190"/>
      <c r="E19" s="190"/>
      <c r="F19" s="191"/>
      <c r="G19" s="16">
        <v>12</v>
      </c>
      <c r="H19" s="58">
        <v>77515025</v>
      </c>
      <c r="I19" s="58">
        <v>74094947</v>
      </c>
    </row>
    <row r="20" spans="1:9" ht="12.75" customHeight="1">
      <c r="A20" s="189" t="s">
        <v>16</v>
      </c>
      <c r="B20" s="190"/>
      <c r="C20" s="190"/>
      <c r="D20" s="190"/>
      <c r="E20" s="190"/>
      <c r="F20" s="191"/>
      <c r="G20" s="16">
        <v>13</v>
      </c>
      <c r="H20" s="58">
        <v>695970</v>
      </c>
      <c r="I20" s="58">
        <v>553823</v>
      </c>
    </row>
    <row r="21" spans="1:9" ht="12.75" customHeight="1">
      <c r="A21" s="189" t="s">
        <v>17</v>
      </c>
      <c r="B21" s="190"/>
      <c r="C21" s="190"/>
      <c r="D21" s="190"/>
      <c r="E21" s="190"/>
      <c r="F21" s="191"/>
      <c r="G21" s="16">
        <v>14</v>
      </c>
      <c r="H21" s="58">
        <v>1201207387</v>
      </c>
      <c r="I21" s="58">
        <v>1270273224</v>
      </c>
    </row>
    <row r="22" spans="1:9" ht="12.75" customHeight="1">
      <c r="A22" s="189" t="s">
        <v>18</v>
      </c>
      <c r="B22" s="190"/>
      <c r="C22" s="190"/>
      <c r="D22" s="190"/>
      <c r="E22" s="190"/>
      <c r="F22" s="191"/>
      <c r="G22" s="16">
        <v>15</v>
      </c>
      <c r="H22" s="58">
        <v>0</v>
      </c>
      <c r="I22" s="58">
        <v>0</v>
      </c>
    </row>
    <row r="23" spans="1:9" ht="12.75" customHeight="1">
      <c r="A23" s="189" t="s">
        <v>19</v>
      </c>
      <c r="B23" s="190"/>
      <c r="C23" s="190"/>
      <c r="D23" s="190"/>
      <c r="E23" s="190"/>
      <c r="F23" s="191"/>
      <c r="G23" s="16">
        <v>16</v>
      </c>
      <c r="H23" s="58">
        <v>0</v>
      </c>
      <c r="I23" s="58">
        <v>0</v>
      </c>
    </row>
    <row r="24" spans="1:9" ht="12.75" customHeight="1">
      <c r="A24" s="189" t="s">
        <v>20</v>
      </c>
      <c r="B24" s="190"/>
      <c r="C24" s="190"/>
      <c r="D24" s="190"/>
      <c r="E24" s="190"/>
      <c r="F24" s="191"/>
      <c r="G24" s="16">
        <v>17</v>
      </c>
      <c r="H24" s="58">
        <v>3001725</v>
      </c>
      <c r="I24" s="58">
        <v>4256064</v>
      </c>
    </row>
    <row r="25" spans="1:9" ht="12.75" customHeight="1">
      <c r="A25" s="189" t="s">
        <v>21</v>
      </c>
      <c r="B25" s="190"/>
      <c r="C25" s="190"/>
      <c r="D25" s="190"/>
      <c r="E25" s="190"/>
      <c r="F25" s="191"/>
      <c r="G25" s="16">
        <v>18</v>
      </c>
      <c r="H25" s="58">
        <v>188688</v>
      </c>
      <c r="I25" s="58">
        <v>188688</v>
      </c>
    </row>
    <row r="26" spans="1:9" ht="12.75" customHeight="1">
      <c r="A26" s="189" t="s">
        <v>22</v>
      </c>
      <c r="B26" s="190"/>
      <c r="C26" s="190"/>
      <c r="D26" s="190"/>
      <c r="E26" s="190"/>
      <c r="F26" s="191"/>
      <c r="G26" s="16">
        <v>19</v>
      </c>
      <c r="H26" s="58">
        <v>0</v>
      </c>
      <c r="I26" s="58">
        <v>0</v>
      </c>
    </row>
    <row r="27" spans="1:9" ht="12.75" customHeight="1">
      <c r="A27" s="184" t="s">
        <v>23</v>
      </c>
      <c r="B27" s="185"/>
      <c r="C27" s="185"/>
      <c r="D27" s="185"/>
      <c r="E27" s="185"/>
      <c r="F27" s="186"/>
      <c r="G27" s="17">
        <v>20</v>
      </c>
      <c r="H27" s="59">
        <f>SUM(H28:H37)</f>
        <v>29484116</v>
      </c>
      <c r="I27" s="59">
        <f>SUM(I28:I37)</f>
        <v>8166922</v>
      </c>
    </row>
    <row r="28" spans="1:9" ht="12.75" customHeight="1">
      <c r="A28" s="189" t="s">
        <v>24</v>
      </c>
      <c r="B28" s="190"/>
      <c r="C28" s="190"/>
      <c r="D28" s="190"/>
      <c r="E28" s="190"/>
      <c r="F28" s="191"/>
      <c r="G28" s="16">
        <v>21</v>
      </c>
      <c r="H28" s="58">
        <v>0</v>
      </c>
      <c r="I28" s="58">
        <v>0</v>
      </c>
    </row>
    <row r="29" spans="1:9" ht="12.75" customHeight="1">
      <c r="A29" s="189" t="s">
        <v>25</v>
      </c>
      <c r="B29" s="190"/>
      <c r="C29" s="190"/>
      <c r="D29" s="190"/>
      <c r="E29" s="190"/>
      <c r="F29" s="191"/>
      <c r="G29" s="16">
        <v>22</v>
      </c>
      <c r="H29" s="58">
        <v>0</v>
      </c>
      <c r="I29" s="58">
        <v>0</v>
      </c>
    </row>
    <row r="30" spans="1:9" ht="12.75" customHeight="1">
      <c r="A30" s="189" t="s">
        <v>26</v>
      </c>
      <c r="B30" s="190"/>
      <c r="C30" s="190"/>
      <c r="D30" s="190"/>
      <c r="E30" s="190"/>
      <c r="F30" s="191"/>
      <c r="G30" s="16">
        <v>23</v>
      </c>
      <c r="H30" s="58">
        <v>0</v>
      </c>
      <c r="I30" s="58">
        <v>0</v>
      </c>
    </row>
    <row r="31" spans="1:9" ht="24" customHeight="1">
      <c r="A31" s="189" t="s">
        <v>27</v>
      </c>
      <c r="B31" s="190"/>
      <c r="C31" s="190"/>
      <c r="D31" s="190"/>
      <c r="E31" s="190"/>
      <c r="F31" s="191"/>
      <c r="G31" s="16">
        <v>24</v>
      </c>
      <c r="H31" s="58">
        <v>0</v>
      </c>
      <c r="I31" s="58">
        <v>0</v>
      </c>
    </row>
    <row r="32" spans="1:9" ht="24" customHeight="1">
      <c r="A32" s="189" t="s">
        <v>28</v>
      </c>
      <c r="B32" s="190"/>
      <c r="C32" s="190"/>
      <c r="D32" s="190"/>
      <c r="E32" s="190"/>
      <c r="F32" s="191"/>
      <c r="G32" s="16">
        <v>25</v>
      </c>
      <c r="H32" s="58">
        <v>0</v>
      </c>
      <c r="I32" s="58">
        <v>0</v>
      </c>
    </row>
    <row r="33" spans="1:9" ht="26.25" customHeight="1">
      <c r="A33" s="189" t="s">
        <v>29</v>
      </c>
      <c r="B33" s="190"/>
      <c r="C33" s="190"/>
      <c r="D33" s="190"/>
      <c r="E33" s="190"/>
      <c r="F33" s="191"/>
      <c r="G33" s="16">
        <v>26</v>
      </c>
      <c r="H33" s="58">
        <v>0</v>
      </c>
      <c r="I33" s="58">
        <v>0</v>
      </c>
    </row>
    <row r="34" spans="1:9" ht="12.75" customHeight="1">
      <c r="A34" s="189" t="s">
        <v>30</v>
      </c>
      <c r="B34" s="190"/>
      <c r="C34" s="190"/>
      <c r="D34" s="190"/>
      <c r="E34" s="190"/>
      <c r="F34" s="191"/>
      <c r="G34" s="16">
        <v>27</v>
      </c>
      <c r="H34" s="58">
        <v>1272240</v>
      </c>
      <c r="I34" s="58">
        <v>6221710</v>
      </c>
    </row>
    <row r="35" spans="1:9" ht="12.75" customHeight="1">
      <c r="A35" s="189" t="s">
        <v>31</v>
      </c>
      <c r="B35" s="190"/>
      <c r="C35" s="190"/>
      <c r="D35" s="190"/>
      <c r="E35" s="190"/>
      <c r="F35" s="191"/>
      <c r="G35" s="16">
        <v>28</v>
      </c>
      <c r="H35" s="58">
        <v>419796</v>
      </c>
      <c r="I35" s="58">
        <v>196782</v>
      </c>
    </row>
    <row r="36" spans="1:9" ht="12.75" customHeight="1">
      <c r="A36" s="189" t="s">
        <v>32</v>
      </c>
      <c r="B36" s="190"/>
      <c r="C36" s="190"/>
      <c r="D36" s="190"/>
      <c r="E36" s="190"/>
      <c r="F36" s="191"/>
      <c r="G36" s="16">
        <v>29</v>
      </c>
      <c r="H36" s="58">
        <v>1791499</v>
      </c>
      <c r="I36" s="58">
        <v>1748430</v>
      </c>
    </row>
    <row r="37" spans="1:9" ht="12.75" customHeight="1">
      <c r="A37" s="189" t="s">
        <v>33</v>
      </c>
      <c r="B37" s="190"/>
      <c r="C37" s="190"/>
      <c r="D37" s="190"/>
      <c r="E37" s="190"/>
      <c r="F37" s="191"/>
      <c r="G37" s="16">
        <v>30</v>
      </c>
      <c r="H37" s="58">
        <v>26000581</v>
      </c>
      <c r="I37" s="58">
        <v>0</v>
      </c>
    </row>
    <row r="38" spans="1:9" ht="12.75" customHeight="1">
      <c r="A38" s="184" t="s">
        <v>34</v>
      </c>
      <c r="B38" s="185"/>
      <c r="C38" s="185"/>
      <c r="D38" s="185"/>
      <c r="E38" s="185"/>
      <c r="F38" s="186"/>
      <c r="G38" s="17">
        <v>31</v>
      </c>
      <c r="H38" s="59">
        <f>H39+H40+H41+H42</f>
        <v>0</v>
      </c>
      <c r="I38" s="59">
        <f>I39+I40+I41+I42</f>
        <v>0</v>
      </c>
    </row>
    <row r="39" spans="1:9" ht="12.75" customHeight="1">
      <c r="A39" s="189" t="s">
        <v>35</v>
      </c>
      <c r="B39" s="190"/>
      <c r="C39" s="190"/>
      <c r="D39" s="190"/>
      <c r="E39" s="190"/>
      <c r="F39" s="191"/>
      <c r="G39" s="16">
        <v>32</v>
      </c>
      <c r="H39" s="58">
        <v>0</v>
      </c>
      <c r="I39" s="58">
        <v>0</v>
      </c>
    </row>
    <row r="40" spans="1:9" ht="12.75" customHeight="1">
      <c r="A40" s="189" t="s">
        <v>36</v>
      </c>
      <c r="B40" s="190"/>
      <c r="C40" s="190"/>
      <c r="D40" s="190"/>
      <c r="E40" s="190"/>
      <c r="F40" s="191"/>
      <c r="G40" s="16">
        <v>33</v>
      </c>
      <c r="H40" s="58">
        <v>0</v>
      </c>
      <c r="I40" s="58">
        <v>0</v>
      </c>
    </row>
    <row r="41" spans="1:9" ht="12.75" customHeight="1">
      <c r="A41" s="189" t="s">
        <v>37</v>
      </c>
      <c r="B41" s="190"/>
      <c r="C41" s="190"/>
      <c r="D41" s="190"/>
      <c r="E41" s="190"/>
      <c r="F41" s="191"/>
      <c r="G41" s="16">
        <v>34</v>
      </c>
      <c r="H41" s="58">
        <v>0</v>
      </c>
      <c r="I41" s="58">
        <v>0</v>
      </c>
    </row>
    <row r="42" spans="1:9" ht="12.75" customHeight="1">
      <c r="A42" s="189" t="s">
        <v>38</v>
      </c>
      <c r="B42" s="190"/>
      <c r="C42" s="190"/>
      <c r="D42" s="190"/>
      <c r="E42" s="190"/>
      <c r="F42" s="191"/>
      <c r="G42" s="16">
        <v>35</v>
      </c>
      <c r="H42" s="58">
        <v>0</v>
      </c>
      <c r="I42" s="58">
        <v>0</v>
      </c>
    </row>
    <row r="43" spans="1:9" ht="12.75" customHeight="1">
      <c r="A43" s="215" t="s">
        <v>39</v>
      </c>
      <c r="B43" s="216"/>
      <c r="C43" s="216"/>
      <c r="D43" s="216"/>
      <c r="E43" s="216"/>
      <c r="F43" s="217"/>
      <c r="G43" s="16">
        <v>36</v>
      </c>
      <c r="H43" s="58">
        <v>0</v>
      </c>
      <c r="I43" s="58">
        <v>0</v>
      </c>
    </row>
    <row r="44" spans="1:9" ht="12.75" customHeight="1">
      <c r="A44" s="192" t="s">
        <v>40</v>
      </c>
      <c r="B44" s="193"/>
      <c r="C44" s="193"/>
      <c r="D44" s="193"/>
      <c r="E44" s="193"/>
      <c r="F44" s="194"/>
      <c r="G44" s="17">
        <v>37</v>
      </c>
      <c r="H44" s="59">
        <f>H45+H53+H60+H70</f>
        <v>101146306</v>
      </c>
      <c r="I44" s="59">
        <f>I45+I53+I60+I70</f>
        <v>79430409</v>
      </c>
    </row>
    <row r="45" spans="1:9" ht="12.75" customHeight="1">
      <c r="A45" s="184" t="s">
        <v>41</v>
      </c>
      <c r="B45" s="185"/>
      <c r="C45" s="185"/>
      <c r="D45" s="185"/>
      <c r="E45" s="185"/>
      <c r="F45" s="186"/>
      <c r="G45" s="17">
        <v>38</v>
      </c>
      <c r="H45" s="59">
        <f>SUM(H46:H52)</f>
        <v>22526809</v>
      </c>
      <c r="I45" s="59">
        <f>SUM(I46:I52)</f>
        <v>19723951</v>
      </c>
    </row>
    <row r="46" spans="1:9" ht="12.75" customHeight="1">
      <c r="A46" s="189" t="s">
        <v>42</v>
      </c>
      <c r="B46" s="190"/>
      <c r="C46" s="190"/>
      <c r="D46" s="190"/>
      <c r="E46" s="190"/>
      <c r="F46" s="191"/>
      <c r="G46" s="16">
        <v>39</v>
      </c>
      <c r="H46" s="58">
        <v>3459612</v>
      </c>
      <c r="I46" s="58">
        <v>6747393</v>
      </c>
    </row>
    <row r="47" spans="1:9" ht="12.75" customHeight="1">
      <c r="A47" s="189" t="s">
        <v>43</v>
      </c>
      <c r="B47" s="190"/>
      <c r="C47" s="190"/>
      <c r="D47" s="190"/>
      <c r="E47" s="190"/>
      <c r="F47" s="191"/>
      <c r="G47" s="16">
        <v>40</v>
      </c>
      <c r="H47" s="58">
        <v>0</v>
      </c>
      <c r="I47" s="58">
        <v>0</v>
      </c>
    </row>
    <row r="48" spans="1:9" ht="12.75" customHeight="1">
      <c r="A48" s="189" t="s">
        <v>44</v>
      </c>
      <c r="B48" s="190"/>
      <c r="C48" s="190"/>
      <c r="D48" s="190"/>
      <c r="E48" s="190"/>
      <c r="F48" s="191"/>
      <c r="G48" s="16">
        <v>41</v>
      </c>
      <c r="H48" s="58">
        <v>0</v>
      </c>
      <c r="I48" s="58">
        <v>0</v>
      </c>
    </row>
    <row r="49" spans="1:9" ht="12.75" customHeight="1">
      <c r="A49" s="189" t="s">
        <v>45</v>
      </c>
      <c r="B49" s="190"/>
      <c r="C49" s="190"/>
      <c r="D49" s="190"/>
      <c r="E49" s="190"/>
      <c r="F49" s="191"/>
      <c r="G49" s="16">
        <v>42</v>
      </c>
      <c r="H49" s="58">
        <v>0</v>
      </c>
      <c r="I49" s="58">
        <v>0</v>
      </c>
    </row>
    <row r="50" spans="1:9" ht="12.75" customHeight="1">
      <c r="A50" s="189" t="s">
        <v>46</v>
      </c>
      <c r="B50" s="190"/>
      <c r="C50" s="190"/>
      <c r="D50" s="190"/>
      <c r="E50" s="190"/>
      <c r="F50" s="191"/>
      <c r="G50" s="16">
        <v>43</v>
      </c>
      <c r="H50" s="58">
        <v>0</v>
      </c>
      <c r="I50" s="58">
        <v>0</v>
      </c>
    </row>
    <row r="51" spans="1:9" ht="12.75" customHeight="1">
      <c r="A51" s="189" t="s">
        <v>47</v>
      </c>
      <c r="B51" s="190"/>
      <c r="C51" s="190"/>
      <c r="D51" s="190"/>
      <c r="E51" s="190"/>
      <c r="F51" s="191"/>
      <c r="G51" s="16">
        <v>44</v>
      </c>
      <c r="H51" s="58">
        <v>19067197</v>
      </c>
      <c r="I51" s="58">
        <v>12976558</v>
      </c>
    </row>
    <row r="52" spans="1:9" ht="12.75" customHeight="1">
      <c r="A52" s="189" t="s">
        <v>48</v>
      </c>
      <c r="B52" s="190"/>
      <c r="C52" s="190"/>
      <c r="D52" s="190"/>
      <c r="E52" s="190"/>
      <c r="F52" s="191"/>
      <c r="G52" s="16">
        <v>45</v>
      </c>
      <c r="H52" s="58">
        <v>0</v>
      </c>
      <c r="I52" s="58">
        <v>0</v>
      </c>
    </row>
    <row r="53" spans="1:9" ht="12.75" customHeight="1">
      <c r="A53" s="184" t="s">
        <v>49</v>
      </c>
      <c r="B53" s="185"/>
      <c r="C53" s="185"/>
      <c r="D53" s="185"/>
      <c r="E53" s="185"/>
      <c r="F53" s="186"/>
      <c r="G53" s="17">
        <v>46</v>
      </c>
      <c r="H53" s="59">
        <f>SUM(H54:H59)</f>
        <v>30886302</v>
      </c>
      <c r="I53" s="59">
        <f>SUM(I54:I59)</f>
        <v>21496845</v>
      </c>
    </row>
    <row r="54" spans="1:9" ht="12.75" customHeight="1">
      <c r="A54" s="189" t="s">
        <v>50</v>
      </c>
      <c r="B54" s="190"/>
      <c r="C54" s="190"/>
      <c r="D54" s="190"/>
      <c r="E54" s="190"/>
      <c r="F54" s="191"/>
      <c r="G54" s="16">
        <v>47</v>
      </c>
      <c r="H54" s="58">
        <v>0</v>
      </c>
      <c r="I54" s="58">
        <v>0</v>
      </c>
    </row>
    <row r="55" spans="1:9" ht="12.75" customHeight="1">
      <c r="A55" s="189" t="s">
        <v>51</v>
      </c>
      <c r="B55" s="190"/>
      <c r="C55" s="190"/>
      <c r="D55" s="190"/>
      <c r="E55" s="190"/>
      <c r="F55" s="191"/>
      <c r="G55" s="16">
        <v>48</v>
      </c>
      <c r="H55" s="58">
        <v>0</v>
      </c>
      <c r="I55" s="58">
        <v>0</v>
      </c>
    </row>
    <row r="56" spans="1:9" ht="12.75" customHeight="1">
      <c r="A56" s="189" t="s">
        <v>52</v>
      </c>
      <c r="B56" s="190"/>
      <c r="C56" s="190"/>
      <c r="D56" s="190"/>
      <c r="E56" s="190"/>
      <c r="F56" s="191"/>
      <c r="G56" s="16">
        <v>49</v>
      </c>
      <c r="H56" s="58">
        <v>16665046</v>
      </c>
      <c r="I56" s="58">
        <v>14423955</v>
      </c>
    </row>
    <row r="57" spans="1:9" ht="12.75" customHeight="1">
      <c r="A57" s="189" t="s">
        <v>53</v>
      </c>
      <c r="B57" s="190"/>
      <c r="C57" s="190"/>
      <c r="D57" s="190"/>
      <c r="E57" s="190"/>
      <c r="F57" s="191"/>
      <c r="G57" s="16">
        <v>50</v>
      </c>
      <c r="H57" s="58">
        <v>220062</v>
      </c>
      <c r="I57" s="58">
        <v>226646</v>
      </c>
    </row>
    <row r="58" spans="1:9" ht="12.75" customHeight="1">
      <c r="A58" s="189" t="s">
        <v>54</v>
      </c>
      <c r="B58" s="190"/>
      <c r="C58" s="190"/>
      <c r="D58" s="190"/>
      <c r="E58" s="190"/>
      <c r="F58" s="191"/>
      <c r="G58" s="16">
        <v>51</v>
      </c>
      <c r="H58" s="58">
        <v>530034</v>
      </c>
      <c r="I58" s="58">
        <v>459882</v>
      </c>
    </row>
    <row r="59" spans="1:9" ht="12.75" customHeight="1">
      <c r="A59" s="189" t="s">
        <v>55</v>
      </c>
      <c r="B59" s="190"/>
      <c r="C59" s="190"/>
      <c r="D59" s="190"/>
      <c r="E59" s="190"/>
      <c r="F59" s="191"/>
      <c r="G59" s="16">
        <v>52</v>
      </c>
      <c r="H59" s="58">
        <v>13471160</v>
      </c>
      <c r="I59" s="58">
        <v>6386362</v>
      </c>
    </row>
    <row r="60" spans="1:9" ht="12.75" customHeight="1">
      <c r="A60" s="184" t="s">
        <v>56</v>
      </c>
      <c r="B60" s="185"/>
      <c r="C60" s="185"/>
      <c r="D60" s="185"/>
      <c r="E60" s="185"/>
      <c r="F60" s="186"/>
      <c r="G60" s="17">
        <v>53</v>
      </c>
      <c r="H60" s="59">
        <f>SUM(H61:H69)</f>
        <v>993978</v>
      </c>
      <c r="I60" s="59">
        <f>SUM(I61:I69)</f>
        <v>180000</v>
      </c>
    </row>
    <row r="61" spans="1:9" ht="12.75" customHeight="1">
      <c r="A61" s="189" t="s">
        <v>24</v>
      </c>
      <c r="B61" s="190"/>
      <c r="C61" s="190"/>
      <c r="D61" s="190"/>
      <c r="E61" s="190"/>
      <c r="F61" s="191"/>
      <c r="G61" s="16">
        <v>54</v>
      </c>
      <c r="H61" s="58">
        <v>0</v>
      </c>
      <c r="I61" s="58">
        <v>0</v>
      </c>
    </row>
    <row r="62" spans="1:9" ht="12.75" customHeight="1">
      <c r="A62" s="189" t="s">
        <v>25</v>
      </c>
      <c r="B62" s="190"/>
      <c r="C62" s="190"/>
      <c r="D62" s="190"/>
      <c r="E62" s="190"/>
      <c r="F62" s="191"/>
      <c r="G62" s="16">
        <v>55</v>
      </c>
      <c r="H62" s="58">
        <v>0</v>
      </c>
      <c r="I62" s="58">
        <v>0</v>
      </c>
    </row>
    <row r="63" spans="1:9" ht="12.75" customHeight="1">
      <c r="A63" s="189" t="s">
        <v>26</v>
      </c>
      <c r="B63" s="190"/>
      <c r="C63" s="190"/>
      <c r="D63" s="190"/>
      <c r="E63" s="190"/>
      <c r="F63" s="191"/>
      <c r="G63" s="16">
        <v>56</v>
      </c>
      <c r="H63" s="58">
        <v>0</v>
      </c>
      <c r="I63" s="58">
        <v>0</v>
      </c>
    </row>
    <row r="64" spans="1:9" ht="23.25" customHeight="1">
      <c r="A64" s="189" t="s">
        <v>57</v>
      </c>
      <c r="B64" s="190"/>
      <c r="C64" s="190"/>
      <c r="D64" s="190"/>
      <c r="E64" s="190"/>
      <c r="F64" s="191"/>
      <c r="G64" s="16">
        <v>57</v>
      </c>
      <c r="H64" s="58">
        <v>0</v>
      </c>
      <c r="I64" s="58">
        <v>0</v>
      </c>
    </row>
    <row r="65" spans="1:9" ht="21" customHeight="1">
      <c r="A65" s="189" t="s">
        <v>28</v>
      </c>
      <c r="B65" s="190"/>
      <c r="C65" s="190"/>
      <c r="D65" s="190"/>
      <c r="E65" s="190"/>
      <c r="F65" s="191"/>
      <c r="G65" s="16">
        <v>58</v>
      </c>
      <c r="H65" s="58">
        <v>0</v>
      </c>
      <c r="I65" s="58">
        <v>0</v>
      </c>
    </row>
    <row r="66" spans="1:9" ht="22.5" customHeight="1">
      <c r="A66" s="189" t="s">
        <v>29</v>
      </c>
      <c r="B66" s="190"/>
      <c r="C66" s="190"/>
      <c r="D66" s="190"/>
      <c r="E66" s="190"/>
      <c r="F66" s="191"/>
      <c r="G66" s="16">
        <v>59</v>
      </c>
      <c r="H66" s="58">
        <v>0</v>
      </c>
      <c r="I66" s="58">
        <v>0</v>
      </c>
    </row>
    <row r="67" spans="1:9" ht="12.75" customHeight="1">
      <c r="A67" s="189" t="s">
        <v>30</v>
      </c>
      <c r="B67" s="190"/>
      <c r="C67" s="190"/>
      <c r="D67" s="190"/>
      <c r="E67" s="190"/>
      <c r="F67" s="191"/>
      <c r="G67" s="16">
        <v>60</v>
      </c>
      <c r="H67" s="58">
        <v>0</v>
      </c>
      <c r="I67" s="58">
        <v>0</v>
      </c>
    </row>
    <row r="68" spans="1:9" ht="12.75" customHeight="1">
      <c r="A68" s="189" t="s">
        <v>31</v>
      </c>
      <c r="B68" s="190"/>
      <c r="C68" s="190"/>
      <c r="D68" s="190"/>
      <c r="E68" s="190"/>
      <c r="F68" s="191"/>
      <c r="G68" s="16">
        <v>61</v>
      </c>
      <c r="H68" s="58">
        <v>993978</v>
      </c>
      <c r="I68" s="58">
        <v>180000</v>
      </c>
    </row>
    <row r="69" spans="1:9" ht="12.75" customHeight="1">
      <c r="A69" s="189" t="s">
        <v>58</v>
      </c>
      <c r="B69" s="190"/>
      <c r="C69" s="190"/>
      <c r="D69" s="190"/>
      <c r="E69" s="190"/>
      <c r="F69" s="191"/>
      <c r="G69" s="16">
        <v>62</v>
      </c>
      <c r="H69" s="58">
        <v>0</v>
      </c>
      <c r="I69" s="58">
        <v>0</v>
      </c>
    </row>
    <row r="70" spans="1:9" ht="12.75" customHeight="1">
      <c r="A70" s="215" t="s">
        <v>59</v>
      </c>
      <c r="B70" s="216"/>
      <c r="C70" s="216"/>
      <c r="D70" s="216"/>
      <c r="E70" s="216"/>
      <c r="F70" s="217"/>
      <c r="G70" s="16">
        <v>63</v>
      </c>
      <c r="H70" s="58">
        <v>46739217</v>
      </c>
      <c r="I70" s="58">
        <v>38029613</v>
      </c>
    </row>
    <row r="71" spans="1:9" ht="12.75" customHeight="1">
      <c r="A71" s="221" t="s">
        <v>60</v>
      </c>
      <c r="B71" s="222"/>
      <c r="C71" s="222"/>
      <c r="D71" s="222"/>
      <c r="E71" s="222"/>
      <c r="F71" s="223"/>
      <c r="G71" s="16">
        <v>64</v>
      </c>
      <c r="H71" s="58">
        <v>0</v>
      </c>
      <c r="I71" s="58">
        <v>4994087</v>
      </c>
    </row>
    <row r="72" spans="1:9" ht="12.75" customHeight="1">
      <c r="A72" s="192" t="s">
        <v>61</v>
      </c>
      <c r="B72" s="193"/>
      <c r="C72" s="193"/>
      <c r="D72" s="193"/>
      <c r="E72" s="193"/>
      <c r="F72" s="194"/>
      <c r="G72" s="17">
        <v>65</v>
      </c>
      <c r="H72" s="59">
        <f>H8+H9+H44+H71</f>
        <v>1438564303</v>
      </c>
      <c r="I72" s="59">
        <f>I8+I9+I44+I71</f>
        <v>1467283829</v>
      </c>
    </row>
    <row r="73" spans="1:9" ht="12.75" customHeight="1">
      <c r="A73" s="224" t="s">
        <v>62</v>
      </c>
      <c r="B73" s="225"/>
      <c r="C73" s="225"/>
      <c r="D73" s="225"/>
      <c r="E73" s="225"/>
      <c r="F73" s="226"/>
      <c r="G73" s="19">
        <v>66</v>
      </c>
      <c r="H73" s="60">
        <v>0</v>
      </c>
      <c r="I73" s="60">
        <v>0</v>
      </c>
    </row>
    <row r="74" spans="1:9" ht="12.75">
      <c r="A74" s="227" t="s">
        <v>63</v>
      </c>
      <c r="B74" s="228"/>
      <c r="C74" s="228"/>
      <c r="D74" s="228"/>
      <c r="E74" s="228"/>
      <c r="F74" s="228"/>
      <c r="G74" s="228"/>
      <c r="H74" s="228"/>
      <c r="I74" s="228"/>
    </row>
    <row r="75" spans="1:9" ht="12.75" customHeight="1">
      <c r="A75" s="187" t="s">
        <v>64</v>
      </c>
      <c r="B75" s="187"/>
      <c r="C75" s="187"/>
      <c r="D75" s="187"/>
      <c r="E75" s="187"/>
      <c r="F75" s="187"/>
      <c r="G75" s="17">
        <v>67</v>
      </c>
      <c r="H75" s="59">
        <f>H76+H77+H78+H84+H85+H89+H92+H95</f>
        <v>579121096</v>
      </c>
      <c r="I75" s="59">
        <f>I76+I77+I78+I84+I85+I89+I92+I95</f>
        <v>595299082</v>
      </c>
    </row>
    <row r="76" spans="1:9" ht="12.75" customHeight="1">
      <c r="A76" s="188" t="s">
        <v>65</v>
      </c>
      <c r="B76" s="188"/>
      <c r="C76" s="188"/>
      <c r="D76" s="188"/>
      <c r="E76" s="188"/>
      <c r="F76" s="188"/>
      <c r="G76" s="16">
        <v>68</v>
      </c>
      <c r="H76" s="58">
        <v>418656000</v>
      </c>
      <c r="I76" s="58">
        <v>418656000</v>
      </c>
    </row>
    <row r="77" spans="1:9" ht="12.75" customHeight="1">
      <c r="A77" s="188" t="s">
        <v>66</v>
      </c>
      <c r="B77" s="188"/>
      <c r="C77" s="188"/>
      <c r="D77" s="188"/>
      <c r="E77" s="188"/>
      <c r="F77" s="188"/>
      <c r="G77" s="16">
        <v>69</v>
      </c>
      <c r="H77" s="58">
        <v>0</v>
      </c>
      <c r="I77" s="58">
        <v>0</v>
      </c>
    </row>
    <row r="78" spans="1:9" ht="12.75" customHeight="1">
      <c r="A78" s="218" t="s">
        <v>67</v>
      </c>
      <c r="B78" s="218"/>
      <c r="C78" s="218"/>
      <c r="D78" s="218"/>
      <c r="E78" s="218"/>
      <c r="F78" s="218"/>
      <c r="G78" s="17">
        <v>70</v>
      </c>
      <c r="H78" s="59">
        <f>SUM(H79:H83)</f>
        <v>0</v>
      </c>
      <c r="I78" s="59">
        <f>SUM(I79:I83)</f>
        <v>681675</v>
      </c>
    </row>
    <row r="79" spans="1:9" ht="12.75" customHeight="1">
      <c r="A79" s="183" t="s">
        <v>68</v>
      </c>
      <c r="B79" s="183"/>
      <c r="C79" s="183"/>
      <c r="D79" s="183"/>
      <c r="E79" s="183"/>
      <c r="F79" s="183"/>
      <c r="G79" s="16">
        <v>71</v>
      </c>
      <c r="H79" s="58">
        <v>0</v>
      </c>
      <c r="I79" s="58">
        <v>681675</v>
      </c>
    </row>
    <row r="80" spans="1:9" ht="12.75" customHeight="1">
      <c r="A80" s="183" t="s">
        <v>69</v>
      </c>
      <c r="B80" s="183"/>
      <c r="C80" s="183"/>
      <c r="D80" s="183"/>
      <c r="E80" s="183"/>
      <c r="F80" s="183"/>
      <c r="G80" s="16">
        <v>72</v>
      </c>
      <c r="H80" s="58">
        <v>9004339</v>
      </c>
      <c r="I80" s="58">
        <v>9004339</v>
      </c>
    </row>
    <row r="81" spans="1:9" ht="12.75" customHeight="1">
      <c r="A81" s="183" t="s">
        <v>70</v>
      </c>
      <c r="B81" s="183"/>
      <c r="C81" s="183"/>
      <c r="D81" s="183"/>
      <c r="E81" s="183"/>
      <c r="F81" s="183"/>
      <c r="G81" s="16">
        <v>73</v>
      </c>
      <c r="H81" s="58">
        <v>-9004339</v>
      </c>
      <c r="I81" s="58">
        <v>-9004339</v>
      </c>
    </row>
    <row r="82" spans="1:9" ht="12.75" customHeight="1">
      <c r="A82" s="183" t="s">
        <v>71</v>
      </c>
      <c r="B82" s="183"/>
      <c r="C82" s="183"/>
      <c r="D82" s="183"/>
      <c r="E82" s="183"/>
      <c r="F82" s="183"/>
      <c r="G82" s="16">
        <v>74</v>
      </c>
      <c r="H82" s="58">
        <v>0</v>
      </c>
      <c r="I82" s="58">
        <v>0</v>
      </c>
    </row>
    <row r="83" spans="1:9" ht="12.75" customHeight="1">
      <c r="A83" s="183" t="s">
        <v>72</v>
      </c>
      <c r="B83" s="183"/>
      <c r="C83" s="183"/>
      <c r="D83" s="183"/>
      <c r="E83" s="183"/>
      <c r="F83" s="183"/>
      <c r="G83" s="16">
        <v>75</v>
      </c>
      <c r="H83" s="58">
        <v>0</v>
      </c>
      <c r="I83" s="58">
        <v>0</v>
      </c>
    </row>
    <row r="84" spans="1:9" ht="12.75" customHeight="1">
      <c r="A84" s="188" t="s">
        <v>73</v>
      </c>
      <c r="B84" s="188"/>
      <c r="C84" s="188"/>
      <c r="D84" s="188"/>
      <c r="E84" s="188"/>
      <c r="F84" s="188"/>
      <c r="G84" s="16">
        <v>76</v>
      </c>
      <c r="H84" s="58">
        <v>125908351</v>
      </c>
      <c r="I84" s="58">
        <v>130220982</v>
      </c>
    </row>
    <row r="85" spans="1:9" ht="12.75" customHeight="1">
      <c r="A85" s="218" t="s">
        <v>74</v>
      </c>
      <c r="B85" s="218"/>
      <c r="C85" s="218"/>
      <c r="D85" s="218"/>
      <c r="E85" s="218"/>
      <c r="F85" s="218"/>
      <c r="G85" s="17">
        <v>77</v>
      </c>
      <c r="H85" s="59">
        <f>H86+H87+H88</f>
        <v>0</v>
      </c>
      <c r="I85" s="59">
        <f>I86+I87+I88</f>
        <v>0</v>
      </c>
    </row>
    <row r="86" spans="1:9" ht="12.75" customHeight="1">
      <c r="A86" s="183" t="s">
        <v>75</v>
      </c>
      <c r="B86" s="183"/>
      <c r="C86" s="183"/>
      <c r="D86" s="183"/>
      <c r="E86" s="183"/>
      <c r="F86" s="183"/>
      <c r="G86" s="16">
        <v>78</v>
      </c>
      <c r="H86" s="58">
        <v>0</v>
      </c>
      <c r="I86" s="58">
        <v>0</v>
      </c>
    </row>
    <row r="87" spans="1:9" ht="12.75" customHeight="1">
      <c r="A87" s="183" t="s">
        <v>76</v>
      </c>
      <c r="B87" s="183"/>
      <c r="C87" s="183"/>
      <c r="D87" s="183"/>
      <c r="E87" s="183"/>
      <c r="F87" s="183"/>
      <c r="G87" s="16">
        <v>79</v>
      </c>
      <c r="H87" s="58">
        <v>0</v>
      </c>
      <c r="I87" s="58">
        <v>0</v>
      </c>
    </row>
    <row r="88" spans="1:9" ht="12.75" customHeight="1">
      <c r="A88" s="183" t="s">
        <v>77</v>
      </c>
      <c r="B88" s="183"/>
      <c r="C88" s="183"/>
      <c r="D88" s="183"/>
      <c r="E88" s="183"/>
      <c r="F88" s="183"/>
      <c r="G88" s="16">
        <v>80</v>
      </c>
      <c r="H88" s="58">
        <v>0</v>
      </c>
      <c r="I88" s="58">
        <v>0</v>
      </c>
    </row>
    <row r="89" spans="1:9" ht="12.75" customHeight="1">
      <c r="A89" s="218" t="s">
        <v>78</v>
      </c>
      <c r="B89" s="218"/>
      <c r="C89" s="218"/>
      <c r="D89" s="218"/>
      <c r="E89" s="218"/>
      <c r="F89" s="218"/>
      <c r="G89" s="17">
        <v>81</v>
      </c>
      <c r="H89" s="59">
        <f>H90-H91</f>
        <v>-52089735</v>
      </c>
      <c r="I89" s="59">
        <f>I90-I91</f>
        <v>34312890</v>
      </c>
    </row>
    <row r="90" spans="1:9" ht="12.75" customHeight="1">
      <c r="A90" s="183" t="s">
        <v>79</v>
      </c>
      <c r="B90" s="183"/>
      <c r="C90" s="183"/>
      <c r="D90" s="183"/>
      <c r="E90" s="183"/>
      <c r="F90" s="183"/>
      <c r="G90" s="16">
        <v>82</v>
      </c>
      <c r="H90" s="58">
        <v>0</v>
      </c>
      <c r="I90" s="58">
        <v>34312890</v>
      </c>
    </row>
    <row r="91" spans="1:9" ht="12.75" customHeight="1">
      <c r="A91" s="183" t="s">
        <v>80</v>
      </c>
      <c r="B91" s="183"/>
      <c r="C91" s="183"/>
      <c r="D91" s="183"/>
      <c r="E91" s="183"/>
      <c r="F91" s="183"/>
      <c r="G91" s="16">
        <v>83</v>
      </c>
      <c r="H91" s="58">
        <v>52089735</v>
      </c>
      <c r="I91" s="58">
        <v>0</v>
      </c>
    </row>
    <row r="92" spans="1:9" ht="12.75" customHeight="1">
      <c r="A92" s="218" t="s">
        <v>81</v>
      </c>
      <c r="B92" s="218"/>
      <c r="C92" s="218"/>
      <c r="D92" s="218"/>
      <c r="E92" s="218"/>
      <c r="F92" s="218"/>
      <c r="G92" s="17">
        <v>84</v>
      </c>
      <c r="H92" s="59">
        <f>H93-H94</f>
        <v>80340870</v>
      </c>
      <c r="I92" s="59">
        <f>I93-I94</f>
        <v>4931778</v>
      </c>
    </row>
    <row r="93" spans="1:9" ht="12.75" customHeight="1">
      <c r="A93" s="183" t="s">
        <v>82</v>
      </c>
      <c r="B93" s="183"/>
      <c r="C93" s="183"/>
      <c r="D93" s="183"/>
      <c r="E93" s="183"/>
      <c r="F93" s="183"/>
      <c r="G93" s="16">
        <v>85</v>
      </c>
      <c r="H93" s="58">
        <v>80340870</v>
      </c>
      <c r="I93" s="58">
        <v>4931778</v>
      </c>
    </row>
    <row r="94" spans="1:9" ht="12.75" customHeight="1">
      <c r="A94" s="183" t="s">
        <v>83</v>
      </c>
      <c r="B94" s="183"/>
      <c r="C94" s="183"/>
      <c r="D94" s="183"/>
      <c r="E94" s="183"/>
      <c r="F94" s="183"/>
      <c r="G94" s="16">
        <v>86</v>
      </c>
      <c r="H94" s="44">
        <v>0</v>
      </c>
      <c r="I94" s="44">
        <v>0</v>
      </c>
    </row>
    <row r="95" spans="1:9" ht="12.75" customHeight="1">
      <c r="A95" s="188" t="s">
        <v>84</v>
      </c>
      <c r="B95" s="188"/>
      <c r="C95" s="188"/>
      <c r="D95" s="188"/>
      <c r="E95" s="188"/>
      <c r="F95" s="188"/>
      <c r="G95" s="16">
        <v>87</v>
      </c>
      <c r="H95" s="44">
        <v>6305610</v>
      </c>
      <c r="I95" s="44">
        <v>6495757</v>
      </c>
    </row>
    <row r="96" spans="1:9" ht="12.75" customHeight="1">
      <c r="A96" s="187" t="s">
        <v>85</v>
      </c>
      <c r="B96" s="187"/>
      <c r="C96" s="187"/>
      <c r="D96" s="187"/>
      <c r="E96" s="187"/>
      <c r="F96" s="187"/>
      <c r="G96" s="17">
        <v>88</v>
      </c>
      <c r="H96" s="59">
        <f>SUM(H97:H102)</f>
        <v>0</v>
      </c>
      <c r="I96" s="59">
        <f>SUM(I97:I102)</f>
        <v>0</v>
      </c>
    </row>
    <row r="97" spans="1:9" ht="12.75" customHeight="1">
      <c r="A97" s="183" t="s">
        <v>86</v>
      </c>
      <c r="B97" s="183"/>
      <c r="C97" s="183"/>
      <c r="D97" s="183"/>
      <c r="E97" s="183"/>
      <c r="F97" s="183"/>
      <c r="G97" s="16">
        <v>89</v>
      </c>
      <c r="H97" s="44">
        <v>0</v>
      </c>
      <c r="I97" s="44">
        <v>0</v>
      </c>
    </row>
    <row r="98" spans="1:9" ht="12.75" customHeight="1">
      <c r="A98" s="183" t="s">
        <v>87</v>
      </c>
      <c r="B98" s="183"/>
      <c r="C98" s="183"/>
      <c r="D98" s="183"/>
      <c r="E98" s="183"/>
      <c r="F98" s="183"/>
      <c r="G98" s="16">
        <v>90</v>
      </c>
      <c r="H98" s="44">
        <v>0</v>
      </c>
      <c r="I98" s="44">
        <v>0</v>
      </c>
    </row>
    <row r="99" spans="1:9" ht="12.75" customHeight="1">
      <c r="A99" s="183" t="s">
        <v>88</v>
      </c>
      <c r="B99" s="183"/>
      <c r="C99" s="183"/>
      <c r="D99" s="183"/>
      <c r="E99" s="183"/>
      <c r="F99" s="183"/>
      <c r="G99" s="16">
        <v>91</v>
      </c>
      <c r="H99" s="44">
        <v>0</v>
      </c>
      <c r="I99" s="44">
        <v>0</v>
      </c>
    </row>
    <row r="100" spans="1:9" ht="12.75" customHeight="1">
      <c r="A100" s="183" t="s">
        <v>89</v>
      </c>
      <c r="B100" s="183"/>
      <c r="C100" s="183"/>
      <c r="D100" s="183"/>
      <c r="E100" s="183"/>
      <c r="F100" s="183"/>
      <c r="G100" s="16">
        <v>92</v>
      </c>
      <c r="H100" s="58">
        <v>0</v>
      </c>
      <c r="I100" s="58">
        <v>0</v>
      </c>
    </row>
    <row r="101" spans="1:9" ht="12.75" customHeight="1">
      <c r="A101" s="183" t="s">
        <v>90</v>
      </c>
      <c r="B101" s="183"/>
      <c r="C101" s="183"/>
      <c r="D101" s="183"/>
      <c r="E101" s="183"/>
      <c r="F101" s="183"/>
      <c r="G101" s="16">
        <v>93</v>
      </c>
      <c r="H101" s="58">
        <v>0</v>
      </c>
      <c r="I101" s="58">
        <v>0</v>
      </c>
    </row>
    <row r="102" spans="1:9" ht="12.75" customHeight="1">
      <c r="A102" s="183" t="s">
        <v>91</v>
      </c>
      <c r="B102" s="183"/>
      <c r="C102" s="183"/>
      <c r="D102" s="183"/>
      <c r="E102" s="183"/>
      <c r="F102" s="183"/>
      <c r="G102" s="16">
        <v>94</v>
      </c>
      <c r="H102" s="58">
        <v>0</v>
      </c>
      <c r="I102" s="58">
        <v>0</v>
      </c>
    </row>
    <row r="103" spans="1:9" ht="12.75" customHeight="1">
      <c r="A103" s="187" t="s">
        <v>92</v>
      </c>
      <c r="B103" s="187"/>
      <c r="C103" s="187"/>
      <c r="D103" s="187"/>
      <c r="E103" s="187"/>
      <c r="F103" s="187"/>
      <c r="G103" s="17">
        <v>95</v>
      </c>
      <c r="H103" s="59">
        <f>SUM(H104:H114)</f>
        <v>418814814</v>
      </c>
      <c r="I103" s="59">
        <f>SUM(I104:I114)</f>
        <v>533809796</v>
      </c>
    </row>
    <row r="104" spans="1:9" ht="12.75" customHeight="1">
      <c r="A104" s="183" t="s">
        <v>93</v>
      </c>
      <c r="B104" s="183"/>
      <c r="C104" s="183"/>
      <c r="D104" s="183"/>
      <c r="E104" s="183"/>
      <c r="F104" s="183"/>
      <c r="G104" s="16">
        <v>96</v>
      </c>
      <c r="H104" s="45">
        <v>0</v>
      </c>
      <c r="I104" s="45">
        <v>0</v>
      </c>
    </row>
    <row r="105" spans="1:9" ht="12.75" customHeight="1">
      <c r="A105" s="183" t="s">
        <v>94</v>
      </c>
      <c r="B105" s="183"/>
      <c r="C105" s="183"/>
      <c r="D105" s="183"/>
      <c r="E105" s="183"/>
      <c r="F105" s="183"/>
      <c r="G105" s="16">
        <v>97</v>
      </c>
      <c r="H105" s="44">
        <v>0</v>
      </c>
      <c r="I105" s="44">
        <v>0</v>
      </c>
    </row>
    <row r="106" spans="1:9" ht="12.75" customHeight="1">
      <c r="A106" s="183" t="s">
        <v>95</v>
      </c>
      <c r="B106" s="183"/>
      <c r="C106" s="183"/>
      <c r="D106" s="183"/>
      <c r="E106" s="183"/>
      <c r="F106" s="183"/>
      <c r="G106" s="16">
        <v>98</v>
      </c>
      <c r="H106" s="44">
        <v>0</v>
      </c>
      <c r="I106" s="44">
        <v>0</v>
      </c>
    </row>
    <row r="107" spans="1:9" ht="21.75" customHeight="1">
      <c r="A107" s="183" t="s">
        <v>96</v>
      </c>
      <c r="B107" s="183"/>
      <c r="C107" s="183"/>
      <c r="D107" s="183"/>
      <c r="E107" s="183"/>
      <c r="F107" s="183"/>
      <c r="G107" s="16">
        <v>99</v>
      </c>
      <c r="H107" s="44">
        <v>0</v>
      </c>
      <c r="I107" s="44">
        <v>0</v>
      </c>
    </row>
    <row r="108" spans="1:9" ht="12.75" customHeight="1">
      <c r="A108" s="183" t="s">
        <v>97</v>
      </c>
      <c r="B108" s="183"/>
      <c r="C108" s="183"/>
      <c r="D108" s="183"/>
      <c r="E108" s="183"/>
      <c r="F108" s="183"/>
      <c r="G108" s="16">
        <v>100</v>
      </c>
      <c r="H108" s="44">
        <v>0</v>
      </c>
      <c r="I108" s="44">
        <v>0</v>
      </c>
    </row>
    <row r="109" spans="1:9" ht="12.75" customHeight="1">
      <c r="A109" s="183" t="s">
        <v>98</v>
      </c>
      <c r="B109" s="183"/>
      <c r="C109" s="183"/>
      <c r="D109" s="183"/>
      <c r="E109" s="183"/>
      <c r="F109" s="183"/>
      <c r="G109" s="16">
        <v>101</v>
      </c>
      <c r="H109" s="58">
        <v>418814814</v>
      </c>
      <c r="I109" s="58">
        <v>533809796</v>
      </c>
    </row>
    <row r="110" spans="1:9" ht="12.75" customHeight="1">
      <c r="A110" s="183" t="s">
        <v>99</v>
      </c>
      <c r="B110" s="183"/>
      <c r="C110" s="183"/>
      <c r="D110" s="183"/>
      <c r="E110" s="183"/>
      <c r="F110" s="183"/>
      <c r="G110" s="16">
        <v>102</v>
      </c>
      <c r="H110" s="44">
        <v>0</v>
      </c>
      <c r="I110" s="44">
        <v>0</v>
      </c>
    </row>
    <row r="111" spans="1:9" ht="12.75" customHeight="1">
      <c r="A111" s="183" t="s">
        <v>100</v>
      </c>
      <c r="B111" s="183"/>
      <c r="C111" s="183"/>
      <c r="D111" s="183"/>
      <c r="E111" s="183"/>
      <c r="F111" s="183"/>
      <c r="G111" s="16">
        <v>103</v>
      </c>
      <c r="H111" s="45">
        <v>0</v>
      </c>
      <c r="I111" s="45">
        <v>0</v>
      </c>
    </row>
    <row r="112" spans="1:9" ht="12.75" customHeight="1">
      <c r="A112" s="183" t="s">
        <v>101</v>
      </c>
      <c r="B112" s="183"/>
      <c r="C112" s="183"/>
      <c r="D112" s="183"/>
      <c r="E112" s="183"/>
      <c r="F112" s="183"/>
      <c r="G112" s="16">
        <v>104</v>
      </c>
      <c r="H112" s="44">
        <v>0</v>
      </c>
      <c r="I112" s="44">
        <v>0</v>
      </c>
    </row>
    <row r="113" spans="1:9" ht="12.75" customHeight="1">
      <c r="A113" s="183" t="s">
        <v>102</v>
      </c>
      <c r="B113" s="183"/>
      <c r="C113" s="183"/>
      <c r="D113" s="183"/>
      <c r="E113" s="183"/>
      <c r="F113" s="183"/>
      <c r="G113" s="16">
        <v>105</v>
      </c>
      <c r="H113" s="58">
        <v>0</v>
      </c>
      <c r="I113" s="58">
        <v>0</v>
      </c>
    </row>
    <row r="114" spans="1:9" ht="12.75" customHeight="1">
      <c r="A114" s="183" t="s">
        <v>103</v>
      </c>
      <c r="B114" s="183"/>
      <c r="C114" s="183"/>
      <c r="D114" s="183"/>
      <c r="E114" s="183"/>
      <c r="F114" s="183"/>
      <c r="G114" s="16">
        <v>106</v>
      </c>
      <c r="H114" s="58">
        <v>0</v>
      </c>
      <c r="I114" s="58">
        <v>0</v>
      </c>
    </row>
    <row r="115" spans="1:9" ht="12.75" customHeight="1">
      <c r="A115" s="187" t="s">
        <v>104</v>
      </c>
      <c r="B115" s="187"/>
      <c r="C115" s="187"/>
      <c r="D115" s="187"/>
      <c r="E115" s="187"/>
      <c r="F115" s="187"/>
      <c r="G115" s="17">
        <v>107</v>
      </c>
      <c r="H115" s="59">
        <f>SUM(H116:H129)</f>
        <v>425409125</v>
      </c>
      <c r="I115" s="59">
        <f>SUM(I116:I129)</f>
        <v>323647819</v>
      </c>
    </row>
    <row r="116" spans="1:9" ht="12.75" customHeight="1">
      <c r="A116" s="183" t="s">
        <v>93</v>
      </c>
      <c r="B116" s="183"/>
      <c r="C116" s="183"/>
      <c r="D116" s="183"/>
      <c r="E116" s="183"/>
      <c r="F116" s="183"/>
      <c r="G116" s="16">
        <v>108</v>
      </c>
      <c r="H116" s="58">
        <v>13</v>
      </c>
      <c r="I116" s="58">
        <v>0</v>
      </c>
    </row>
    <row r="117" spans="1:9" ht="12.75" customHeight="1">
      <c r="A117" s="183" t="s">
        <v>94</v>
      </c>
      <c r="B117" s="183"/>
      <c r="C117" s="183"/>
      <c r="D117" s="183"/>
      <c r="E117" s="183"/>
      <c r="F117" s="183"/>
      <c r="G117" s="16">
        <v>109</v>
      </c>
      <c r="H117" s="58">
        <v>0</v>
      </c>
      <c r="I117" s="58">
        <v>0</v>
      </c>
    </row>
    <row r="118" spans="1:9" ht="12.75" customHeight="1">
      <c r="A118" s="183" t="s">
        <v>95</v>
      </c>
      <c r="B118" s="183"/>
      <c r="C118" s="183"/>
      <c r="D118" s="183"/>
      <c r="E118" s="183"/>
      <c r="F118" s="183"/>
      <c r="G118" s="16">
        <v>110</v>
      </c>
      <c r="H118" s="58">
        <v>0</v>
      </c>
      <c r="I118" s="58">
        <v>0</v>
      </c>
    </row>
    <row r="119" spans="1:9" ht="25.5" customHeight="1">
      <c r="A119" s="183" t="s">
        <v>96</v>
      </c>
      <c r="B119" s="183"/>
      <c r="C119" s="183"/>
      <c r="D119" s="183"/>
      <c r="E119" s="183"/>
      <c r="F119" s="183"/>
      <c r="G119" s="16">
        <v>111</v>
      </c>
      <c r="H119" s="58">
        <v>0</v>
      </c>
      <c r="I119" s="58">
        <v>0</v>
      </c>
    </row>
    <row r="120" spans="1:9" ht="12.75" customHeight="1">
      <c r="A120" s="183" t="s">
        <v>97</v>
      </c>
      <c r="B120" s="183"/>
      <c r="C120" s="183"/>
      <c r="D120" s="183"/>
      <c r="E120" s="183"/>
      <c r="F120" s="183"/>
      <c r="G120" s="16">
        <v>112</v>
      </c>
      <c r="H120" s="58">
        <v>0</v>
      </c>
      <c r="I120" s="58">
        <v>0</v>
      </c>
    </row>
    <row r="121" spans="1:9" ht="12.75" customHeight="1">
      <c r="A121" s="183" t="s">
        <v>98</v>
      </c>
      <c r="B121" s="183"/>
      <c r="C121" s="183"/>
      <c r="D121" s="183"/>
      <c r="E121" s="183"/>
      <c r="F121" s="183"/>
      <c r="G121" s="16">
        <v>113</v>
      </c>
      <c r="H121" s="58">
        <v>365433326</v>
      </c>
      <c r="I121" s="58">
        <v>275977289</v>
      </c>
    </row>
    <row r="122" spans="1:9" ht="12.75" customHeight="1">
      <c r="A122" s="183" t="s">
        <v>99</v>
      </c>
      <c r="B122" s="183"/>
      <c r="C122" s="183"/>
      <c r="D122" s="183"/>
      <c r="E122" s="183"/>
      <c r="F122" s="183"/>
      <c r="G122" s="16">
        <v>114</v>
      </c>
      <c r="H122" s="58">
        <v>2393969</v>
      </c>
      <c r="I122" s="58">
        <v>3435898</v>
      </c>
    </row>
    <row r="123" spans="1:9" ht="12.75" customHeight="1">
      <c r="A123" s="183" t="s">
        <v>100</v>
      </c>
      <c r="B123" s="183"/>
      <c r="C123" s="183"/>
      <c r="D123" s="183"/>
      <c r="E123" s="183"/>
      <c r="F123" s="183"/>
      <c r="G123" s="16">
        <v>115</v>
      </c>
      <c r="H123" s="58">
        <v>24580718</v>
      </c>
      <c r="I123" s="58">
        <v>31833302</v>
      </c>
    </row>
    <row r="124" spans="1:9" ht="12.75">
      <c r="A124" s="183" t="s">
        <v>101</v>
      </c>
      <c r="B124" s="183"/>
      <c r="C124" s="183"/>
      <c r="D124" s="183"/>
      <c r="E124" s="183"/>
      <c r="F124" s="183"/>
      <c r="G124" s="16">
        <v>116</v>
      </c>
      <c r="H124" s="58">
        <v>0</v>
      </c>
      <c r="I124" s="58">
        <v>0</v>
      </c>
    </row>
    <row r="125" spans="1:9" ht="12.75">
      <c r="A125" s="183" t="s">
        <v>105</v>
      </c>
      <c r="B125" s="183"/>
      <c r="C125" s="183"/>
      <c r="D125" s="183"/>
      <c r="E125" s="183"/>
      <c r="F125" s="183"/>
      <c r="G125" s="16">
        <v>117</v>
      </c>
      <c r="H125" s="58">
        <v>2612917</v>
      </c>
      <c r="I125" s="58">
        <v>2033269</v>
      </c>
    </row>
    <row r="126" spans="1:9" ht="12.75">
      <c r="A126" s="183" t="s">
        <v>106</v>
      </c>
      <c r="B126" s="183"/>
      <c r="C126" s="183"/>
      <c r="D126" s="183"/>
      <c r="E126" s="183"/>
      <c r="F126" s="183"/>
      <c r="G126" s="16">
        <v>118</v>
      </c>
      <c r="H126" s="58">
        <v>2491297</v>
      </c>
      <c r="I126" s="58">
        <v>2023203</v>
      </c>
    </row>
    <row r="127" spans="1:9" ht="12.75">
      <c r="A127" s="183" t="s">
        <v>107</v>
      </c>
      <c r="B127" s="183"/>
      <c r="C127" s="183"/>
      <c r="D127" s="183"/>
      <c r="E127" s="183"/>
      <c r="F127" s="183"/>
      <c r="G127" s="16">
        <v>119</v>
      </c>
      <c r="H127" s="58">
        <v>1797961</v>
      </c>
      <c r="I127" s="58">
        <v>1620601</v>
      </c>
    </row>
    <row r="128" spans="1:9" ht="12.75">
      <c r="A128" s="183" t="s">
        <v>108</v>
      </c>
      <c r="B128" s="183"/>
      <c r="C128" s="183"/>
      <c r="D128" s="183"/>
      <c r="E128" s="183"/>
      <c r="F128" s="183"/>
      <c r="G128" s="16">
        <v>120</v>
      </c>
      <c r="H128" s="58">
        <v>0</v>
      </c>
      <c r="I128" s="58">
        <v>0</v>
      </c>
    </row>
    <row r="129" spans="1:9" ht="12.75">
      <c r="A129" s="183" t="s">
        <v>109</v>
      </c>
      <c r="B129" s="183"/>
      <c r="C129" s="183"/>
      <c r="D129" s="183"/>
      <c r="E129" s="183"/>
      <c r="F129" s="183"/>
      <c r="G129" s="16">
        <v>121</v>
      </c>
      <c r="H129" s="58">
        <v>26098924</v>
      </c>
      <c r="I129" s="58">
        <v>6724257</v>
      </c>
    </row>
    <row r="130" spans="1:9" ht="21.75" customHeight="1">
      <c r="A130" s="219" t="s">
        <v>110</v>
      </c>
      <c r="B130" s="219"/>
      <c r="C130" s="219"/>
      <c r="D130" s="219"/>
      <c r="E130" s="219"/>
      <c r="F130" s="219"/>
      <c r="G130" s="16">
        <v>122</v>
      </c>
      <c r="H130" s="58">
        <v>15219268</v>
      </c>
      <c r="I130" s="58">
        <v>14527132</v>
      </c>
    </row>
    <row r="131" spans="1:9" ht="12.75">
      <c r="A131" s="187" t="s">
        <v>111</v>
      </c>
      <c r="B131" s="187"/>
      <c r="C131" s="187"/>
      <c r="D131" s="187"/>
      <c r="E131" s="187"/>
      <c r="F131" s="187"/>
      <c r="G131" s="17">
        <v>123</v>
      </c>
      <c r="H131" s="59">
        <f>H75+H96+H103+H115+H130</f>
        <v>1438564303</v>
      </c>
      <c r="I131" s="59">
        <f>I75+I96+I103+I115+I130</f>
        <v>1467283829</v>
      </c>
    </row>
    <row r="132" spans="1:9" ht="12.75">
      <c r="A132" s="220" t="s">
        <v>112</v>
      </c>
      <c r="B132" s="220"/>
      <c r="C132" s="220"/>
      <c r="D132" s="220"/>
      <c r="E132" s="220"/>
      <c r="F132" s="220"/>
      <c r="G132" s="19">
        <v>124</v>
      </c>
      <c r="H132" s="60">
        <v>0</v>
      </c>
      <c r="I132" s="60">
        <v>0</v>
      </c>
    </row>
  </sheetData>
  <sheetProtection sheet="1" objects="1" scenarios="1"/>
  <mergeCells count="132">
    <mergeCell ref="A129:F129"/>
    <mergeCell ref="A130:F130"/>
    <mergeCell ref="A131:F131"/>
    <mergeCell ref="A132:F132"/>
    <mergeCell ref="A110:F110"/>
    <mergeCell ref="A111:F111"/>
    <mergeCell ref="A80:F80"/>
    <mergeCell ref="A81:F81"/>
    <mergeCell ref="A70:F70"/>
    <mergeCell ref="A71:F71"/>
    <mergeCell ref="A82:F82"/>
    <mergeCell ref="A83:F83"/>
    <mergeCell ref="A84:F84"/>
    <mergeCell ref="A85:F85"/>
    <mergeCell ref="A78:F78"/>
    <mergeCell ref="A79:F79"/>
    <mergeCell ref="A72:F72"/>
    <mergeCell ref="A73:F73"/>
    <mergeCell ref="A74:I74"/>
    <mergeCell ref="A112:F112"/>
    <mergeCell ref="A102:F102"/>
    <mergeCell ref="A103:F103"/>
    <mergeCell ref="A92:F92"/>
    <mergeCell ref="A93:F93"/>
    <mergeCell ref="A42:F42"/>
    <mergeCell ref="A43:F43"/>
    <mergeCell ref="A48:F48"/>
    <mergeCell ref="A49:F49"/>
    <mergeCell ref="A89:F89"/>
    <mergeCell ref="A90:F90"/>
    <mergeCell ref="A64:F64"/>
    <mergeCell ref="A65:F65"/>
    <mergeCell ref="A66:F66"/>
    <mergeCell ref="A1:I1"/>
    <mergeCell ref="A2:I2"/>
    <mergeCell ref="A3:I3"/>
    <mergeCell ref="A25:F25"/>
    <mergeCell ref="A26:F26"/>
    <mergeCell ref="A27:F27"/>
    <mergeCell ref="A32:F32"/>
    <mergeCell ref="A33:F33"/>
    <mergeCell ref="A12:F12"/>
    <mergeCell ref="A13:F13"/>
    <mergeCell ref="A14:F14"/>
    <mergeCell ref="A15:F15"/>
    <mergeCell ref="A22:F22"/>
    <mergeCell ref="A23:F23"/>
    <mergeCell ref="A24:F24"/>
    <mergeCell ref="A4:I4"/>
    <mergeCell ref="A16:F16"/>
    <mergeCell ref="A17:F17"/>
    <mergeCell ref="A6:F6"/>
    <mergeCell ref="A5:F5"/>
    <mergeCell ref="A7:I7"/>
    <mergeCell ref="A8:F8"/>
    <mergeCell ref="A9:F9"/>
    <mergeCell ref="A10:F10"/>
    <mergeCell ref="A94:F94"/>
    <mergeCell ref="A95:F95"/>
    <mergeCell ref="A98:F98"/>
    <mergeCell ref="A99:F99"/>
    <mergeCell ref="A100:F100"/>
    <mergeCell ref="A101:F101"/>
    <mergeCell ref="A104:F104"/>
    <mergeCell ref="A105:F105"/>
    <mergeCell ref="A106:F106"/>
    <mergeCell ref="A107:F107"/>
    <mergeCell ref="A108:F108"/>
    <mergeCell ref="A109:F109"/>
    <mergeCell ref="A96:F96"/>
    <mergeCell ref="A97:F97"/>
    <mergeCell ref="A126:F126"/>
    <mergeCell ref="A127:F127"/>
    <mergeCell ref="A128:F128"/>
    <mergeCell ref="A123:F123"/>
    <mergeCell ref="A124:F124"/>
    <mergeCell ref="A113:F113"/>
    <mergeCell ref="A114:F114"/>
    <mergeCell ref="A115:F115"/>
    <mergeCell ref="A116:F116"/>
    <mergeCell ref="A125:F125"/>
    <mergeCell ref="A117:F117"/>
    <mergeCell ref="A118:F118"/>
    <mergeCell ref="A119:F119"/>
    <mergeCell ref="A120:F120"/>
    <mergeCell ref="A121:F121"/>
    <mergeCell ref="A122:F122"/>
    <mergeCell ref="A11:F11"/>
    <mergeCell ref="A44:F44"/>
    <mergeCell ref="A45:F45"/>
    <mergeCell ref="A46:F46"/>
    <mergeCell ref="A51:F51"/>
    <mergeCell ref="A52:F52"/>
    <mergeCell ref="A34:F34"/>
    <mergeCell ref="A35:F35"/>
    <mergeCell ref="A36:F36"/>
    <mergeCell ref="A37:F37"/>
    <mergeCell ref="A50:F50"/>
    <mergeCell ref="A47:F47"/>
    <mergeCell ref="A38:F38"/>
    <mergeCell ref="A39:F39"/>
    <mergeCell ref="A28:F28"/>
    <mergeCell ref="A29:F29"/>
    <mergeCell ref="A30:F30"/>
    <mergeCell ref="A31:F31"/>
    <mergeCell ref="A18:F18"/>
    <mergeCell ref="A19:F19"/>
    <mergeCell ref="A20:F20"/>
    <mergeCell ref="A21:F21"/>
    <mergeCell ref="A40:F40"/>
    <mergeCell ref="A41:F41"/>
    <mergeCell ref="A91:F91"/>
    <mergeCell ref="A88:F88"/>
    <mergeCell ref="A53:F53"/>
    <mergeCell ref="A75:F75"/>
    <mergeCell ref="A76:F76"/>
    <mergeCell ref="A77:F77"/>
    <mergeCell ref="A54:F54"/>
    <mergeCell ref="A55:F55"/>
    <mergeCell ref="A56:F56"/>
    <mergeCell ref="A67:F67"/>
    <mergeCell ref="A68:F68"/>
    <mergeCell ref="A69:F69"/>
    <mergeCell ref="A60:F60"/>
    <mergeCell ref="A61:F61"/>
    <mergeCell ref="A62:F62"/>
    <mergeCell ref="A63:F63"/>
    <mergeCell ref="A86:F86"/>
    <mergeCell ref="A87:F87"/>
    <mergeCell ref="A57:F57"/>
    <mergeCell ref="A58:F58"/>
    <mergeCell ref="A59:F59"/>
  </mergeCells>
  <conditionalFormatting sqref="H18:I21 H24:I25">
    <cfRule type="cellIs" priority="43" dxfId="0" operator="notEqual" stopIfTrue="1">
      <formula>ROUND(H18,0)</formula>
    </cfRule>
    <cfRule type="cellIs" priority="44" dxfId="7" operator="lessThan" stopIfTrue="1">
      <formula>0</formula>
    </cfRule>
  </conditionalFormatting>
  <conditionalFormatting sqref="H34:I36">
    <cfRule type="cellIs" priority="41" dxfId="0" operator="notEqual" stopIfTrue="1">
      <formula>ROUND(H34,0)</formula>
    </cfRule>
    <cfRule type="cellIs" priority="42" dxfId="7" operator="lessThan" stopIfTrue="1">
      <formula>0</formula>
    </cfRule>
  </conditionalFormatting>
  <conditionalFormatting sqref="H46:I46 H51:I51">
    <cfRule type="cellIs" priority="39" dxfId="0" operator="notEqual" stopIfTrue="1">
      <formula>ROUND(H46,0)</formula>
    </cfRule>
    <cfRule type="cellIs" priority="40" dxfId="7" operator="lessThan" stopIfTrue="1">
      <formula>0</formula>
    </cfRule>
  </conditionalFormatting>
  <conditionalFormatting sqref="H56:I59">
    <cfRule type="cellIs" priority="37" dxfId="0" operator="notEqual" stopIfTrue="1">
      <formula>ROUND(H56,0)</formula>
    </cfRule>
    <cfRule type="cellIs" priority="38" dxfId="7" operator="lessThan" stopIfTrue="1">
      <formula>0</formula>
    </cfRule>
  </conditionalFormatting>
  <conditionalFormatting sqref="H68:I68 H70:I70 I71">
    <cfRule type="cellIs" priority="35" dxfId="0" operator="notEqual" stopIfTrue="1">
      <formula>ROUND(H68,0)</formula>
    </cfRule>
    <cfRule type="cellIs" priority="36" dxfId="7" operator="lessThan" stopIfTrue="1">
      <formula>0</formula>
    </cfRule>
  </conditionalFormatting>
  <conditionalFormatting sqref="H77:I77">
    <cfRule type="cellIs" priority="32" dxfId="0" operator="notEqual" stopIfTrue="1">
      <formula>ROUND(H77,0)</formula>
    </cfRule>
  </conditionalFormatting>
  <conditionalFormatting sqref="H76:I76">
    <cfRule type="cellIs" priority="33" dxfId="0" operator="notEqual" stopIfTrue="1">
      <formula>ROUND(H76,0)</formula>
    </cfRule>
    <cfRule type="cellIs" priority="34" dxfId="7" operator="lessThan" stopIfTrue="1">
      <formula>0</formula>
    </cfRule>
  </conditionalFormatting>
  <conditionalFormatting sqref="H79:I81 H84:I84">
    <cfRule type="cellIs" priority="31" dxfId="0" operator="notEqual" stopIfTrue="1">
      <formula>ROUND(H79,0)</formula>
    </cfRule>
  </conditionalFormatting>
  <conditionalFormatting sqref="H90:I91">
    <cfRule type="cellIs" priority="29" dxfId="0" operator="notEqual" stopIfTrue="1">
      <formula>ROUND(H90,0)</formula>
    </cfRule>
    <cfRule type="cellIs" priority="30" dxfId="7" operator="lessThan" stopIfTrue="1">
      <formula>0</formula>
    </cfRule>
  </conditionalFormatting>
  <conditionalFormatting sqref="H93:I93">
    <cfRule type="cellIs" priority="27" dxfId="0" operator="notEqual" stopIfTrue="1">
      <formula>ROUND(H93,0)</formula>
    </cfRule>
    <cfRule type="cellIs" priority="28" dxfId="7" operator="lessThan" stopIfTrue="1">
      <formula>0</formula>
    </cfRule>
  </conditionalFormatting>
  <conditionalFormatting sqref="H109:I109">
    <cfRule type="cellIs" priority="25" dxfId="0" operator="notEqual" stopIfTrue="1">
      <formula>ROUND(H109,0)</formula>
    </cfRule>
    <cfRule type="cellIs" priority="26" dxfId="7" operator="lessThan" stopIfTrue="1">
      <formula>0</formula>
    </cfRule>
  </conditionalFormatting>
  <conditionalFormatting sqref="H116 H121:I123 H125:I127 H129:I130">
    <cfRule type="cellIs" priority="23" dxfId="0" operator="notEqual" stopIfTrue="1">
      <formula>ROUND(H116,0)</formula>
    </cfRule>
    <cfRule type="cellIs" priority="24" dxfId="7" operator="lessThan" stopIfTrue="1">
      <formula>0</formula>
    </cfRule>
  </conditionalFormatting>
  <conditionalFormatting sqref="H117:I120">
    <cfRule type="cellIs" priority="21" dxfId="0" operator="notEqual" stopIfTrue="1">
      <formula>ROUND(H117,0)</formula>
    </cfRule>
    <cfRule type="cellIs" priority="22" dxfId="7" operator="lessThan" stopIfTrue="1">
      <formula>0</formula>
    </cfRule>
  </conditionalFormatting>
  <conditionalFormatting sqref="I116">
    <cfRule type="cellIs" priority="19" dxfId="0" operator="notEqual" stopIfTrue="1">
      <formula>ROUND(I116,0)</formula>
    </cfRule>
    <cfRule type="cellIs" priority="20" dxfId="7" operator="lessThan" stopIfTrue="1">
      <formula>0</formula>
    </cfRule>
  </conditionalFormatting>
  <conditionalFormatting sqref="H124:I124">
    <cfRule type="cellIs" priority="17" dxfId="0" operator="notEqual" stopIfTrue="1">
      <formula>ROUND(H124,0)</formula>
    </cfRule>
    <cfRule type="cellIs" priority="18" dxfId="7" operator="lessThan" stopIfTrue="1">
      <formula>0</formula>
    </cfRule>
  </conditionalFormatting>
  <conditionalFormatting sqref="H128:I128">
    <cfRule type="cellIs" priority="15" dxfId="0" operator="notEqual" stopIfTrue="1">
      <formula>ROUND(H128,0)</formula>
    </cfRule>
    <cfRule type="cellIs" priority="16" dxfId="7" operator="lessThan" stopIfTrue="1">
      <formula>0</formula>
    </cfRule>
  </conditionalFormatting>
  <conditionalFormatting sqref="H82:I83">
    <cfRule type="cellIs" priority="13" dxfId="0" operator="notEqual" stopIfTrue="1">
      <formula>ROUND(H82,0)</formula>
    </cfRule>
    <cfRule type="cellIs" priority="14" dxfId="7" operator="lessThan" stopIfTrue="1">
      <formula>0</formula>
    </cfRule>
  </conditionalFormatting>
  <conditionalFormatting sqref="H69:I69">
    <cfRule type="cellIs" priority="11" dxfId="0" operator="notEqual" stopIfTrue="1">
      <formula>ROUND(H69,0)</formula>
    </cfRule>
    <cfRule type="cellIs" priority="12" dxfId="7" operator="lessThan" stopIfTrue="1">
      <formula>0</formula>
    </cfRule>
  </conditionalFormatting>
  <conditionalFormatting sqref="H71">
    <cfRule type="cellIs" priority="9" dxfId="0" operator="notEqual" stopIfTrue="1">
      <formula>ROUND(H71,0)</formula>
    </cfRule>
    <cfRule type="cellIs" priority="10" dxfId="7" operator="lessThan" stopIfTrue="1">
      <formula>0</formula>
    </cfRule>
  </conditionalFormatting>
  <conditionalFormatting sqref="H47:I50">
    <cfRule type="cellIs" priority="7" dxfId="0" operator="notEqual" stopIfTrue="1">
      <formula>ROUND(H47,0)</formula>
    </cfRule>
    <cfRule type="cellIs" priority="8" dxfId="7" operator="lessThan" stopIfTrue="1">
      <formula>0</formula>
    </cfRule>
  </conditionalFormatting>
  <conditionalFormatting sqref="H28:I33">
    <cfRule type="cellIs" priority="5" dxfId="0" operator="notEqual" stopIfTrue="1">
      <formula>ROUND(H28,0)</formula>
    </cfRule>
    <cfRule type="cellIs" priority="6" dxfId="7" operator="lessThan" stopIfTrue="1">
      <formula>0</formula>
    </cfRule>
  </conditionalFormatting>
  <conditionalFormatting sqref="H26:I26">
    <cfRule type="cellIs" priority="3" dxfId="0" operator="notEqual" stopIfTrue="1">
      <formula>ROUND(H26,0)</formula>
    </cfRule>
    <cfRule type="cellIs" priority="4" dxfId="7" operator="lessThan" stopIfTrue="1">
      <formula>0</formula>
    </cfRule>
  </conditionalFormatting>
  <conditionalFormatting sqref="H22:I23">
    <cfRule type="cellIs" priority="1" dxfId="0" operator="notEqual" stopIfTrue="1">
      <formula>ROUND(H22,0)</formula>
    </cfRule>
    <cfRule type="cellIs" priority="2" dxfId="7" operator="lessThan" stopIfTrue="1">
      <formula>0</formula>
    </cfRule>
  </conditionalFormatting>
  <dataValidations count="7">
    <dataValidation type="whole" operator="greaterThanOrEqual" allowBlank="1" showInputMessage="1" showErrorMessage="1" errorTitle="Pogrešan unos" error="Mogu se unijeti samo cjelobrojne pozitivne vrijednosti." sqref="H65486:I6548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4:I65494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5:I65485">
      <formula1>999999999999</formula1>
    </dataValidation>
    <dataValidation type="whole" operator="notEqual" allowBlank="1" showInputMessage="1" showErrorMessage="1" errorTitle="Pogrešan unos" error="Mogu se unijeti samo cjelobrojne vrijednosti." sqref="H65534:I65535">
      <formula1>999999999999</formula1>
    </dataValidation>
    <dataValidation type="whole" operator="notEqual" allowBlank="1" showInputMessage="1" showErrorMessage="1" errorTitle="Pogrešan upis" error="Dopušten je upis samo cjelobrojnih vrijednosti ili nule" sqref="H95:I95 H75:I75 H92:I92 H77:I89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76:I76 H8:I73 H93:I94 H90:I91 H96:I132">
      <formula1>0</formula1>
    </dataValidation>
  </dataValidations>
  <printOptions/>
  <pageMargins left="0.75" right="0.75" top="1" bottom="1" header="0.5" footer="0.5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4"/>
  <sheetViews>
    <sheetView zoomScaleSheetLayoutView="110" zoomScalePageLayoutView="0" workbookViewId="0" topLeftCell="A1">
      <selection activeCell="K39" sqref="K39"/>
    </sheetView>
  </sheetViews>
  <sheetFormatPr defaultColWidth="9.140625" defaultRowHeight="12.75"/>
  <cols>
    <col min="1" max="7" width="9.140625" style="11" customWidth="1"/>
    <col min="8" max="9" width="18.57421875" style="55" customWidth="1"/>
    <col min="10" max="16384" width="9.140625" style="11" customWidth="1"/>
  </cols>
  <sheetData>
    <row r="1" spans="1:9" ht="12.75">
      <c r="A1" s="233" t="s">
        <v>114</v>
      </c>
      <c r="B1" s="196"/>
      <c r="C1" s="196"/>
      <c r="D1" s="196"/>
      <c r="E1" s="196"/>
      <c r="F1" s="196"/>
      <c r="G1" s="196"/>
      <c r="H1" s="196"/>
      <c r="I1" s="196"/>
    </row>
    <row r="2" spans="1:9" ht="12.75">
      <c r="A2" s="232" t="s">
        <v>432</v>
      </c>
      <c r="B2" s="198"/>
      <c r="C2" s="198"/>
      <c r="D2" s="198"/>
      <c r="E2" s="198"/>
      <c r="F2" s="198"/>
      <c r="G2" s="198"/>
      <c r="H2" s="198"/>
      <c r="I2" s="198"/>
    </row>
    <row r="3" spans="1:9" ht="12.75">
      <c r="A3" s="244" t="s">
        <v>361</v>
      </c>
      <c r="B3" s="245"/>
      <c r="C3" s="245"/>
      <c r="D3" s="245"/>
      <c r="E3" s="245"/>
      <c r="F3" s="245"/>
      <c r="G3" s="245"/>
      <c r="H3" s="245"/>
      <c r="I3" s="245"/>
    </row>
    <row r="4" spans="1:9" ht="12.75">
      <c r="A4" s="231" t="s">
        <v>450</v>
      </c>
      <c r="B4" s="202"/>
      <c r="C4" s="202"/>
      <c r="D4" s="202"/>
      <c r="E4" s="202"/>
      <c r="F4" s="202"/>
      <c r="G4" s="202"/>
      <c r="H4" s="202"/>
      <c r="I4" s="203"/>
    </row>
    <row r="5" spans="1:9" ht="24" thickBot="1">
      <c r="A5" s="229" t="s">
        <v>2</v>
      </c>
      <c r="B5" s="208"/>
      <c r="C5" s="208"/>
      <c r="D5" s="208"/>
      <c r="E5" s="208"/>
      <c r="F5" s="209"/>
      <c r="G5" s="12" t="s">
        <v>115</v>
      </c>
      <c r="H5" s="46" t="s">
        <v>377</v>
      </c>
      <c r="I5" s="46" t="s">
        <v>353</v>
      </c>
    </row>
    <row r="6" spans="1:9" ht="12.75">
      <c r="A6" s="230">
        <v>1</v>
      </c>
      <c r="B6" s="205"/>
      <c r="C6" s="205"/>
      <c r="D6" s="205"/>
      <c r="E6" s="205"/>
      <c r="F6" s="206"/>
      <c r="G6" s="14">
        <v>2</v>
      </c>
      <c r="H6" s="20">
        <v>3</v>
      </c>
      <c r="I6" s="20">
        <v>4</v>
      </c>
    </row>
    <row r="7" spans="1:9" ht="12.75">
      <c r="A7" s="242" t="s">
        <v>128</v>
      </c>
      <c r="B7" s="242"/>
      <c r="C7" s="242"/>
      <c r="D7" s="242"/>
      <c r="E7" s="242"/>
      <c r="F7" s="242"/>
      <c r="G7" s="24">
        <v>125</v>
      </c>
      <c r="H7" s="63">
        <f>SUM(H8:H12)</f>
        <v>522799064</v>
      </c>
      <c r="I7" s="63">
        <f>SUM(I8:I12)</f>
        <v>385176986</v>
      </c>
    </row>
    <row r="8" spans="1:9" ht="12.75">
      <c r="A8" s="183" t="s">
        <v>129</v>
      </c>
      <c r="B8" s="183"/>
      <c r="C8" s="183"/>
      <c r="D8" s="183"/>
      <c r="E8" s="183"/>
      <c r="F8" s="183"/>
      <c r="G8" s="16">
        <v>126</v>
      </c>
      <c r="H8" s="58">
        <v>0</v>
      </c>
      <c r="I8" s="58">
        <v>0</v>
      </c>
    </row>
    <row r="9" spans="1:9" ht="12.75">
      <c r="A9" s="183" t="s">
        <v>130</v>
      </c>
      <c r="B9" s="183"/>
      <c r="C9" s="183"/>
      <c r="D9" s="183"/>
      <c r="E9" s="183"/>
      <c r="F9" s="183"/>
      <c r="G9" s="16">
        <v>127</v>
      </c>
      <c r="H9" s="58">
        <v>365502243</v>
      </c>
      <c r="I9" s="58">
        <v>367205226</v>
      </c>
    </row>
    <row r="10" spans="1:9" ht="12.75">
      <c r="A10" s="183" t="s">
        <v>131</v>
      </c>
      <c r="B10" s="183"/>
      <c r="C10" s="183"/>
      <c r="D10" s="183"/>
      <c r="E10" s="183"/>
      <c r="F10" s="183"/>
      <c r="G10" s="16">
        <v>128</v>
      </c>
      <c r="H10" s="58">
        <v>0</v>
      </c>
      <c r="I10" s="58">
        <v>0</v>
      </c>
    </row>
    <row r="11" spans="1:9" ht="12.75">
      <c r="A11" s="183" t="s">
        <v>132</v>
      </c>
      <c r="B11" s="183"/>
      <c r="C11" s="183"/>
      <c r="D11" s="183"/>
      <c r="E11" s="183"/>
      <c r="F11" s="183"/>
      <c r="G11" s="16">
        <v>129</v>
      </c>
      <c r="H11" s="58">
        <v>0</v>
      </c>
      <c r="I11" s="58">
        <v>0</v>
      </c>
    </row>
    <row r="12" spans="1:9" ht="12.75">
      <c r="A12" s="183" t="s">
        <v>133</v>
      </c>
      <c r="B12" s="183"/>
      <c r="C12" s="183"/>
      <c r="D12" s="183"/>
      <c r="E12" s="183"/>
      <c r="F12" s="183"/>
      <c r="G12" s="16">
        <v>130</v>
      </c>
      <c r="H12" s="58">
        <v>157296821</v>
      </c>
      <c r="I12" s="58">
        <v>17971760</v>
      </c>
    </row>
    <row r="13" spans="1:9" ht="12.75">
      <c r="A13" s="187" t="s">
        <v>134</v>
      </c>
      <c r="B13" s="187"/>
      <c r="C13" s="187"/>
      <c r="D13" s="187"/>
      <c r="E13" s="187"/>
      <c r="F13" s="187"/>
      <c r="G13" s="17">
        <v>131</v>
      </c>
      <c r="H13" s="59">
        <f>H14+H15+H19+H23+H24+H25+H28+H35</f>
        <v>428321608</v>
      </c>
      <c r="I13" s="59">
        <f>I14+I15+I19+I23+I24+I25+I28+I35</f>
        <v>329885037</v>
      </c>
    </row>
    <row r="14" spans="1:9" ht="12.75">
      <c r="A14" s="183" t="s">
        <v>116</v>
      </c>
      <c r="B14" s="183"/>
      <c r="C14" s="183"/>
      <c r="D14" s="183"/>
      <c r="E14" s="183"/>
      <c r="F14" s="183"/>
      <c r="G14" s="16">
        <v>132</v>
      </c>
      <c r="H14" s="58">
        <v>0</v>
      </c>
      <c r="I14" s="58">
        <v>0</v>
      </c>
    </row>
    <row r="15" spans="1:9" ht="12.75">
      <c r="A15" s="243" t="s">
        <v>135</v>
      </c>
      <c r="B15" s="243"/>
      <c r="C15" s="243"/>
      <c r="D15" s="243"/>
      <c r="E15" s="243"/>
      <c r="F15" s="243"/>
      <c r="G15" s="17">
        <v>133</v>
      </c>
      <c r="H15" s="59">
        <f>SUM(H16:H18)</f>
        <v>182287530</v>
      </c>
      <c r="I15" s="59">
        <f>SUM(I16:I18)</f>
        <v>161160204</v>
      </c>
    </row>
    <row r="16" spans="1:9" ht="12.75">
      <c r="A16" s="234" t="s">
        <v>136</v>
      </c>
      <c r="B16" s="234"/>
      <c r="C16" s="234"/>
      <c r="D16" s="234"/>
      <c r="E16" s="234"/>
      <c r="F16" s="234"/>
      <c r="G16" s="16">
        <v>134</v>
      </c>
      <c r="H16" s="58">
        <v>41413459</v>
      </c>
      <c r="I16" s="58">
        <v>38574340</v>
      </c>
    </row>
    <row r="17" spans="1:9" ht="12.75">
      <c r="A17" s="234" t="s">
        <v>137</v>
      </c>
      <c r="B17" s="234"/>
      <c r="C17" s="234"/>
      <c r="D17" s="234"/>
      <c r="E17" s="234"/>
      <c r="F17" s="234"/>
      <c r="G17" s="16">
        <v>135</v>
      </c>
      <c r="H17" s="58">
        <v>19964</v>
      </c>
      <c r="I17" s="58">
        <v>0</v>
      </c>
    </row>
    <row r="18" spans="1:9" ht="12.75">
      <c r="A18" s="234" t="s">
        <v>138</v>
      </c>
      <c r="B18" s="234"/>
      <c r="C18" s="234"/>
      <c r="D18" s="234"/>
      <c r="E18" s="234"/>
      <c r="F18" s="234"/>
      <c r="G18" s="16">
        <v>136</v>
      </c>
      <c r="H18" s="58">
        <v>140854107</v>
      </c>
      <c r="I18" s="58">
        <v>122585864</v>
      </c>
    </row>
    <row r="19" spans="1:9" ht="12.75">
      <c r="A19" s="243" t="s">
        <v>139</v>
      </c>
      <c r="B19" s="243"/>
      <c r="C19" s="243"/>
      <c r="D19" s="243"/>
      <c r="E19" s="243"/>
      <c r="F19" s="243"/>
      <c r="G19" s="17">
        <v>137</v>
      </c>
      <c r="H19" s="59">
        <f>SUM(H20:H22)</f>
        <v>78977777</v>
      </c>
      <c r="I19" s="59">
        <f>SUM(I20:I22)</f>
        <v>61944098</v>
      </c>
    </row>
    <row r="20" spans="1:9" ht="12.75">
      <c r="A20" s="234" t="s">
        <v>117</v>
      </c>
      <c r="B20" s="234"/>
      <c r="C20" s="234"/>
      <c r="D20" s="234"/>
      <c r="E20" s="234"/>
      <c r="F20" s="234"/>
      <c r="G20" s="16">
        <v>138</v>
      </c>
      <c r="H20" s="58">
        <v>68419830</v>
      </c>
      <c r="I20" s="58">
        <v>51800974</v>
      </c>
    </row>
    <row r="21" spans="1:9" ht="12.75">
      <c r="A21" s="234" t="s">
        <v>118</v>
      </c>
      <c r="B21" s="234"/>
      <c r="C21" s="234"/>
      <c r="D21" s="234"/>
      <c r="E21" s="234"/>
      <c r="F21" s="234"/>
      <c r="G21" s="16">
        <v>139</v>
      </c>
      <c r="H21" s="58">
        <v>7045709</v>
      </c>
      <c r="I21" s="58">
        <v>6835831</v>
      </c>
    </row>
    <row r="22" spans="1:9" ht="12.75">
      <c r="A22" s="234" t="s">
        <v>119</v>
      </c>
      <c r="B22" s="234"/>
      <c r="C22" s="234"/>
      <c r="D22" s="234"/>
      <c r="E22" s="234"/>
      <c r="F22" s="234"/>
      <c r="G22" s="16">
        <v>140</v>
      </c>
      <c r="H22" s="58">
        <v>3512238</v>
      </c>
      <c r="I22" s="58">
        <v>3307293</v>
      </c>
    </row>
    <row r="23" spans="1:9" ht="12.75">
      <c r="A23" s="183" t="s">
        <v>120</v>
      </c>
      <c r="B23" s="183"/>
      <c r="C23" s="183"/>
      <c r="D23" s="183"/>
      <c r="E23" s="183"/>
      <c r="F23" s="183"/>
      <c r="G23" s="16">
        <v>141</v>
      </c>
      <c r="H23" s="58">
        <v>76093868</v>
      </c>
      <c r="I23" s="58">
        <v>62292792</v>
      </c>
    </row>
    <row r="24" spans="1:9" ht="12.75">
      <c r="A24" s="183" t="s">
        <v>121</v>
      </c>
      <c r="B24" s="183"/>
      <c r="C24" s="183"/>
      <c r="D24" s="183"/>
      <c r="E24" s="183"/>
      <c r="F24" s="183"/>
      <c r="G24" s="16">
        <v>142</v>
      </c>
      <c r="H24" s="58">
        <v>0</v>
      </c>
      <c r="I24" s="58">
        <v>0</v>
      </c>
    </row>
    <row r="25" spans="1:9" ht="12.75">
      <c r="A25" s="243" t="s">
        <v>140</v>
      </c>
      <c r="B25" s="243"/>
      <c r="C25" s="243"/>
      <c r="D25" s="243"/>
      <c r="E25" s="243"/>
      <c r="F25" s="243"/>
      <c r="G25" s="17">
        <v>143</v>
      </c>
      <c r="H25" s="59">
        <f>H26+H27</f>
        <v>31889900</v>
      </c>
      <c r="I25" s="59">
        <f>I26+I27</f>
        <v>0</v>
      </c>
    </row>
    <row r="26" spans="1:9" ht="12.75">
      <c r="A26" s="234" t="s">
        <v>141</v>
      </c>
      <c r="B26" s="234"/>
      <c r="C26" s="234"/>
      <c r="D26" s="234"/>
      <c r="E26" s="234"/>
      <c r="F26" s="234"/>
      <c r="G26" s="16">
        <v>144</v>
      </c>
      <c r="H26" s="58">
        <v>31889900</v>
      </c>
      <c r="I26" s="58">
        <v>0</v>
      </c>
    </row>
    <row r="27" spans="1:9" ht="12.75">
      <c r="A27" s="234" t="s">
        <v>142</v>
      </c>
      <c r="B27" s="234"/>
      <c r="C27" s="234"/>
      <c r="D27" s="234"/>
      <c r="E27" s="234"/>
      <c r="F27" s="234"/>
      <c r="G27" s="16">
        <v>145</v>
      </c>
      <c r="H27" s="58">
        <v>0</v>
      </c>
      <c r="I27" s="58">
        <v>0</v>
      </c>
    </row>
    <row r="28" spans="1:9" ht="12.75">
      <c r="A28" s="243" t="s">
        <v>143</v>
      </c>
      <c r="B28" s="243"/>
      <c r="C28" s="243"/>
      <c r="D28" s="243"/>
      <c r="E28" s="243"/>
      <c r="F28" s="243"/>
      <c r="G28" s="17">
        <v>146</v>
      </c>
      <c r="H28" s="59">
        <f>SUM(H29:H34)</f>
        <v>0</v>
      </c>
      <c r="I28" s="59">
        <f>SUM(I29:I34)</f>
        <v>0</v>
      </c>
    </row>
    <row r="29" spans="1:9" ht="12.75">
      <c r="A29" s="234" t="s">
        <v>144</v>
      </c>
      <c r="B29" s="234"/>
      <c r="C29" s="234"/>
      <c r="D29" s="234"/>
      <c r="E29" s="234"/>
      <c r="F29" s="234"/>
      <c r="G29" s="16">
        <v>147</v>
      </c>
      <c r="H29" s="58">
        <v>0</v>
      </c>
      <c r="I29" s="58">
        <v>0</v>
      </c>
    </row>
    <row r="30" spans="1:9" ht="12.75">
      <c r="A30" s="234" t="s">
        <v>145</v>
      </c>
      <c r="B30" s="234"/>
      <c r="C30" s="234"/>
      <c r="D30" s="234"/>
      <c r="E30" s="234"/>
      <c r="F30" s="234"/>
      <c r="G30" s="16">
        <v>148</v>
      </c>
      <c r="H30" s="58">
        <v>0</v>
      </c>
      <c r="I30" s="58">
        <v>0</v>
      </c>
    </row>
    <row r="31" spans="1:9" ht="12.75">
      <c r="A31" s="234" t="s">
        <v>146</v>
      </c>
      <c r="B31" s="234"/>
      <c r="C31" s="234"/>
      <c r="D31" s="234"/>
      <c r="E31" s="234"/>
      <c r="F31" s="234"/>
      <c r="G31" s="16">
        <v>149</v>
      </c>
      <c r="H31" s="58">
        <v>0</v>
      </c>
      <c r="I31" s="58">
        <v>0</v>
      </c>
    </row>
    <row r="32" spans="1:9" ht="12.75">
      <c r="A32" s="234" t="s">
        <v>147</v>
      </c>
      <c r="B32" s="234"/>
      <c r="C32" s="234"/>
      <c r="D32" s="234"/>
      <c r="E32" s="234"/>
      <c r="F32" s="234"/>
      <c r="G32" s="16">
        <v>150</v>
      </c>
      <c r="H32" s="58">
        <v>0</v>
      </c>
      <c r="I32" s="58">
        <v>0</v>
      </c>
    </row>
    <row r="33" spans="1:9" ht="12.75">
      <c r="A33" s="234" t="s">
        <v>148</v>
      </c>
      <c r="B33" s="234"/>
      <c r="C33" s="234"/>
      <c r="D33" s="234"/>
      <c r="E33" s="234"/>
      <c r="F33" s="234"/>
      <c r="G33" s="16">
        <v>151</v>
      </c>
      <c r="H33" s="58">
        <v>0</v>
      </c>
      <c r="I33" s="58">
        <v>0</v>
      </c>
    </row>
    <row r="34" spans="1:9" ht="12.75">
      <c r="A34" s="234" t="s">
        <v>149</v>
      </c>
      <c r="B34" s="234"/>
      <c r="C34" s="234"/>
      <c r="D34" s="234"/>
      <c r="E34" s="234"/>
      <c r="F34" s="234"/>
      <c r="G34" s="16">
        <v>152</v>
      </c>
      <c r="H34" s="58">
        <v>0</v>
      </c>
      <c r="I34" s="58">
        <v>0</v>
      </c>
    </row>
    <row r="35" spans="1:9" ht="12.75">
      <c r="A35" s="183" t="s">
        <v>122</v>
      </c>
      <c r="B35" s="183"/>
      <c r="C35" s="183"/>
      <c r="D35" s="183"/>
      <c r="E35" s="183"/>
      <c r="F35" s="183"/>
      <c r="G35" s="16">
        <v>153</v>
      </c>
      <c r="H35" s="58">
        <v>59072533</v>
      </c>
      <c r="I35" s="58">
        <v>44487943</v>
      </c>
    </row>
    <row r="36" spans="1:9" ht="12.75">
      <c r="A36" s="187" t="s">
        <v>150</v>
      </c>
      <c r="B36" s="187"/>
      <c r="C36" s="187"/>
      <c r="D36" s="187"/>
      <c r="E36" s="187"/>
      <c r="F36" s="187"/>
      <c r="G36" s="17">
        <v>154</v>
      </c>
      <c r="H36" s="59">
        <f>SUM(H37:H46)</f>
        <v>58280493</v>
      </c>
      <c r="I36" s="59">
        <f>SUM(I37:I46)</f>
        <v>4875758</v>
      </c>
    </row>
    <row r="37" spans="1:9" ht="12.75">
      <c r="A37" s="183" t="s">
        <v>151</v>
      </c>
      <c r="B37" s="183"/>
      <c r="C37" s="183"/>
      <c r="D37" s="183"/>
      <c r="E37" s="183"/>
      <c r="F37" s="183"/>
      <c r="G37" s="16">
        <v>155</v>
      </c>
      <c r="H37" s="58">
        <v>0</v>
      </c>
      <c r="I37" s="58">
        <v>0</v>
      </c>
    </row>
    <row r="38" spans="1:9" ht="24.75" customHeight="1">
      <c r="A38" s="183" t="s">
        <v>152</v>
      </c>
      <c r="B38" s="183"/>
      <c r="C38" s="183"/>
      <c r="D38" s="183"/>
      <c r="E38" s="183"/>
      <c r="F38" s="183"/>
      <c r="G38" s="16">
        <v>156</v>
      </c>
      <c r="H38" s="58">
        <v>452783</v>
      </c>
      <c r="I38" s="58">
        <v>655627</v>
      </c>
    </row>
    <row r="39" spans="1:9" ht="27.75" customHeight="1">
      <c r="A39" s="183" t="s">
        <v>153</v>
      </c>
      <c r="B39" s="183"/>
      <c r="C39" s="183"/>
      <c r="D39" s="183"/>
      <c r="E39" s="183"/>
      <c r="F39" s="183"/>
      <c r="G39" s="16">
        <v>157</v>
      </c>
      <c r="H39" s="58">
        <v>0</v>
      </c>
      <c r="I39" s="58">
        <v>0</v>
      </c>
    </row>
    <row r="40" spans="1:9" ht="27.75" customHeight="1">
      <c r="A40" s="183" t="s">
        <v>154</v>
      </c>
      <c r="B40" s="183"/>
      <c r="C40" s="183"/>
      <c r="D40" s="183"/>
      <c r="E40" s="183"/>
      <c r="F40" s="183"/>
      <c r="G40" s="16">
        <v>158</v>
      </c>
      <c r="H40" s="58">
        <v>0</v>
      </c>
      <c r="I40" s="58">
        <v>0</v>
      </c>
    </row>
    <row r="41" spans="1:9" ht="22.5" customHeight="1">
      <c r="A41" s="183" t="s">
        <v>155</v>
      </c>
      <c r="B41" s="183"/>
      <c r="C41" s="183"/>
      <c r="D41" s="183"/>
      <c r="E41" s="183"/>
      <c r="F41" s="183"/>
      <c r="G41" s="16">
        <v>159</v>
      </c>
      <c r="H41" s="58">
        <v>0</v>
      </c>
      <c r="I41" s="58">
        <v>0</v>
      </c>
    </row>
    <row r="42" spans="1:9" ht="12.75">
      <c r="A42" s="183" t="s">
        <v>156</v>
      </c>
      <c r="B42" s="183"/>
      <c r="C42" s="183"/>
      <c r="D42" s="183"/>
      <c r="E42" s="183"/>
      <c r="F42" s="183"/>
      <c r="G42" s="16">
        <v>160</v>
      </c>
      <c r="H42" s="58">
        <v>0</v>
      </c>
      <c r="I42" s="58">
        <v>0</v>
      </c>
    </row>
    <row r="43" spans="1:9" ht="12.75">
      <c r="A43" s="183" t="s">
        <v>157</v>
      </c>
      <c r="B43" s="183"/>
      <c r="C43" s="183"/>
      <c r="D43" s="183"/>
      <c r="E43" s="183"/>
      <c r="F43" s="183"/>
      <c r="G43" s="16">
        <v>161</v>
      </c>
      <c r="H43" s="58">
        <v>207598</v>
      </c>
      <c r="I43" s="58">
        <v>515333</v>
      </c>
    </row>
    <row r="44" spans="1:9" ht="12.75">
      <c r="A44" s="183" t="s">
        <v>158</v>
      </c>
      <c r="B44" s="183"/>
      <c r="C44" s="183"/>
      <c r="D44" s="183"/>
      <c r="E44" s="183"/>
      <c r="F44" s="183"/>
      <c r="G44" s="16">
        <v>162</v>
      </c>
      <c r="H44" s="58">
        <v>56610269</v>
      </c>
      <c r="I44" s="58">
        <v>3704798</v>
      </c>
    </row>
    <row r="45" spans="1:9" ht="12.75">
      <c r="A45" s="183" t="s">
        <v>159</v>
      </c>
      <c r="B45" s="183"/>
      <c r="C45" s="183"/>
      <c r="D45" s="183"/>
      <c r="E45" s="183"/>
      <c r="F45" s="183"/>
      <c r="G45" s="16">
        <v>163</v>
      </c>
      <c r="H45" s="58">
        <v>0</v>
      </c>
      <c r="I45" s="58">
        <v>0</v>
      </c>
    </row>
    <row r="46" spans="1:9" ht="12.75">
      <c r="A46" s="183" t="s">
        <v>160</v>
      </c>
      <c r="B46" s="183"/>
      <c r="C46" s="183"/>
      <c r="D46" s="183"/>
      <c r="E46" s="183"/>
      <c r="F46" s="183"/>
      <c r="G46" s="16">
        <v>164</v>
      </c>
      <c r="H46" s="58">
        <v>1009843</v>
      </c>
      <c r="I46" s="58">
        <v>0</v>
      </c>
    </row>
    <row r="47" spans="1:9" ht="12.75">
      <c r="A47" s="187" t="s">
        <v>161</v>
      </c>
      <c r="B47" s="187"/>
      <c r="C47" s="187"/>
      <c r="D47" s="187"/>
      <c r="E47" s="187"/>
      <c r="F47" s="187"/>
      <c r="G47" s="17">
        <v>165</v>
      </c>
      <c r="H47" s="59">
        <f>SUM(H48:H54)</f>
        <v>93763600</v>
      </c>
      <c r="I47" s="59">
        <f>SUM(I48:I54)</f>
        <v>55568994</v>
      </c>
    </row>
    <row r="48" spans="1:9" ht="23.25" customHeight="1">
      <c r="A48" s="183" t="s">
        <v>162</v>
      </c>
      <c r="B48" s="183"/>
      <c r="C48" s="183"/>
      <c r="D48" s="183"/>
      <c r="E48" s="183"/>
      <c r="F48" s="183"/>
      <c r="G48" s="16">
        <v>166</v>
      </c>
      <c r="H48" s="58">
        <v>0</v>
      </c>
      <c r="I48" s="58">
        <v>0</v>
      </c>
    </row>
    <row r="49" spans="1:9" ht="12.75">
      <c r="A49" s="236" t="s">
        <v>163</v>
      </c>
      <c r="B49" s="236"/>
      <c r="C49" s="236"/>
      <c r="D49" s="236"/>
      <c r="E49" s="236"/>
      <c r="F49" s="236"/>
      <c r="G49" s="16">
        <v>167</v>
      </c>
      <c r="H49" s="58">
        <v>0</v>
      </c>
      <c r="I49" s="58">
        <v>0</v>
      </c>
    </row>
    <row r="50" spans="1:9" ht="12.75">
      <c r="A50" s="236" t="s">
        <v>164</v>
      </c>
      <c r="B50" s="236"/>
      <c r="C50" s="236"/>
      <c r="D50" s="236"/>
      <c r="E50" s="236"/>
      <c r="F50" s="236"/>
      <c r="G50" s="16">
        <v>168</v>
      </c>
      <c r="H50" s="58">
        <v>49657737</v>
      </c>
      <c r="I50" s="58">
        <v>53849245</v>
      </c>
    </row>
    <row r="51" spans="1:9" ht="12.75">
      <c r="A51" s="236" t="s">
        <v>165</v>
      </c>
      <c r="B51" s="236"/>
      <c r="C51" s="236"/>
      <c r="D51" s="236"/>
      <c r="E51" s="236"/>
      <c r="F51" s="236"/>
      <c r="G51" s="16">
        <v>169</v>
      </c>
      <c r="H51" s="58">
        <v>13868014</v>
      </c>
      <c r="I51" s="58">
        <v>1719749</v>
      </c>
    </row>
    <row r="52" spans="1:9" ht="12.75">
      <c r="A52" s="236" t="s">
        <v>166</v>
      </c>
      <c r="B52" s="236"/>
      <c r="C52" s="236"/>
      <c r="D52" s="236"/>
      <c r="E52" s="236"/>
      <c r="F52" s="236"/>
      <c r="G52" s="16">
        <v>170</v>
      </c>
      <c r="H52" s="58">
        <v>30237849</v>
      </c>
      <c r="I52" s="58">
        <v>0</v>
      </c>
    </row>
    <row r="53" spans="1:9" ht="12.75">
      <c r="A53" s="236" t="s">
        <v>167</v>
      </c>
      <c r="B53" s="236"/>
      <c r="C53" s="236"/>
      <c r="D53" s="236"/>
      <c r="E53" s="236"/>
      <c r="F53" s="236"/>
      <c r="G53" s="16">
        <v>171</v>
      </c>
      <c r="H53" s="58">
        <v>0</v>
      </c>
      <c r="I53" s="58">
        <v>0</v>
      </c>
    </row>
    <row r="54" spans="1:9" ht="12.75">
      <c r="A54" s="236" t="s">
        <v>168</v>
      </c>
      <c r="B54" s="236"/>
      <c r="C54" s="236"/>
      <c r="D54" s="236"/>
      <c r="E54" s="236"/>
      <c r="F54" s="236"/>
      <c r="G54" s="16">
        <v>172</v>
      </c>
      <c r="H54" s="58">
        <v>0</v>
      </c>
      <c r="I54" s="58">
        <v>0</v>
      </c>
    </row>
    <row r="55" spans="1:9" ht="30" customHeight="1">
      <c r="A55" s="219" t="s">
        <v>169</v>
      </c>
      <c r="B55" s="219"/>
      <c r="C55" s="219"/>
      <c r="D55" s="219"/>
      <c r="E55" s="219"/>
      <c r="F55" s="219"/>
      <c r="G55" s="16">
        <v>173</v>
      </c>
      <c r="H55" s="58">
        <v>21826943</v>
      </c>
      <c r="I55" s="58">
        <v>612559</v>
      </c>
    </row>
    <row r="56" spans="1:9" ht="12.75">
      <c r="A56" s="219" t="s">
        <v>170</v>
      </c>
      <c r="B56" s="219"/>
      <c r="C56" s="219"/>
      <c r="D56" s="219"/>
      <c r="E56" s="219"/>
      <c r="F56" s="219"/>
      <c r="G56" s="16">
        <v>174</v>
      </c>
      <c r="H56" s="58">
        <v>0</v>
      </c>
      <c r="I56" s="58">
        <v>0</v>
      </c>
    </row>
    <row r="57" spans="1:9" ht="28.5" customHeight="1">
      <c r="A57" s="219" t="s">
        <v>171</v>
      </c>
      <c r="B57" s="219"/>
      <c r="C57" s="219"/>
      <c r="D57" s="219"/>
      <c r="E57" s="219"/>
      <c r="F57" s="219"/>
      <c r="G57" s="16">
        <v>175</v>
      </c>
      <c r="H57" s="58">
        <v>0</v>
      </c>
      <c r="I57" s="58">
        <v>0</v>
      </c>
    </row>
    <row r="58" spans="1:9" ht="12.75">
      <c r="A58" s="219" t="s">
        <v>172</v>
      </c>
      <c r="B58" s="219"/>
      <c r="C58" s="219"/>
      <c r="D58" s="219"/>
      <c r="E58" s="219"/>
      <c r="F58" s="219"/>
      <c r="G58" s="16">
        <v>176</v>
      </c>
      <c r="H58" s="58">
        <v>0</v>
      </c>
      <c r="I58" s="58">
        <v>0</v>
      </c>
    </row>
    <row r="59" spans="1:9" ht="12.75">
      <c r="A59" s="187" t="s">
        <v>173</v>
      </c>
      <c r="B59" s="187"/>
      <c r="C59" s="187"/>
      <c r="D59" s="187"/>
      <c r="E59" s="187"/>
      <c r="F59" s="187"/>
      <c r="G59" s="17">
        <v>177</v>
      </c>
      <c r="H59" s="59">
        <f>H7+H36+H55+H56</f>
        <v>602906500</v>
      </c>
      <c r="I59" s="59">
        <f>I7+I36+I55+I56</f>
        <v>390665303</v>
      </c>
    </row>
    <row r="60" spans="1:9" ht="12.75">
      <c r="A60" s="187" t="s">
        <v>174</v>
      </c>
      <c r="B60" s="187"/>
      <c r="C60" s="187"/>
      <c r="D60" s="187"/>
      <c r="E60" s="187"/>
      <c r="F60" s="187"/>
      <c r="G60" s="17">
        <v>178</v>
      </c>
      <c r="H60" s="59">
        <f>H13+H47+H57+H58</f>
        <v>522085208</v>
      </c>
      <c r="I60" s="59">
        <f>I13+I47+I57+I58</f>
        <v>385454031</v>
      </c>
    </row>
    <row r="61" spans="1:9" ht="12.75">
      <c r="A61" s="187" t="s">
        <v>175</v>
      </c>
      <c r="B61" s="187"/>
      <c r="C61" s="187"/>
      <c r="D61" s="187"/>
      <c r="E61" s="187"/>
      <c r="F61" s="187"/>
      <c r="G61" s="17">
        <v>179</v>
      </c>
      <c r="H61" s="59">
        <f>H59-H60</f>
        <v>80821292</v>
      </c>
      <c r="I61" s="59">
        <f>I59-I60</f>
        <v>5211272</v>
      </c>
    </row>
    <row r="62" spans="1:9" ht="12.75">
      <c r="A62" s="235" t="s">
        <v>176</v>
      </c>
      <c r="B62" s="235"/>
      <c r="C62" s="235"/>
      <c r="D62" s="235"/>
      <c r="E62" s="235"/>
      <c r="F62" s="235"/>
      <c r="G62" s="17">
        <v>180</v>
      </c>
      <c r="H62" s="59">
        <f>+IF((H59-H60)&gt;0,(H59-H60),0)</f>
        <v>80821292</v>
      </c>
      <c r="I62" s="59">
        <f>+IF((I59-I60)&gt;0,(I59-I60),0)</f>
        <v>5211272</v>
      </c>
    </row>
    <row r="63" spans="1:9" ht="12.75">
      <c r="A63" s="235" t="s">
        <v>177</v>
      </c>
      <c r="B63" s="235"/>
      <c r="C63" s="235"/>
      <c r="D63" s="235"/>
      <c r="E63" s="235"/>
      <c r="F63" s="235"/>
      <c r="G63" s="17">
        <v>181</v>
      </c>
      <c r="H63" s="59">
        <f>+IF((H59-H60)&lt;0,(H59-H60),0)</f>
        <v>0</v>
      </c>
      <c r="I63" s="59">
        <f>+IF((I59-I60)&lt;0,(I59-I60),0)</f>
        <v>0</v>
      </c>
    </row>
    <row r="64" spans="1:9" ht="12.75">
      <c r="A64" s="219" t="s">
        <v>123</v>
      </c>
      <c r="B64" s="219"/>
      <c r="C64" s="219"/>
      <c r="D64" s="219"/>
      <c r="E64" s="219"/>
      <c r="F64" s="219"/>
      <c r="G64" s="16">
        <v>182</v>
      </c>
      <c r="H64" s="58">
        <v>192372</v>
      </c>
      <c r="I64" s="58">
        <v>89347</v>
      </c>
    </row>
    <row r="65" spans="1:9" ht="12.75">
      <c r="A65" s="187" t="s">
        <v>178</v>
      </c>
      <c r="B65" s="187"/>
      <c r="C65" s="187"/>
      <c r="D65" s="187"/>
      <c r="E65" s="187"/>
      <c r="F65" s="187"/>
      <c r="G65" s="17">
        <v>183</v>
      </c>
      <c r="H65" s="59">
        <f>H61-H64</f>
        <v>80628920</v>
      </c>
      <c r="I65" s="59">
        <f>I61-I64</f>
        <v>5121925</v>
      </c>
    </row>
    <row r="66" spans="1:9" ht="12.75">
      <c r="A66" s="235" t="s">
        <v>179</v>
      </c>
      <c r="B66" s="235"/>
      <c r="C66" s="235"/>
      <c r="D66" s="235"/>
      <c r="E66" s="235"/>
      <c r="F66" s="235"/>
      <c r="G66" s="17">
        <v>184</v>
      </c>
      <c r="H66" s="59">
        <f>+IF((H61-H64)&gt;0,(H61-H64),0)</f>
        <v>80628920</v>
      </c>
      <c r="I66" s="59">
        <f>+IF((I61-I64)&gt;0,(I61-I64),0)</f>
        <v>5121925</v>
      </c>
    </row>
    <row r="67" spans="1:9" ht="12.75">
      <c r="A67" s="241" t="s">
        <v>180</v>
      </c>
      <c r="B67" s="241"/>
      <c r="C67" s="241"/>
      <c r="D67" s="241"/>
      <c r="E67" s="241"/>
      <c r="F67" s="241"/>
      <c r="G67" s="18">
        <v>185</v>
      </c>
      <c r="H67" s="64">
        <f>+IF((H61-H64)&lt;0,(H61-H64),0)</f>
        <v>0</v>
      </c>
      <c r="I67" s="64">
        <f>+IF((I61-I64)&lt;0,(I61-I64),0)</f>
        <v>0</v>
      </c>
    </row>
    <row r="68" spans="1:9" ht="12.75">
      <c r="A68" s="227" t="s">
        <v>181</v>
      </c>
      <c r="B68" s="227"/>
      <c r="C68" s="227"/>
      <c r="D68" s="227"/>
      <c r="E68" s="227"/>
      <c r="F68" s="227"/>
      <c r="G68" s="237"/>
      <c r="H68" s="237"/>
      <c r="I68" s="237"/>
    </row>
    <row r="69" spans="1:9" ht="25.5" customHeight="1">
      <c r="A69" s="187" t="s">
        <v>182</v>
      </c>
      <c r="B69" s="187"/>
      <c r="C69" s="187"/>
      <c r="D69" s="187"/>
      <c r="E69" s="187"/>
      <c r="F69" s="187"/>
      <c r="G69" s="17">
        <v>186</v>
      </c>
      <c r="H69" s="59">
        <f>H70-H71</f>
        <v>0</v>
      </c>
      <c r="I69" s="59">
        <f>I70-I71</f>
        <v>0</v>
      </c>
    </row>
    <row r="70" spans="1:9" ht="12.75">
      <c r="A70" s="236" t="s">
        <v>183</v>
      </c>
      <c r="B70" s="236"/>
      <c r="C70" s="236"/>
      <c r="D70" s="236"/>
      <c r="E70" s="236"/>
      <c r="F70" s="236"/>
      <c r="G70" s="16">
        <v>187</v>
      </c>
      <c r="H70" s="58">
        <v>0</v>
      </c>
      <c r="I70" s="58">
        <v>0</v>
      </c>
    </row>
    <row r="71" spans="1:9" ht="12.75">
      <c r="A71" s="236" t="s">
        <v>184</v>
      </c>
      <c r="B71" s="236"/>
      <c r="C71" s="236"/>
      <c r="D71" s="236"/>
      <c r="E71" s="236"/>
      <c r="F71" s="236"/>
      <c r="G71" s="16">
        <v>188</v>
      </c>
      <c r="H71" s="58">
        <v>0</v>
      </c>
      <c r="I71" s="58">
        <v>0</v>
      </c>
    </row>
    <row r="72" spans="1:9" ht="12.75">
      <c r="A72" s="219" t="s">
        <v>185</v>
      </c>
      <c r="B72" s="219"/>
      <c r="C72" s="219"/>
      <c r="D72" s="219"/>
      <c r="E72" s="219"/>
      <c r="F72" s="219"/>
      <c r="G72" s="16">
        <v>189</v>
      </c>
      <c r="H72" s="58">
        <v>0</v>
      </c>
      <c r="I72" s="58">
        <v>0</v>
      </c>
    </row>
    <row r="73" spans="1:9" ht="12.75">
      <c r="A73" s="235" t="s">
        <v>186</v>
      </c>
      <c r="B73" s="235"/>
      <c r="C73" s="235"/>
      <c r="D73" s="235"/>
      <c r="E73" s="235"/>
      <c r="F73" s="235"/>
      <c r="G73" s="17">
        <v>190</v>
      </c>
      <c r="H73" s="117">
        <v>0</v>
      </c>
      <c r="I73" s="117">
        <v>0</v>
      </c>
    </row>
    <row r="74" spans="1:9" ht="12.75">
      <c r="A74" s="241" t="s">
        <v>187</v>
      </c>
      <c r="B74" s="241"/>
      <c r="C74" s="241"/>
      <c r="D74" s="241"/>
      <c r="E74" s="241"/>
      <c r="F74" s="241"/>
      <c r="G74" s="18">
        <v>191</v>
      </c>
      <c r="H74" s="118">
        <v>0</v>
      </c>
      <c r="I74" s="118">
        <v>0</v>
      </c>
    </row>
    <row r="75" spans="1:9" ht="12.75">
      <c r="A75" s="227" t="s">
        <v>188</v>
      </c>
      <c r="B75" s="227"/>
      <c r="C75" s="227"/>
      <c r="D75" s="227"/>
      <c r="E75" s="227"/>
      <c r="F75" s="227"/>
      <c r="G75" s="237"/>
      <c r="H75" s="237"/>
      <c r="I75" s="237"/>
    </row>
    <row r="76" spans="1:9" ht="12.75">
      <c r="A76" s="187" t="s">
        <v>189</v>
      </c>
      <c r="B76" s="187"/>
      <c r="C76" s="187"/>
      <c r="D76" s="187"/>
      <c r="E76" s="187"/>
      <c r="F76" s="187"/>
      <c r="G76" s="17">
        <v>192</v>
      </c>
      <c r="H76" s="117">
        <v>0</v>
      </c>
      <c r="I76" s="117">
        <v>0</v>
      </c>
    </row>
    <row r="77" spans="1:9" ht="12.75">
      <c r="A77" s="251" t="s">
        <v>190</v>
      </c>
      <c r="B77" s="251"/>
      <c r="C77" s="251"/>
      <c r="D77" s="251"/>
      <c r="E77" s="251"/>
      <c r="F77" s="251"/>
      <c r="G77" s="22">
        <v>193</v>
      </c>
      <c r="H77" s="65">
        <v>0</v>
      </c>
      <c r="I77" s="65">
        <v>0</v>
      </c>
    </row>
    <row r="78" spans="1:9" ht="12.75">
      <c r="A78" s="251" t="s">
        <v>191</v>
      </c>
      <c r="B78" s="251"/>
      <c r="C78" s="251"/>
      <c r="D78" s="251"/>
      <c r="E78" s="251"/>
      <c r="F78" s="251"/>
      <c r="G78" s="22">
        <v>194</v>
      </c>
      <c r="H78" s="65">
        <v>0</v>
      </c>
      <c r="I78" s="65">
        <v>0</v>
      </c>
    </row>
    <row r="79" spans="1:9" ht="12.75">
      <c r="A79" s="187" t="s">
        <v>192</v>
      </c>
      <c r="B79" s="187"/>
      <c r="C79" s="187"/>
      <c r="D79" s="187"/>
      <c r="E79" s="187"/>
      <c r="F79" s="187"/>
      <c r="G79" s="17">
        <v>195</v>
      </c>
      <c r="H79" s="117">
        <v>0</v>
      </c>
      <c r="I79" s="117">
        <v>0</v>
      </c>
    </row>
    <row r="80" spans="1:9" ht="12.75">
      <c r="A80" s="187" t="s">
        <v>193</v>
      </c>
      <c r="B80" s="187"/>
      <c r="C80" s="187"/>
      <c r="D80" s="187"/>
      <c r="E80" s="187"/>
      <c r="F80" s="187"/>
      <c r="G80" s="17">
        <v>196</v>
      </c>
      <c r="H80" s="117">
        <v>0</v>
      </c>
      <c r="I80" s="117">
        <v>0</v>
      </c>
    </row>
    <row r="81" spans="1:9" ht="12.75">
      <c r="A81" s="235" t="s">
        <v>194</v>
      </c>
      <c r="B81" s="235"/>
      <c r="C81" s="235"/>
      <c r="D81" s="235"/>
      <c r="E81" s="235"/>
      <c r="F81" s="235"/>
      <c r="G81" s="17">
        <v>197</v>
      </c>
      <c r="H81" s="117">
        <v>0</v>
      </c>
      <c r="I81" s="117">
        <v>0</v>
      </c>
    </row>
    <row r="82" spans="1:9" ht="12.75">
      <c r="A82" s="241" t="s">
        <v>195</v>
      </c>
      <c r="B82" s="241"/>
      <c r="C82" s="241"/>
      <c r="D82" s="241"/>
      <c r="E82" s="241"/>
      <c r="F82" s="241"/>
      <c r="G82" s="18">
        <v>198</v>
      </c>
      <c r="H82" s="117">
        <v>0</v>
      </c>
      <c r="I82" s="117">
        <v>0</v>
      </c>
    </row>
    <row r="83" spans="1:9" ht="12.75">
      <c r="A83" s="227" t="s">
        <v>124</v>
      </c>
      <c r="B83" s="227"/>
      <c r="C83" s="227"/>
      <c r="D83" s="227"/>
      <c r="E83" s="227"/>
      <c r="F83" s="227"/>
      <c r="G83" s="237"/>
      <c r="H83" s="237"/>
      <c r="I83" s="237"/>
    </row>
    <row r="84" spans="1:9" ht="12.75">
      <c r="A84" s="238" t="s">
        <v>196</v>
      </c>
      <c r="B84" s="238"/>
      <c r="C84" s="238"/>
      <c r="D84" s="238"/>
      <c r="E84" s="238"/>
      <c r="F84" s="238"/>
      <c r="G84" s="17">
        <v>199</v>
      </c>
      <c r="H84" s="53">
        <f>H85+H86</f>
        <v>80628920</v>
      </c>
      <c r="I84" s="53">
        <f>I85+I86</f>
        <v>5121925</v>
      </c>
    </row>
    <row r="85" spans="1:9" ht="12.75">
      <c r="A85" s="239" t="s">
        <v>197</v>
      </c>
      <c r="B85" s="239"/>
      <c r="C85" s="239"/>
      <c r="D85" s="239"/>
      <c r="E85" s="239"/>
      <c r="F85" s="239"/>
      <c r="G85" s="16">
        <v>200</v>
      </c>
      <c r="H85" s="52">
        <v>80340870</v>
      </c>
      <c r="I85" s="52">
        <v>4931778</v>
      </c>
    </row>
    <row r="86" spans="1:9" ht="12.75">
      <c r="A86" s="240" t="s">
        <v>198</v>
      </c>
      <c r="B86" s="240"/>
      <c r="C86" s="240"/>
      <c r="D86" s="240"/>
      <c r="E86" s="240"/>
      <c r="F86" s="240"/>
      <c r="G86" s="19">
        <v>201</v>
      </c>
      <c r="H86" s="66">
        <v>288050</v>
      </c>
      <c r="I86" s="66">
        <v>190147</v>
      </c>
    </row>
    <row r="87" spans="1:9" ht="12.75">
      <c r="A87" s="248" t="s">
        <v>126</v>
      </c>
      <c r="B87" s="248"/>
      <c r="C87" s="248"/>
      <c r="D87" s="248"/>
      <c r="E87" s="248"/>
      <c r="F87" s="248"/>
      <c r="G87" s="249"/>
      <c r="H87" s="249"/>
      <c r="I87" s="249"/>
    </row>
    <row r="88" spans="1:9" ht="12.75">
      <c r="A88" s="250" t="s">
        <v>199</v>
      </c>
      <c r="B88" s="250"/>
      <c r="C88" s="250"/>
      <c r="D88" s="250"/>
      <c r="E88" s="250"/>
      <c r="F88" s="250"/>
      <c r="G88" s="16">
        <v>202</v>
      </c>
      <c r="H88" s="52">
        <v>80628920</v>
      </c>
      <c r="I88" s="52">
        <v>5121925</v>
      </c>
    </row>
    <row r="89" spans="1:9" ht="24" customHeight="1">
      <c r="A89" s="246" t="s">
        <v>200</v>
      </c>
      <c r="B89" s="246"/>
      <c r="C89" s="246"/>
      <c r="D89" s="246"/>
      <c r="E89" s="246"/>
      <c r="F89" s="246"/>
      <c r="G89" s="17">
        <v>203</v>
      </c>
      <c r="H89" s="53">
        <f>SUM(H90:H97)</f>
        <v>-113993335</v>
      </c>
      <c r="I89" s="53">
        <f>SUM(I90:I97)</f>
        <v>4312631</v>
      </c>
    </row>
    <row r="90" spans="1:9" ht="12.75">
      <c r="A90" s="236" t="s">
        <v>201</v>
      </c>
      <c r="B90" s="236"/>
      <c r="C90" s="236"/>
      <c r="D90" s="236"/>
      <c r="E90" s="236"/>
      <c r="F90" s="236"/>
      <c r="G90" s="16">
        <v>204</v>
      </c>
      <c r="H90" s="52">
        <v>-113177266</v>
      </c>
      <c r="I90" s="52">
        <v>3404011</v>
      </c>
    </row>
    <row r="91" spans="1:9" ht="21" customHeight="1">
      <c r="A91" s="236" t="s">
        <v>202</v>
      </c>
      <c r="B91" s="236"/>
      <c r="C91" s="236"/>
      <c r="D91" s="236"/>
      <c r="E91" s="236"/>
      <c r="F91" s="236"/>
      <c r="G91" s="16">
        <v>205</v>
      </c>
      <c r="H91" s="52">
        <v>0</v>
      </c>
      <c r="I91" s="52">
        <v>0</v>
      </c>
    </row>
    <row r="92" spans="1:9" ht="21" customHeight="1">
      <c r="A92" s="236" t="s">
        <v>203</v>
      </c>
      <c r="B92" s="236"/>
      <c r="C92" s="236"/>
      <c r="D92" s="236"/>
      <c r="E92" s="236"/>
      <c r="F92" s="236"/>
      <c r="G92" s="16">
        <v>206</v>
      </c>
      <c r="H92" s="52">
        <v>-816069</v>
      </c>
      <c r="I92" s="52">
        <v>908620</v>
      </c>
    </row>
    <row r="93" spans="1:9" ht="12.75">
      <c r="A93" s="236" t="s">
        <v>204</v>
      </c>
      <c r="B93" s="236"/>
      <c r="C93" s="236"/>
      <c r="D93" s="236"/>
      <c r="E93" s="236"/>
      <c r="F93" s="236"/>
      <c r="G93" s="16">
        <v>207</v>
      </c>
      <c r="H93" s="52">
        <v>0</v>
      </c>
      <c r="I93" s="52">
        <v>0</v>
      </c>
    </row>
    <row r="94" spans="1:9" ht="12.75">
      <c r="A94" s="236" t="s">
        <v>205</v>
      </c>
      <c r="B94" s="236"/>
      <c r="C94" s="236"/>
      <c r="D94" s="236"/>
      <c r="E94" s="236"/>
      <c r="F94" s="236"/>
      <c r="G94" s="16">
        <v>208</v>
      </c>
      <c r="H94" s="52">
        <v>0</v>
      </c>
      <c r="I94" s="52">
        <v>0</v>
      </c>
    </row>
    <row r="95" spans="1:9" ht="20.25" customHeight="1">
      <c r="A95" s="236" t="s">
        <v>206</v>
      </c>
      <c r="B95" s="236"/>
      <c r="C95" s="236"/>
      <c r="D95" s="236"/>
      <c r="E95" s="236"/>
      <c r="F95" s="236"/>
      <c r="G95" s="16">
        <v>209</v>
      </c>
      <c r="H95" s="52">
        <v>0</v>
      </c>
      <c r="I95" s="52">
        <v>0</v>
      </c>
    </row>
    <row r="96" spans="1:9" ht="12.75">
      <c r="A96" s="236" t="s">
        <v>207</v>
      </c>
      <c r="B96" s="236"/>
      <c r="C96" s="236"/>
      <c r="D96" s="236"/>
      <c r="E96" s="236"/>
      <c r="F96" s="236"/>
      <c r="G96" s="16">
        <v>210</v>
      </c>
      <c r="H96" s="52">
        <v>0</v>
      </c>
      <c r="I96" s="52">
        <v>0</v>
      </c>
    </row>
    <row r="97" spans="1:9" ht="12.75">
      <c r="A97" s="236" t="s">
        <v>208</v>
      </c>
      <c r="B97" s="236"/>
      <c r="C97" s="236"/>
      <c r="D97" s="236"/>
      <c r="E97" s="236"/>
      <c r="F97" s="236"/>
      <c r="G97" s="16">
        <v>211</v>
      </c>
      <c r="H97" s="52">
        <v>0</v>
      </c>
      <c r="I97" s="52">
        <v>0</v>
      </c>
    </row>
    <row r="98" spans="1:9" ht="12.75">
      <c r="A98" s="250" t="s">
        <v>127</v>
      </c>
      <c r="B98" s="250"/>
      <c r="C98" s="250"/>
      <c r="D98" s="250"/>
      <c r="E98" s="250"/>
      <c r="F98" s="250"/>
      <c r="G98" s="16">
        <v>212</v>
      </c>
      <c r="H98" s="52">
        <v>0</v>
      </c>
      <c r="I98" s="52">
        <v>0</v>
      </c>
    </row>
    <row r="99" spans="1:9" ht="27" customHeight="1">
      <c r="A99" s="246" t="s">
        <v>209</v>
      </c>
      <c r="B99" s="246"/>
      <c r="C99" s="246"/>
      <c r="D99" s="246"/>
      <c r="E99" s="246"/>
      <c r="F99" s="246"/>
      <c r="G99" s="17">
        <v>213</v>
      </c>
      <c r="H99" s="53">
        <f>H89-H98</f>
        <v>-113993335</v>
      </c>
      <c r="I99" s="53">
        <f>I89-I98</f>
        <v>4312631</v>
      </c>
    </row>
    <row r="100" spans="1:9" ht="12.75">
      <c r="A100" s="247" t="s">
        <v>210</v>
      </c>
      <c r="B100" s="247"/>
      <c r="C100" s="247"/>
      <c r="D100" s="247"/>
      <c r="E100" s="247"/>
      <c r="F100" s="247"/>
      <c r="G100" s="18">
        <v>214</v>
      </c>
      <c r="H100" s="54">
        <f>H88+H99</f>
        <v>-33364415</v>
      </c>
      <c r="I100" s="54">
        <f>I88+I99</f>
        <v>9434556</v>
      </c>
    </row>
    <row r="101" spans="1:9" ht="12.75">
      <c r="A101" s="227" t="s">
        <v>211</v>
      </c>
      <c r="B101" s="227"/>
      <c r="C101" s="227"/>
      <c r="D101" s="227"/>
      <c r="E101" s="227"/>
      <c r="F101" s="227"/>
      <c r="G101" s="237"/>
      <c r="H101" s="237"/>
      <c r="I101" s="237"/>
    </row>
    <row r="102" spans="1:9" ht="12.75">
      <c r="A102" s="238" t="s">
        <v>212</v>
      </c>
      <c r="B102" s="238"/>
      <c r="C102" s="238"/>
      <c r="D102" s="238"/>
      <c r="E102" s="238"/>
      <c r="F102" s="238"/>
      <c r="G102" s="17">
        <v>215</v>
      </c>
      <c r="H102" s="53">
        <f>H103+H104</f>
        <v>-33364415</v>
      </c>
      <c r="I102" s="53">
        <f>I103+I104</f>
        <v>9434556</v>
      </c>
    </row>
    <row r="103" spans="1:9" ht="12.75">
      <c r="A103" s="239" t="s">
        <v>125</v>
      </c>
      <c r="B103" s="239"/>
      <c r="C103" s="239"/>
      <c r="D103" s="239"/>
      <c r="E103" s="239"/>
      <c r="F103" s="239"/>
      <c r="G103" s="16">
        <v>216</v>
      </c>
      <c r="H103" s="52">
        <v>-33652465</v>
      </c>
      <c r="I103" s="52">
        <v>9244409</v>
      </c>
    </row>
    <row r="104" spans="1:9" ht="12.75">
      <c r="A104" s="240" t="s">
        <v>213</v>
      </c>
      <c r="B104" s="240"/>
      <c r="C104" s="240"/>
      <c r="D104" s="240"/>
      <c r="E104" s="240"/>
      <c r="F104" s="240"/>
      <c r="G104" s="19">
        <v>217</v>
      </c>
      <c r="H104" s="66">
        <v>288050</v>
      </c>
      <c r="I104" s="66">
        <v>190147</v>
      </c>
    </row>
  </sheetData>
  <sheetProtection sheet="1" objects="1" scenarios="1"/>
  <mergeCells count="104">
    <mergeCell ref="A3:I3"/>
    <mergeCell ref="A99:F99"/>
    <mergeCell ref="A100:F100"/>
    <mergeCell ref="A101:I101"/>
    <mergeCell ref="A102:F102"/>
    <mergeCell ref="A103:F103"/>
    <mergeCell ref="A104:F104"/>
    <mergeCell ref="A87:I87"/>
    <mergeCell ref="A88:F88"/>
    <mergeCell ref="A89:F89"/>
    <mergeCell ref="A90:F90"/>
    <mergeCell ref="A91:F91"/>
    <mergeCell ref="A92:F92"/>
    <mergeCell ref="A98:F98"/>
    <mergeCell ref="A75:I75"/>
    <mergeCell ref="A76:F76"/>
    <mergeCell ref="A77:F77"/>
    <mergeCell ref="A78:F78"/>
    <mergeCell ref="A79:F79"/>
    <mergeCell ref="A80:F80"/>
    <mergeCell ref="A61:F61"/>
    <mergeCell ref="A62:F62"/>
    <mergeCell ref="A63:F63"/>
    <mergeCell ref="A64:F64"/>
    <mergeCell ref="A21:F21"/>
    <mergeCell ref="A37:F37"/>
    <mergeCell ref="A38:F38"/>
    <mergeCell ref="A39:F39"/>
    <mergeCell ref="A40:F40"/>
    <mergeCell ref="A41:F41"/>
    <mergeCell ref="A42:F42"/>
    <mergeCell ref="A25:F25"/>
    <mergeCell ref="A26:F26"/>
    <mergeCell ref="A27:F27"/>
    <mergeCell ref="A28:F28"/>
    <mergeCell ref="A29:F29"/>
    <mergeCell ref="A30:F30"/>
    <mergeCell ref="A22:F22"/>
    <mergeCell ref="A7:F7"/>
    <mergeCell ref="A8:F8"/>
    <mergeCell ref="A9:F9"/>
    <mergeCell ref="A10:F10"/>
    <mergeCell ref="A11:F11"/>
    <mergeCell ref="A12:F12"/>
    <mergeCell ref="A95:F95"/>
    <mergeCell ref="A96:F96"/>
    <mergeCell ref="A71:F71"/>
    <mergeCell ref="A72:F72"/>
    <mergeCell ref="A73:F73"/>
    <mergeCell ref="A74:F74"/>
    <mergeCell ref="A67:F67"/>
    <mergeCell ref="A68:I68"/>
    <mergeCell ref="A69:F69"/>
    <mergeCell ref="A13:F13"/>
    <mergeCell ref="A14:F14"/>
    <mergeCell ref="A15:F15"/>
    <mergeCell ref="A16:F16"/>
    <mergeCell ref="A17:F17"/>
    <mergeCell ref="A18:F18"/>
    <mergeCell ref="A19:F19"/>
    <mergeCell ref="A20:F20"/>
    <mergeCell ref="A34:F34"/>
    <mergeCell ref="A97:F97"/>
    <mergeCell ref="A93:F93"/>
    <mergeCell ref="A94:F94"/>
    <mergeCell ref="A83:I83"/>
    <mergeCell ref="A84:F84"/>
    <mergeCell ref="A85:F85"/>
    <mergeCell ref="A86:F86"/>
    <mergeCell ref="A81:F81"/>
    <mergeCell ref="A82:F82"/>
    <mergeCell ref="A65:F65"/>
    <mergeCell ref="A66:F66"/>
    <mergeCell ref="A70:F70"/>
    <mergeCell ref="A49:F49"/>
    <mergeCell ref="A50:F50"/>
    <mergeCell ref="A51:F51"/>
    <mergeCell ref="A52:F52"/>
    <mergeCell ref="A53:F53"/>
    <mergeCell ref="A54:F54"/>
    <mergeCell ref="A5:F5"/>
    <mergeCell ref="A6:F6"/>
    <mergeCell ref="A4:I4"/>
    <mergeCell ref="A2:I2"/>
    <mergeCell ref="A1:I1"/>
    <mergeCell ref="A59:F59"/>
    <mergeCell ref="A60:F60"/>
    <mergeCell ref="A47:F47"/>
    <mergeCell ref="A48:F48"/>
    <mergeCell ref="A35:F35"/>
    <mergeCell ref="A36:F36"/>
    <mergeCell ref="A23:F23"/>
    <mergeCell ref="A24:F24"/>
    <mergeCell ref="A55:F55"/>
    <mergeCell ref="A56:F56"/>
    <mergeCell ref="A57:F57"/>
    <mergeCell ref="A58:F58"/>
    <mergeCell ref="A43:F43"/>
    <mergeCell ref="A44:F44"/>
    <mergeCell ref="A45:F45"/>
    <mergeCell ref="A46:F46"/>
    <mergeCell ref="A31:F31"/>
    <mergeCell ref="A32:F32"/>
    <mergeCell ref="A33:F33"/>
  </mergeCells>
  <conditionalFormatting sqref="H9:I9 H12:I12">
    <cfRule type="cellIs" priority="19" dxfId="0" operator="notEqual" stopIfTrue="1">
      <formula>ROUND(H9,0)</formula>
    </cfRule>
    <cfRule type="cellIs" priority="20" dxfId="7" operator="lessThan" stopIfTrue="1">
      <formula>0</formula>
    </cfRule>
  </conditionalFormatting>
  <conditionalFormatting sqref="H16:I16 H18:I18 H17">
    <cfRule type="cellIs" priority="17" dxfId="0" operator="notEqual" stopIfTrue="1">
      <formula>ROUND(H16,0)</formula>
    </cfRule>
    <cfRule type="cellIs" priority="18" dxfId="7" operator="lessThan" stopIfTrue="1">
      <formula>0</formula>
    </cfRule>
  </conditionalFormatting>
  <conditionalFormatting sqref="H20:I23">
    <cfRule type="cellIs" priority="15" dxfId="0" operator="notEqual" stopIfTrue="1">
      <formula>ROUND(H20,0)</formula>
    </cfRule>
    <cfRule type="cellIs" priority="16" dxfId="7" operator="lessThan" stopIfTrue="1">
      <formula>0</formula>
    </cfRule>
  </conditionalFormatting>
  <conditionalFormatting sqref="H35:I35">
    <cfRule type="cellIs" priority="13" dxfId="0" operator="notEqual" stopIfTrue="1">
      <formula>ROUND(H35,0)</formula>
    </cfRule>
    <cfRule type="cellIs" priority="14" dxfId="7" operator="lessThan" stopIfTrue="1">
      <formula>0</formula>
    </cfRule>
  </conditionalFormatting>
  <conditionalFormatting sqref="H37:I46">
    <cfRule type="cellIs" priority="11" dxfId="0" operator="notEqual" stopIfTrue="1">
      <formula>ROUND(H37,0)</formula>
    </cfRule>
    <cfRule type="cellIs" priority="12" dxfId="7" operator="lessThan" stopIfTrue="1">
      <formula>0</formula>
    </cfRule>
  </conditionalFormatting>
  <conditionalFormatting sqref="H50:I52">
    <cfRule type="cellIs" priority="9" dxfId="0" operator="notEqual" stopIfTrue="1">
      <formula>ROUND(H50,0)</formula>
    </cfRule>
    <cfRule type="cellIs" priority="10" dxfId="7" operator="lessThan" stopIfTrue="1">
      <formula>0</formula>
    </cfRule>
  </conditionalFormatting>
  <conditionalFormatting sqref="H88:I88">
    <cfRule type="cellIs" priority="8" dxfId="0" operator="notEqual" stopIfTrue="1">
      <formula>ROUND(H88,0)</formula>
    </cfRule>
  </conditionalFormatting>
  <conditionalFormatting sqref="H90:I93">
    <cfRule type="cellIs" priority="7" dxfId="0" operator="notEqual" stopIfTrue="1">
      <formula>ROUND(H90,0)</formula>
    </cfRule>
  </conditionalFormatting>
  <conditionalFormatting sqref="I17">
    <cfRule type="cellIs" priority="5" dxfId="0" operator="notEqual" stopIfTrue="1">
      <formula>ROUND(I17,0)</formula>
    </cfRule>
    <cfRule type="cellIs" priority="6" dxfId="7" operator="lessThan" stopIfTrue="1">
      <formula>0</formula>
    </cfRule>
  </conditionalFormatting>
  <conditionalFormatting sqref="H10:I11">
    <cfRule type="cellIs" priority="3" dxfId="0" operator="notEqual" stopIfTrue="1">
      <formula>ROUND(H10,0)</formula>
    </cfRule>
    <cfRule type="cellIs" priority="4" dxfId="7" operator="lessThan" stopIfTrue="1">
      <formula>0</formula>
    </cfRule>
  </conditionalFormatting>
  <conditionalFormatting sqref="H8:I8">
    <cfRule type="cellIs" priority="1" dxfId="0" operator="notEqual" stopIfTrue="1">
      <formula>ROUND(H8,0)</formula>
    </cfRule>
    <cfRule type="cellIs" priority="2" dxfId="7" operator="lessThan" stopIfTrue="1">
      <formula>0</formula>
    </cfRule>
  </conditionalFormatting>
  <dataValidations count="5">
    <dataValidation type="whole" operator="greaterThanOrEqual" allowBlank="1" showInputMessage="1" showErrorMessage="1" errorTitle="Pogrešan unos" error="Mogu se unijeti samo cjelobrojne pozitivne vrijednosti." sqref="H65483:I65517">
      <formula1>0</formula1>
    </dataValidation>
    <dataValidation type="whole" operator="notEqual" allowBlank="1" showInputMessage="1" showErrorMessage="1" errorTitle="Pogrešan unos" error="Mogu se unijeti samo cjelobrojne pozitivne ili negativne vrijednosti." sqref="H65482:I65482">
      <formula1>999999999999</formula1>
    </dataValidation>
    <dataValidation type="whole" operator="notEqual" allowBlank="1" showInputMessage="1" showErrorMessage="1" errorTitle="Pogrešan unos" error="Mogu se unijeti samo cjelobrojne vrijednosti." sqref="H65527:I65536">
      <formula1>999999999999</formula1>
    </dataValidation>
    <dataValidation type="whole" operator="notEqual" allowBlank="1" showInputMessage="1" showErrorMessage="1" errorTitle="Pogrešan upis" error="Dopušten je upis samo cjelobrojnih vrijednosti" sqref="H14:I14 H88:I100 H53:I53 H25:I34 H61:I61 H64:I65 H72:I72 H69:I69 H76:I76 H79:I80 H84:I86 H102:I104">
      <formula1>999999999999</formula1>
    </dataValidation>
    <dataValidation type="whole" operator="greaterThanOrEqual" allowBlank="1" showInputMessage="1" showErrorMessage="1" errorTitle="Pogrešan upis" error="Dopušten je upis samo pozitivnih cjelobrojnih vrijednosti" sqref="H70:I71 H77:I78 H7:I13 H73:I74 H62:I63 H54:I60 H35:I52 H15:I24 H81:I82 H66:I67">
      <formula1>0</formula1>
    </dataValidation>
  </dataValidations>
  <printOptions/>
  <pageMargins left="0.75" right="0.17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="110" zoomScaleSheetLayoutView="110" zoomScalePageLayoutView="0" workbookViewId="0" topLeftCell="A1">
      <selection activeCell="I31" sqref="I31"/>
    </sheetView>
  </sheetViews>
  <sheetFormatPr defaultColWidth="9.140625" defaultRowHeight="12.75"/>
  <cols>
    <col min="1" max="6" width="9.140625" style="11" customWidth="1"/>
    <col min="7" max="7" width="9.140625" style="23" customWidth="1"/>
    <col min="8" max="9" width="16.28125" style="55" customWidth="1"/>
    <col min="10" max="16384" width="9.140625" style="11" customWidth="1"/>
  </cols>
  <sheetData>
    <row r="1" spans="1:9" ht="12.75">
      <c r="A1" s="233" t="s">
        <v>214</v>
      </c>
      <c r="B1" s="252"/>
      <c r="C1" s="252"/>
      <c r="D1" s="252"/>
      <c r="E1" s="252"/>
      <c r="F1" s="252"/>
      <c r="G1" s="252"/>
      <c r="H1" s="252"/>
      <c r="I1" s="252"/>
    </row>
    <row r="2" spans="1:9" ht="12.75">
      <c r="A2" s="232" t="s">
        <v>431</v>
      </c>
      <c r="B2" s="198"/>
      <c r="C2" s="198"/>
      <c r="D2" s="198"/>
      <c r="E2" s="198"/>
      <c r="F2" s="198"/>
      <c r="G2" s="198"/>
      <c r="H2" s="198"/>
      <c r="I2" s="198"/>
    </row>
    <row r="3" spans="1:9" ht="12.75">
      <c r="A3" s="260" t="s">
        <v>361</v>
      </c>
      <c r="B3" s="261"/>
      <c r="C3" s="261"/>
      <c r="D3" s="261"/>
      <c r="E3" s="261"/>
      <c r="F3" s="261"/>
      <c r="G3" s="261"/>
      <c r="H3" s="261"/>
      <c r="I3" s="261"/>
    </row>
    <row r="4" spans="1:9" ht="12.75">
      <c r="A4" s="256" t="s">
        <v>450</v>
      </c>
      <c r="B4" s="202"/>
      <c r="C4" s="202"/>
      <c r="D4" s="202"/>
      <c r="E4" s="202"/>
      <c r="F4" s="202"/>
      <c r="G4" s="202"/>
      <c r="H4" s="202"/>
      <c r="I4" s="203"/>
    </row>
    <row r="5" spans="1:9" ht="23.25" thickBot="1">
      <c r="A5" s="268" t="s">
        <v>2</v>
      </c>
      <c r="B5" s="269"/>
      <c r="C5" s="269"/>
      <c r="D5" s="269"/>
      <c r="E5" s="269"/>
      <c r="F5" s="270"/>
      <c r="G5" s="13" t="s">
        <v>115</v>
      </c>
      <c r="H5" s="46" t="s">
        <v>377</v>
      </c>
      <c r="I5" s="46" t="s">
        <v>353</v>
      </c>
    </row>
    <row r="6" spans="1:9" ht="12.75">
      <c r="A6" s="271">
        <v>1</v>
      </c>
      <c r="B6" s="272"/>
      <c r="C6" s="272"/>
      <c r="D6" s="272"/>
      <c r="E6" s="272"/>
      <c r="F6" s="273"/>
      <c r="G6" s="20">
        <v>2</v>
      </c>
      <c r="H6" s="20" t="s">
        <v>215</v>
      </c>
      <c r="I6" s="20" t="s">
        <v>216</v>
      </c>
    </row>
    <row r="7" spans="1:9" ht="12.75">
      <c r="A7" s="274" t="s">
        <v>217</v>
      </c>
      <c r="B7" s="275"/>
      <c r="C7" s="275"/>
      <c r="D7" s="275"/>
      <c r="E7" s="275"/>
      <c r="F7" s="275"/>
      <c r="G7" s="275"/>
      <c r="H7" s="275"/>
      <c r="I7" s="276"/>
    </row>
    <row r="8" spans="1:9" ht="12.75" customHeight="1">
      <c r="A8" s="277" t="s">
        <v>218</v>
      </c>
      <c r="B8" s="278"/>
      <c r="C8" s="278"/>
      <c r="D8" s="278"/>
      <c r="E8" s="278"/>
      <c r="F8" s="279"/>
      <c r="G8" s="21">
        <v>1</v>
      </c>
      <c r="H8" s="47">
        <v>80628920</v>
      </c>
      <c r="I8" s="47">
        <v>5121925</v>
      </c>
    </row>
    <row r="9" spans="1:9" ht="12.75" customHeight="1">
      <c r="A9" s="265" t="s">
        <v>219</v>
      </c>
      <c r="B9" s="266"/>
      <c r="C9" s="266"/>
      <c r="D9" s="266"/>
      <c r="E9" s="266"/>
      <c r="F9" s="267"/>
      <c r="G9" s="17">
        <v>2</v>
      </c>
      <c r="H9" s="48">
        <f>H10+H11+H12+H13+H14+H15+H16+H17</f>
        <v>163716996</v>
      </c>
      <c r="I9" s="48">
        <f>I10+I11+I12+I13+I14+I15+I16+I17</f>
        <v>115878796</v>
      </c>
    </row>
    <row r="10" spans="1:9" ht="12.75" customHeight="1">
      <c r="A10" s="257" t="s">
        <v>220</v>
      </c>
      <c r="B10" s="258"/>
      <c r="C10" s="258"/>
      <c r="D10" s="258"/>
      <c r="E10" s="258"/>
      <c r="F10" s="259"/>
      <c r="G10" s="22">
        <v>3</v>
      </c>
      <c r="H10" s="49">
        <v>76093868</v>
      </c>
      <c r="I10" s="49">
        <v>62292792</v>
      </c>
    </row>
    <row r="11" spans="1:9" ht="30.75" customHeight="1">
      <c r="A11" s="257" t="s">
        <v>385</v>
      </c>
      <c r="B11" s="258"/>
      <c r="C11" s="258"/>
      <c r="D11" s="258"/>
      <c r="E11" s="258"/>
      <c r="F11" s="259"/>
      <c r="G11" s="22">
        <v>4</v>
      </c>
      <c r="H11" s="52">
        <v>0</v>
      </c>
      <c r="I11" s="52">
        <v>0</v>
      </c>
    </row>
    <row r="12" spans="1:9" ht="27.75" customHeight="1">
      <c r="A12" s="257" t="s">
        <v>386</v>
      </c>
      <c r="B12" s="258"/>
      <c r="C12" s="258"/>
      <c r="D12" s="258"/>
      <c r="E12" s="258"/>
      <c r="F12" s="259"/>
      <c r="G12" s="22">
        <v>5</v>
      </c>
      <c r="H12" s="49">
        <v>31889900</v>
      </c>
      <c r="I12" s="52">
        <v>0</v>
      </c>
    </row>
    <row r="13" spans="1:9" ht="12.75" customHeight="1">
      <c r="A13" s="257" t="s">
        <v>221</v>
      </c>
      <c r="B13" s="258"/>
      <c r="C13" s="258"/>
      <c r="D13" s="258"/>
      <c r="E13" s="258"/>
      <c r="F13" s="259"/>
      <c r="G13" s="22">
        <v>6</v>
      </c>
      <c r="H13" s="49">
        <v>-660381</v>
      </c>
      <c r="I13" s="49">
        <v>-1170960</v>
      </c>
    </row>
    <row r="14" spans="1:9" ht="12.75" customHeight="1">
      <c r="A14" s="257" t="s">
        <v>222</v>
      </c>
      <c r="B14" s="258"/>
      <c r="C14" s="258"/>
      <c r="D14" s="258"/>
      <c r="E14" s="258"/>
      <c r="F14" s="259"/>
      <c r="G14" s="22">
        <v>7</v>
      </c>
      <c r="H14" s="49">
        <v>49657737</v>
      </c>
      <c r="I14" s="49">
        <v>53849245</v>
      </c>
    </row>
    <row r="15" spans="1:9" ht="12.75" customHeight="1">
      <c r="A15" s="257" t="s">
        <v>223</v>
      </c>
      <c r="B15" s="258"/>
      <c r="C15" s="258"/>
      <c r="D15" s="258"/>
      <c r="E15" s="258"/>
      <c r="F15" s="259"/>
      <c r="G15" s="22">
        <v>8</v>
      </c>
      <c r="H15" s="52">
        <v>0</v>
      </c>
      <c r="I15" s="52">
        <v>0</v>
      </c>
    </row>
    <row r="16" spans="1:9" ht="12.75" customHeight="1">
      <c r="A16" s="257" t="s">
        <v>224</v>
      </c>
      <c r="B16" s="258"/>
      <c r="C16" s="258"/>
      <c r="D16" s="258"/>
      <c r="E16" s="258"/>
      <c r="F16" s="259"/>
      <c r="G16" s="22">
        <v>9</v>
      </c>
      <c r="H16" s="49">
        <v>6735872</v>
      </c>
      <c r="I16" s="49">
        <v>907719</v>
      </c>
    </row>
    <row r="17" spans="1:9" ht="27" customHeight="1">
      <c r="A17" s="257" t="s">
        <v>225</v>
      </c>
      <c r="B17" s="258"/>
      <c r="C17" s="258"/>
      <c r="D17" s="258"/>
      <c r="E17" s="258"/>
      <c r="F17" s="259"/>
      <c r="G17" s="22">
        <v>10</v>
      </c>
      <c r="H17" s="52">
        <v>0</v>
      </c>
      <c r="I17" s="52">
        <v>0</v>
      </c>
    </row>
    <row r="18" spans="1:9" ht="29.25" customHeight="1">
      <c r="A18" s="262" t="s">
        <v>388</v>
      </c>
      <c r="B18" s="263"/>
      <c r="C18" s="263"/>
      <c r="D18" s="263"/>
      <c r="E18" s="263"/>
      <c r="F18" s="264"/>
      <c r="G18" s="17">
        <v>11</v>
      </c>
      <c r="H18" s="48">
        <f>H8+H9</f>
        <v>244345916</v>
      </c>
      <c r="I18" s="48">
        <f>I8+I9</f>
        <v>121000721</v>
      </c>
    </row>
    <row r="19" spans="1:9" ht="12.75" customHeight="1">
      <c r="A19" s="265" t="s">
        <v>226</v>
      </c>
      <c r="B19" s="266"/>
      <c r="C19" s="266"/>
      <c r="D19" s="266"/>
      <c r="E19" s="266"/>
      <c r="F19" s="267"/>
      <c r="G19" s="17">
        <v>12</v>
      </c>
      <c r="H19" s="48">
        <f>H20+H21+H22+H23</f>
        <v>-126145831</v>
      </c>
      <c r="I19" s="48">
        <f>I20+I21+I22+I23</f>
        <v>-9890835</v>
      </c>
    </row>
    <row r="20" spans="1:9" ht="12.75" customHeight="1">
      <c r="A20" s="257" t="s">
        <v>227</v>
      </c>
      <c r="B20" s="258"/>
      <c r="C20" s="258"/>
      <c r="D20" s="258"/>
      <c r="E20" s="258"/>
      <c r="F20" s="259"/>
      <c r="G20" s="22">
        <v>13</v>
      </c>
      <c r="H20" s="49">
        <v>9757274</v>
      </c>
      <c r="I20" s="49">
        <v>-12305269</v>
      </c>
    </row>
    <row r="21" spans="1:9" ht="12.75" customHeight="1">
      <c r="A21" s="257" t="s">
        <v>228</v>
      </c>
      <c r="B21" s="258"/>
      <c r="C21" s="258"/>
      <c r="D21" s="258"/>
      <c r="E21" s="258"/>
      <c r="F21" s="259"/>
      <c r="G21" s="22">
        <v>14</v>
      </c>
      <c r="H21" s="49">
        <v>-6857397</v>
      </c>
      <c r="I21" s="49">
        <v>9389457</v>
      </c>
    </row>
    <row r="22" spans="1:9" ht="12.75" customHeight="1">
      <c r="A22" s="257" t="s">
        <v>229</v>
      </c>
      <c r="B22" s="258"/>
      <c r="C22" s="258"/>
      <c r="D22" s="258"/>
      <c r="E22" s="258"/>
      <c r="F22" s="259"/>
      <c r="G22" s="22">
        <v>15</v>
      </c>
      <c r="H22" s="49">
        <v>8901832</v>
      </c>
      <c r="I22" s="49">
        <v>2802858</v>
      </c>
    </row>
    <row r="23" spans="1:9" ht="12.75" customHeight="1">
      <c r="A23" s="257" t="s">
        <v>230</v>
      </c>
      <c r="B23" s="258"/>
      <c r="C23" s="258"/>
      <c r="D23" s="258"/>
      <c r="E23" s="258"/>
      <c r="F23" s="259"/>
      <c r="G23" s="22">
        <v>16</v>
      </c>
      <c r="H23" s="49">
        <v>-137947540</v>
      </c>
      <c r="I23" s="49">
        <v>-9777881</v>
      </c>
    </row>
    <row r="24" spans="1:9" ht="12.75" customHeight="1">
      <c r="A24" s="262" t="s">
        <v>231</v>
      </c>
      <c r="B24" s="263"/>
      <c r="C24" s="263"/>
      <c r="D24" s="263"/>
      <c r="E24" s="263"/>
      <c r="F24" s="264"/>
      <c r="G24" s="17">
        <v>17</v>
      </c>
      <c r="H24" s="48">
        <f>H18+H19</f>
        <v>118200085</v>
      </c>
      <c r="I24" s="48">
        <f>I18+I19</f>
        <v>111109886</v>
      </c>
    </row>
    <row r="25" spans="1:9" ht="12.75" customHeight="1">
      <c r="A25" s="253" t="s">
        <v>232</v>
      </c>
      <c r="B25" s="254"/>
      <c r="C25" s="254"/>
      <c r="D25" s="254"/>
      <c r="E25" s="254"/>
      <c r="F25" s="255"/>
      <c r="G25" s="22">
        <v>18</v>
      </c>
      <c r="H25" s="49">
        <v>-49657737</v>
      </c>
      <c r="I25" s="49">
        <v>-53849245</v>
      </c>
    </row>
    <row r="26" spans="1:9" ht="12.75" customHeight="1">
      <c r="A26" s="253" t="s">
        <v>233</v>
      </c>
      <c r="B26" s="254"/>
      <c r="C26" s="254"/>
      <c r="D26" s="254"/>
      <c r="E26" s="254"/>
      <c r="F26" s="255"/>
      <c r="G26" s="22">
        <v>19</v>
      </c>
      <c r="H26" s="49">
        <v>0</v>
      </c>
      <c r="I26" s="49">
        <v>0</v>
      </c>
    </row>
    <row r="27" spans="1:9" ht="28.5" customHeight="1">
      <c r="A27" s="280" t="s">
        <v>234</v>
      </c>
      <c r="B27" s="281"/>
      <c r="C27" s="281"/>
      <c r="D27" s="281"/>
      <c r="E27" s="281"/>
      <c r="F27" s="282"/>
      <c r="G27" s="18">
        <v>20</v>
      </c>
      <c r="H27" s="50">
        <f>H24+H25+H26</f>
        <v>68542348</v>
      </c>
      <c r="I27" s="50">
        <f>I24+I25+I26</f>
        <v>57260641</v>
      </c>
    </row>
    <row r="28" spans="1:9" ht="12.75">
      <c r="A28" s="274" t="s">
        <v>235</v>
      </c>
      <c r="B28" s="275"/>
      <c r="C28" s="275"/>
      <c r="D28" s="275"/>
      <c r="E28" s="275"/>
      <c r="F28" s="275"/>
      <c r="G28" s="275"/>
      <c r="H28" s="275"/>
      <c r="I28" s="276"/>
    </row>
    <row r="29" spans="1:9" ht="23.25" customHeight="1">
      <c r="A29" s="277" t="s">
        <v>236</v>
      </c>
      <c r="B29" s="278"/>
      <c r="C29" s="278"/>
      <c r="D29" s="278"/>
      <c r="E29" s="278"/>
      <c r="F29" s="279"/>
      <c r="G29" s="21">
        <v>21</v>
      </c>
      <c r="H29" s="51">
        <v>315652946</v>
      </c>
      <c r="I29" s="51">
        <v>14240000</v>
      </c>
    </row>
    <row r="30" spans="1:9" ht="12.75" customHeight="1">
      <c r="A30" s="253" t="s">
        <v>237</v>
      </c>
      <c r="B30" s="254"/>
      <c r="C30" s="254"/>
      <c r="D30" s="254"/>
      <c r="E30" s="254"/>
      <c r="F30" s="255"/>
      <c r="G30" s="22">
        <v>22</v>
      </c>
      <c r="H30" s="52">
        <v>787843</v>
      </c>
      <c r="I30" s="52">
        <v>0</v>
      </c>
    </row>
    <row r="31" spans="1:9" ht="12.75" customHeight="1">
      <c r="A31" s="253" t="s">
        <v>238</v>
      </c>
      <c r="B31" s="254"/>
      <c r="C31" s="254"/>
      <c r="D31" s="254"/>
      <c r="E31" s="254"/>
      <c r="F31" s="255"/>
      <c r="G31" s="22">
        <v>23</v>
      </c>
      <c r="H31" s="52">
        <v>150598</v>
      </c>
      <c r="I31" s="52">
        <v>515333</v>
      </c>
    </row>
    <row r="32" spans="1:9" ht="12.75" customHeight="1">
      <c r="A32" s="253" t="s">
        <v>239</v>
      </c>
      <c r="B32" s="254"/>
      <c r="C32" s="254"/>
      <c r="D32" s="254"/>
      <c r="E32" s="254"/>
      <c r="F32" s="255"/>
      <c r="G32" s="22">
        <v>24</v>
      </c>
      <c r="H32" s="52">
        <v>509783</v>
      </c>
      <c r="I32" s="52">
        <v>655627</v>
      </c>
    </row>
    <row r="33" spans="1:9" ht="12.75" customHeight="1">
      <c r="A33" s="253" t="s">
        <v>240</v>
      </c>
      <c r="B33" s="254"/>
      <c r="C33" s="254"/>
      <c r="D33" s="254"/>
      <c r="E33" s="254"/>
      <c r="F33" s="255"/>
      <c r="G33" s="22">
        <v>25</v>
      </c>
      <c r="H33" s="52">
        <v>0</v>
      </c>
      <c r="I33" s="52">
        <v>0</v>
      </c>
    </row>
    <row r="34" spans="1:9" ht="12.75" customHeight="1">
      <c r="A34" s="253" t="s">
        <v>241</v>
      </c>
      <c r="B34" s="254"/>
      <c r="C34" s="254"/>
      <c r="D34" s="254"/>
      <c r="E34" s="254"/>
      <c r="F34" s="255"/>
      <c r="G34" s="22">
        <v>26</v>
      </c>
      <c r="H34" s="52">
        <v>0</v>
      </c>
      <c r="I34" s="52">
        <v>0</v>
      </c>
    </row>
    <row r="35" spans="1:9" ht="27" customHeight="1">
      <c r="A35" s="262" t="s">
        <v>242</v>
      </c>
      <c r="B35" s="263"/>
      <c r="C35" s="263"/>
      <c r="D35" s="263"/>
      <c r="E35" s="263"/>
      <c r="F35" s="264"/>
      <c r="G35" s="17">
        <v>27</v>
      </c>
      <c r="H35" s="53">
        <f>H29+H30+H31+H32+H33+H34</f>
        <v>317101170</v>
      </c>
      <c r="I35" s="53">
        <f>I29+I30+I31+I32+I33+I34</f>
        <v>15410960</v>
      </c>
    </row>
    <row r="36" spans="1:9" ht="26.25" customHeight="1">
      <c r="A36" s="253" t="s">
        <v>243</v>
      </c>
      <c r="B36" s="254"/>
      <c r="C36" s="254"/>
      <c r="D36" s="254"/>
      <c r="E36" s="254"/>
      <c r="F36" s="255"/>
      <c r="G36" s="22">
        <v>28</v>
      </c>
      <c r="H36" s="52">
        <v>0</v>
      </c>
      <c r="I36" s="52">
        <v>-107734128</v>
      </c>
    </row>
    <row r="37" spans="1:9" ht="12.75" customHeight="1">
      <c r="A37" s="253" t="s">
        <v>244</v>
      </c>
      <c r="B37" s="254"/>
      <c r="C37" s="254"/>
      <c r="D37" s="254"/>
      <c r="E37" s="254"/>
      <c r="F37" s="255"/>
      <c r="G37" s="22">
        <v>29</v>
      </c>
      <c r="H37" s="52">
        <v>0</v>
      </c>
      <c r="I37" s="52">
        <v>0</v>
      </c>
    </row>
    <row r="38" spans="1:9" ht="12.75" customHeight="1">
      <c r="A38" s="253" t="s">
        <v>245</v>
      </c>
      <c r="B38" s="254"/>
      <c r="C38" s="254"/>
      <c r="D38" s="254"/>
      <c r="E38" s="254"/>
      <c r="F38" s="255"/>
      <c r="G38" s="22">
        <v>30</v>
      </c>
      <c r="H38" s="52">
        <v>0</v>
      </c>
      <c r="I38" s="52">
        <v>0</v>
      </c>
    </row>
    <row r="39" spans="1:9" ht="12.75" customHeight="1">
      <c r="A39" s="253" t="s">
        <v>246</v>
      </c>
      <c r="B39" s="254"/>
      <c r="C39" s="254"/>
      <c r="D39" s="254"/>
      <c r="E39" s="254"/>
      <c r="F39" s="255"/>
      <c r="G39" s="22">
        <v>31</v>
      </c>
      <c r="H39" s="52">
        <v>0</v>
      </c>
      <c r="I39" s="52">
        <v>0</v>
      </c>
    </row>
    <row r="40" spans="1:9" ht="12.75" customHeight="1">
      <c r="A40" s="253" t="s">
        <v>247</v>
      </c>
      <c r="B40" s="254"/>
      <c r="C40" s="254"/>
      <c r="D40" s="254"/>
      <c r="E40" s="254"/>
      <c r="F40" s="255"/>
      <c r="G40" s="22">
        <v>32</v>
      </c>
      <c r="H40" s="52">
        <v>-611978</v>
      </c>
      <c r="I40" s="52">
        <v>0</v>
      </c>
    </row>
    <row r="41" spans="1:9" ht="22.5" customHeight="1">
      <c r="A41" s="262" t="s">
        <v>248</v>
      </c>
      <c r="B41" s="263"/>
      <c r="C41" s="263"/>
      <c r="D41" s="263"/>
      <c r="E41" s="263"/>
      <c r="F41" s="264"/>
      <c r="G41" s="17">
        <v>33</v>
      </c>
      <c r="H41" s="53">
        <f>H36+H37+H38+H39+H40</f>
        <v>-611978</v>
      </c>
      <c r="I41" s="53">
        <f>I36+I37+I38+I39+I40</f>
        <v>-107734128</v>
      </c>
    </row>
    <row r="42" spans="1:9" ht="30" customHeight="1">
      <c r="A42" s="280" t="s">
        <v>249</v>
      </c>
      <c r="B42" s="281"/>
      <c r="C42" s="281"/>
      <c r="D42" s="281"/>
      <c r="E42" s="281"/>
      <c r="F42" s="282"/>
      <c r="G42" s="18">
        <v>34</v>
      </c>
      <c r="H42" s="54">
        <f>H35+H41</f>
        <v>316489192</v>
      </c>
      <c r="I42" s="54">
        <f>I35+I41</f>
        <v>-92323168</v>
      </c>
    </row>
    <row r="43" spans="1:9" ht="12.75">
      <c r="A43" s="274" t="s">
        <v>250</v>
      </c>
      <c r="B43" s="275"/>
      <c r="C43" s="275"/>
      <c r="D43" s="275"/>
      <c r="E43" s="275"/>
      <c r="F43" s="275"/>
      <c r="G43" s="275"/>
      <c r="H43" s="275"/>
      <c r="I43" s="276"/>
    </row>
    <row r="44" spans="1:9" ht="12.75" customHeight="1">
      <c r="A44" s="277" t="s">
        <v>251</v>
      </c>
      <c r="B44" s="278"/>
      <c r="C44" s="278"/>
      <c r="D44" s="278"/>
      <c r="E44" s="278"/>
      <c r="F44" s="279"/>
      <c r="G44" s="21">
        <v>35</v>
      </c>
      <c r="H44" s="51">
        <v>0</v>
      </c>
      <c r="I44" s="51">
        <v>0</v>
      </c>
    </row>
    <row r="45" spans="1:9" ht="27" customHeight="1">
      <c r="A45" s="253" t="s">
        <v>252</v>
      </c>
      <c r="B45" s="254"/>
      <c r="C45" s="254"/>
      <c r="D45" s="254"/>
      <c r="E45" s="254"/>
      <c r="F45" s="255"/>
      <c r="G45" s="22">
        <v>36</v>
      </c>
      <c r="H45" s="52">
        <v>0</v>
      </c>
      <c r="I45" s="52">
        <v>0</v>
      </c>
    </row>
    <row r="46" spans="1:9" ht="12.75" customHeight="1">
      <c r="A46" s="253" t="s">
        <v>253</v>
      </c>
      <c r="B46" s="254"/>
      <c r="C46" s="254"/>
      <c r="D46" s="254"/>
      <c r="E46" s="254"/>
      <c r="F46" s="255"/>
      <c r="G46" s="22">
        <v>37</v>
      </c>
      <c r="H46" s="52">
        <v>0</v>
      </c>
      <c r="I46" s="52">
        <v>25538945</v>
      </c>
    </row>
    <row r="47" spans="1:9" ht="12.75" customHeight="1">
      <c r="A47" s="253" t="s">
        <v>254</v>
      </c>
      <c r="B47" s="254"/>
      <c r="C47" s="254"/>
      <c r="D47" s="254"/>
      <c r="E47" s="254"/>
      <c r="F47" s="255"/>
      <c r="G47" s="22">
        <v>38</v>
      </c>
      <c r="H47" s="52">
        <v>0</v>
      </c>
      <c r="I47" s="52">
        <v>813978</v>
      </c>
    </row>
    <row r="48" spans="1:9" ht="25.5" customHeight="1">
      <c r="A48" s="262" t="s">
        <v>255</v>
      </c>
      <c r="B48" s="263"/>
      <c r="C48" s="263"/>
      <c r="D48" s="263"/>
      <c r="E48" s="263"/>
      <c r="F48" s="264"/>
      <c r="G48" s="17">
        <v>39</v>
      </c>
      <c r="H48" s="53">
        <f>H44+H45+H46+H47</f>
        <v>0</v>
      </c>
      <c r="I48" s="53">
        <f>I44+I45+I46+I47</f>
        <v>26352923</v>
      </c>
    </row>
    <row r="49" spans="1:9" ht="24" customHeight="1">
      <c r="A49" s="253" t="s">
        <v>387</v>
      </c>
      <c r="B49" s="254"/>
      <c r="C49" s="254"/>
      <c r="D49" s="254"/>
      <c r="E49" s="254"/>
      <c r="F49" s="255"/>
      <c r="G49" s="22">
        <v>40</v>
      </c>
      <c r="H49" s="52">
        <v>-380683379</v>
      </c>
      <c r="I49" s="52">
        <v>0</v>
      </c>
    </row>
    <row r="50" spans="1:9" ht="12.75" customHeight="1">
      <c r="A50" s="253" t="s">
        <v>256</v>
      </c>
      <c r="B50" s="254"/>
      <c r="C50" s="254"/>
      <c r="D50" s="254"/>
      <c r="E50" s="254"/>
      <c r="F50" s="255"/>
      <c r="G50" s="22">
        <v>41</v>
      </c>
      <c r="H50" s="52">
        <v>0</v>
      </c>
      <c r="I50" s="52">
        <v>0</v>
      </c>
    </row>
    <row r="51" spans="1:9" ht="12.75" customHeight="1">
      <c r="A51" s="253" t="s">
        <v>257</v>
      </c>
      <c r="B51" s="254"/>
      <c r="C51" s="254"/>
      <c r="D51" s="254"/>
      <c r="E51" s="254"/>
      <c r="F51" s="255"/>
      <c r="G51" s="22">
        <v>42</v>
      </c>
      <c r="H51" s="52">
        <v>-26848378</v>
      </c>
      <c r="I51" s="52">
        <v>0</v>
      </c>
    </row>
    <row r="52" spans="1:9" ht="26.25" customHeight="1">
      <c r="A52" s="253" t="s">
        <v>258</v>
      </c>
      <c r="B52" s="254"/>
      <c r="C52" s="254"/>
      <c r="D52" s="254"/>
      <c r="E52" s="254"/>
      <c r="F52" s="255"/>
      <c r="G52" s="22">
        <v>43</v>
      </c>
      <c r="H52" s="52">
        <v>0</v>
      </c>
      <c r="I52" s="52">
        <v>0</v>
      </c>
    </row>
    <row r="53" spans="1:9" ht="12.75" customHeight="1">
      <c r="A53" s="253" t="s">
        <v>259</v>
      </c>
      <c r="B53" s="254"/>
      <c r="C53" s="254"/>
      <c r="D53" s="254"/>
      <c r="E53" s="254"/>
      <c r="F53" s="255"/>
      <c r="G53" s="22">
        <v>44</v>
      </c>
      <c r="H53" s="52">
        <v>0</v>
      </c>
      <c r="I53" s="52">
        <v>0</v>
      </c>
    </row>
    <row r="54" spans="1:9" ht="27" customHeight="1">
      <c r="A54" s="262" t="s">
        <v>260</v>
      </c>
      <c r="B54" s="263"/>
      <c r="C54" s="263"/>
      <c r="D54" s="263"/>
      <c r="E54" s="263"/>
      <c r="F54" s="264"/>
      <c r="G54" s="17">
        <v>45</v>
      </c>
      <c r="H54" s="53">
        <f>H49+H50+H51+H52+H53</f>
        <v>-407531757</v>
      </c>
      <c r="I54" s="53">
        <f>I49+I50+I51+I52+I53</f>
        <v>0</v>
      </c>
    </row>
    <row r="55" spans="1:9" ht="27" customHeight="1">
      <c r="A55" s="283" t="s">
        <v>261</v>
      </c>
      <c r="B55" s="284"/>
      <c r="C55" s="284"/>
      <c r="D55" s="284"/>
      <c r="E55" s="284"/>
      <c r="F55" s="285"/>
      <c r="G55" s="17">
        <v>46</v>
      </c>
      <c r="H55" s="53">
        <f>H48+H54</f>
        <v>-407531757</v>
      </c>
      <c r="I55" s="53">
        <f>I48+I54</f>
        <v>26352923</v>
      </c>
    </row>
    <row r="56" spans="1:9" ht="12.75">
      <c r="A56" s="189" t="s">
        <v>262</v>
      </c>
      <c r="B56" s="190"/>
      <c r="C56" s="190"/>
      <c r="D56" s="190"/>
      <c r="E56" s="190"/>
      <c r="F56" s="191"/>
      <c r="G56" s="22">
        <v>47</v>
      </c>
      <c r="H56" s="52">
        <v>0</v>
      </c>
      <c r="I56" s="52">
        <v>0</v>
      </c>
    </row>
    <row r="57" spans="1:9" ht="27" customHeight="1">
      <c r="A57" s="283" t="s">
        <v>263</v>
      </c>
      <c r="B57" s="284"/>
      <c r="C57" s="284"/>
      <c r="D57" s="284"/>
      <c r="E57" s="284"/>
      <c r="F57" s="285"/>
      <c r="G57" s="17">
        <v>48</v>
      </c>
      <c r="H57" s="53">
        <f>H27+H42+H55+H56</f>
        <v>-22500217</v>
      </c>
      <c r="I57" s="53">
        <f>I27+I42+I55+I56</f>
        <v>-8709604</v>
      </c>
    </row>
    <row r="58" spans="1:9" ht="15" customHeight="1">
      <c r="A58" s="286" t="s">
        <v>264</v>
      </c>
      <c r="B58" s="287"/>
      <c r="C58" s="287"/>
      <c r="D58" s="287"/>
      <c r="E58" s="287"/>
      <c r="F58" s="288"/>
      <c r="G58" s="22">
        <v>49</v>
      </c>
      <c r="H58" s="52">
        <v>69239434</v>
      </c>
      <c r="I58" s="52">
        <v>46739217</v>
      </c>
    </row>
    <row r="59" spans="1:9" ht="28.5" customHeight="1">
      <c r="A59" s="280" t="s">
        <v>265</v>
      </c>
      <c r="B59" s="281"/>
      <c r="C59" s="281"/>
      <c r="D59" s="281"/>
      <c r="E59" s="281"/>
      <c r="F59" s="282"/>
      <c r="G59" s="18">
        <v>50</v>
      </c>
      <c r="H59" s="54">
        <f>H57+H58</f>
        <v>46739217</v>
      </c>
      <c r="I59" s="54">
        <f>I57+I58</f>
        <v>38029613</v>
      </c>
    </row>
  </sheetData>
  <sheetProtection sheet="1" objects="1" scenarios="1"/>
  <mergeCells count="59">
    <mergeCell ref="A54:F54"/>
    <mergeCell ref="A41:F41"/>
    <mergeCell ref="A42:F42"/>
    <mergeCell ref="A43:I43"/>
    <mergeCell ref="A44:F44"/>
    <mergeCell ref="A45:F45"/>
    <mergeCell ref="A46:F46"/>
    <mergeCell ref="A47:F47"/>
    <mergeCell ref="A59:F59"/>
    <mergeCell ref="A49:F49"/>
    <mergeCell ref="A50:F50"/>
    <mergeCell ref="A29:F29"/>
    <mergeCell ref="A30:F30"/>
    <mergeCell ref="A31:F31"/>
    <mergeCell ref="A32:F32"/>
    <mergeCell ref="A33:F33"/>
    <mergeCell ref="A34:F34"/>
    <mergeCell ref="A55:F55"/>
    <mergeCell ref="A56:F56"/>
    <mergeCell ref="A57:F57"/>
    <mergeCell ref="A58:F58"/>
    <mergeCell ref="A51:F51"/>
    <mergeCell ref="A52:F52"/>
    <mergeCell ref="A53:F53"/>
    <mergeCell ref="A28:I28"/>
    <mergeCell ref="A23:F23"/>
    <mergeCell ref="A24:F24"/>
    <mergeCell ref="A37:F37"/>
    <mergeCell ref="A48:F48"/>
    <mergeCell ref="A39:F39"/>
    <mergeCell ref="A40:F40"/>
    <mergeCell ref="A35:F35"/>
    <mergeCell ref="A36:F36"/>
    <mergeCell ref="A38:F38"/>
    <mergeCell ref="A26:F26"/>
    <mergeCell ref="A27:F27"/>
    <mergeCell ref="A16:F16"/>
    <mergeCell ref="A12:F12"/>
    <mergeCell ref="A7:I7"/>
    <mergeCell ref="A8:F8"/>
    <mergeCell ref="A9:F9"/>
    <mergeCell ref="A10:F10"/>
    <mergeCell ref="A11:F11"/>
    <mergeCell ref="A1:I1"/>
    <mergeCell ref="A2:I2"/>
    <mergeCell ref="A25:F25"/>
    <mergeCell ref="A4:I4"/>
    <mergeCell ref="A20:F20"/>
    <mergeCell ref="A21:F21"/>
    <mergeCell ref="A3:I3"/>
    <mergeCell ref="A22:F22"/>
    <mergeCell ref="A17:F17"/>
    <mergeCell ref="A18:F18"/>
    <mergeCell ref="A19:F19"/>
    <mergeCell ref="A5:F5"/>
    <mergeCell ref="A6:F6"/>
    <mergeCell ref="A13:F13"/>
    <mergeCell ref="A14:F14"/>
    <mergeCell ref="A15:F15"/>
  </mergeCells>
  <conditionalFormatting sqref="H8:I8">
    <cfRule type="cellIs" priority="19" dxfId="0" operator="notEqual" stopIfTrue="1">
      <formula>ROUND(H8,0)</formula>
    </cfRule>
  </conditionalFormatting>
  <conditionalFormatting sqref="H12 H16:I16">
    <cfRule type="cellIs" priority="14" dxfId="0" operator="notEqual" stopIfTrue="1">
      <formula>ROUND(H12,0)</formula>
    </cfRule>
  </conditionalFormatting>
  <conditionalFormatting sqref="H10:I10 H14:I14">
    <cfRule type="cellIs" priority="15" dxfId="0" operator="notEqual" stopIfTrue="1">
      <formula>ROUND(H10,0)</formula>
    </cfRule>
    <cfRule type="cellIs" priority="16" dxfId="7" operator="lessThan" stopIfTrue="1">
      <formula>0</formula>
    </cfRule>
  </conditionalFormatting>
  <conditionalFormatting sqref="H13:I13">
    <cfRule type="cellIs" priority="17" dxfId="0" operator="notEqual" stopIfTrue="1">
      <formula>ROUND(H13,0)</formula>
    </cfRule>
    <cfRule type="cellIs" priority="18" dxfId="9" operator="greaterThan" stopIfTrue="1">
      <formula>0</formula>
    </cfRule>
  </conditionalFormatting>
  <conditionalFormatting sqref="H20:I23">
    <cfRule type="cellIs" priority="13" dxfId="0" operator="notEqual" stopIfTrue="1">
      <formula>ROUND(H20,0)</formula>
    </cfRule>
  </conditionalFormatting>
  <conditionalFormatting sqref="H25:I25">
    <cfRule type="cellIs" priority="11" dxfId="0" operator="notEqual" stopIfTrue="1">
      <formula>ROUND(H25,0)</formula>
    </cfRule>
    <cfRule type="cellIs" priority="12" dxfId="9" operator="greaterThan" stopIfTrue="1">
      <formula>0</formula>
    </cfRule>
  </conditionalFormatting>
  <conditionalFormatting sqref="H29:I32">
    <cfRule type="cellIs" priority="9" dxfId="0" operator="notEqual" stopIfTrue="1">
      <formula>ROUND(H29,0)</formula>
    </cfRule>
    <cfRule type="cellIs" priority="10" dxfId="7" operator="lessThan" stopIfTrue="1">
      <formula>0</formula>
    </cfRule>
  </conditionalFormatting>
  <conditionalFormatting sqref="H40">
    <cfRule type="cellIs" priority="7" dxfId="0" operator="notEqual" stopIfTrue="1">
      <formula>ROUND(H40,0)</formula>
    </cfRule>
    <cfRule type="cellIs" priority="8" dxfId="9" operator="greaterThan" stopIfTrue="1">
      <formula>0</formula>
    </cfRule>
  </conditionalFormatting>
  <conditionalFormatting sqref="I46:I47">
    <cfRule type="cellIs" priority="5" dxfId="0" operator="notEqual" stopIfTrue="1">
      <formula>ROUND(I46,0)</formula>
    </cfRule>
    <cfRule type="cellIs" priority="6" dxfId="7" operator="lessThan" stopIfTrue="1">
      <formula>0</formula>
    </cfRule>
  </conditionalFormatting>
  <conditionalFormatting sqref="H49:H53">
    <cfRule type="cellIs" priority="3" dxfId="0" operator="notEqual" stopIfTrue="1">
      <formula>ROUND(H49,0)</formula>
    </cfRule>
    <cfRule type="cellIs" priority="4" dxfId="9" operator="greaterThan" stopIfTrue="1">
      <formula>0</formula>
    </cfRule>
  </conditionalFormatting>
  <conditionalFormatting sqref="H58:I58">
    <cfRule type="cellIs" priority="1" dxfId="0" operator="notEqual" stopIfTrue="1">
      <formula>ROUND(H58,0)</formula>
    </cfRule>
    <cfRule type="cellIs" priority="2" dxfId="7" operator="lessThan" stopIfTrue="1">
      <formula>0</formula>
    </cfRule>
  </conditionalFormatting>
  <dataValidations count="4">
    <dataValidation type="whole" operator="greaterThanOrEqual" allowBlank="1" showInputMessage="1" showErrorMessage="1" errorTitle="Pogrešan unos" error="Mogu se unijeti samo cjelobrojne pozitivne vrijednosti." sqref="H65521:I65523">
      <formula1>0</formula1>
    </dataValidation>
    <dataValidation type="whole" operator="notEqual" allowBlank="1" showInputMessage="1" showErrorMessage="1" errorTitle="Pogrešan upis" error="Dopušten je upis samo cjelobrojnih vrijednosti ili nule" sqref="H39:I39 H55:I57 H42:I42 H8:I27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10:I10 H14:I14 H29:I35 H44:I48 H58:I5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110" zoomScaleSheetLayoutView="110" zoomScalePageLayoutView="0" workbookViewId="0" topLeftCell="A1">
      <selection activeCell="H47" sqref="H47"/>
    </sheetView>
  </sheetViews>
  <sheetFormatPr defaultColWidth="9.140625" defaultRowHeight="12.75"/>
  <cols>
    <col min="1" max="7" width="9.140625" style="11" customWidth="1"/>
    <col min="8" max="9" width="14.8515625" style="55" customWidth="1"/>
    <col min="10" max="10" width="12.00390625" style="11" bestFit="1" customWidth="1"/>
    <col min="11" max="11" width="10.28125" style="11" bestFit="1" customWidth="1"/>
    <col min="12" max="12" width="12.28125" style="11" bestFit="1" customWidth="1"/>
    <col min="13" max="16384" width="9.140625" style="11" customWidth="1"/>
  </cols>
  <sheetData>
    <row r="1" spans="1:9" ht="12.75" customHeight="1">
      <c r="A1" s="233" t="s">
        <v>266</v>
      </c>
      <c r="B1" s="252"/>
      <c r="C1" s="252"/>
      <c r="D1" s="252"/>
      <c r="E1" s="252"/>
      <c r="F1" s="252"/>
      <c r="G1" s="252"/>
      <c r="H1" s="252"/>
      <c r="I1" s="252"/>
    </row>
    <row r="2" spans="1:9" ht="12.75" customHeight="1">
      <c r="A2" s="232" t="s">
        <v>409</v>
      </c>
      <c r="B2" s="198"/>
      <c r="C2" s="198"/>
      <c r="D2" s="198"/>
      <c r="E2" s="198"/>
      <c r="F2" s="198"/>
      <c r="G2" s="198"/>
      <c r="H2" s="198"/>
      <c r="I2" s="198"/>
    </row>
    <row r="3" spans="1:9" ht="12.75">
      <c r="A3" s="260" t="s">
        <v>361</v>
      </c>
      <c r="B3" s="294"/>
      <c r="C3" s="294"/>
      <c r="D3" s="294"/>
      <c r="E3" s="294"/>
      <c r="F3" s="294"/>
      <c r="G3" s="294"/>
      <c r="H3" s="294"/>
      <c r="I3" s="294"/>
    </row>
    <row r="4" spans="1:9" ht="12.75">
      <c r="A4" s="256" t="s">
        <v>410</v>
      </c>
      <c r="B4" s="202"/>
      <c r="C4" s="202"/>
      <c r="D4" s="202"/>
      <c r="E4" s="202"/>
      <c r="F4" s="202"/>
      <c r="G4" s="202"/>
      <c r="H4" s="202"/>
      <c r="I4" s="203"/>
    </row>
    <row r="5" spans="1:9" ht="34.5" thickBot="1">
      <c r="A5" s="268" t="s">
        <v>2</v>
      </c>
      <c r="B5" s="269"/>
      <c r="C5" s="269"/>
      <c r="D5" s="269"/>
      <c r="E5" s="269"/>
      <c r="F5" s="270"/>
      <c r="G5" s="12" t="s">
        <v>115</v>
      </c>
      <c r="H5" s="46" t="s">
        <v>377</v>
      </c>
      <c r="I5" s="46" t="s">
        <v>353</v>
      </c>
    </row>
    <row r="6" spans="1:9" ht="12.75">
      <c r="A6" s="271">
        <v>1</v>
      </c>
      <c r="B6" s="272"/>
      <c r="C6" s="272"/>
      <c r="D6" s="272"/>
      <c r="E6" s="272"/>
      <c r="F6" s="273"/>
      <c r="G6" s="14">
        <v>2</v>
      </c>
      <c r="H6" s="20" t="s">
        <v>215</v>
      </c>
      <c r="I6" s="20" t="s">
        <v>216</v>
      </c>
    </row>
    <row r="7" spans="1:9" ht="12.75">
      <c r="A7" s="274" t="s">
        <v>217</v>
      </c>
      <c r="B7" s="290"/>
      <c r="C7" s="290"/>
      <c r="D7" s="290"/>
      <c r="E7" s="290"/>
      <c r="F7" s="290"/>
      <c r="G7" s="290"/>
      <c r="H7" s="290"/>
      <c r="I7" s="291"/>
    </row>
    <row r="8" spans="1:9" ht="12.75">
      <c r="A8" s="293" t="s">
        <v>267</v>
      </c>
      <c r="B8" s="293"/>
      <c r="C8" s="293"/>
      <c r="D8" s="293"/>
      <c r="E8" s="293"/>
      <c r="F8" s="293"/>
      <c r="G8" s="15">
        <v>1</v>
      </c>
      <c r="H8" s="51">
        <v>0</v>
      </c>
      <c r="I8" s="51">
        <v>0</v>
      </c>
    </row>
    <row r="9" spans="1:9" ht="12.75">
      <c r="A9" s="236" t="s">
        <v>268</v>
      </c>
      <c r="B9" s="236"/>
      <c r="C9" s="236"/>
      <c r="D9" s="236"/>
      <c r="E9" s="236"/>
      <c r="F9" s="236"/>
      <c r="G9" s="16">
        <v>2</v>
      </c>
      <c r="H9" s="51">
        <v>0</v>
      </c>
      <c r="I9" s="51">
        <v>0</v>
      </c>
    </row>
    <row r="10" spans="1:9" ht="12.75">
      <c r="A10" s="236" t="s">
        <v>269</v>
      </c>
      <c r="B10" s="236"/>
      <c r="C10" s="236"/>
      <c r="D10" s="236"/>
      <c r="E10" s="236"/>
      <c r="F10" s="236"/>
      <c r="G10" s="16">
        <v>3</v>
      </c>
      <c r="H10" s="51">
        <v>0</v>
      </c>
      <c r="I10" s="51">
        <v>0</v>
      </c>
    </row>
    <row r="11" spans="1:9" ht="12.75">
      <c r="A11" s="236" t="s">
        <v>270</v>
      </c>
      <c r="B11" s="236"/>
      <c r="C11" s="236"/>
      <c r="D11" s="236"/>
      <c r="E11" s="236"/>
      <c r="F11" s="236"/>
      <c r="G11" s="16">
        <v>4</v>
      </c>
      <c r="H11" s="51">
        <v>0</v>
      </c>
      <c r="I11" s="51">
        <v>0</v>
      </c>
    </row>
    <row r="12" spans="1:9" ht="12.75">
      <c r="A12" s="236" t="s">
        <v>271</v>
      </c>
      <c r="B12" s="236"/>
      <c r="C12" s="236"/>
      <c r="D12" s="236"/>
      <c r="E12" s="236"/>
      <c r="F12" s="236"/>
      <c r="G12" s="16">
        <v>5</v>
      </c>
      <c r="H12" s="51">
        <v>0</v>
      </c>
      <c r="I12" s="51">
        <v>0</v>
      </c>
    </row>
    <row r="13" spans="1:9" ht="12.75">
      <c r="A13" s="236" t="s">
        <v>272</v>
      </c>
      <c r="B13" s="236"/>
      <c r="C13" s="236"/>
      <c r="D13" s="236"/>
      <c r="E13" s="236"/>
      <c r="F13" s="236"/>
      <c r="G13" s="16">
        <v>6</v>
      </c>
      <c r="H13" s="51">
        <v>0</v>
      </c>
      <c r="I13" s="51">
        <v>0</v>
      </c>
    </row>
    <row r="14" spans="1:9" ht="12.75">
      <c r="A14" s="236" t="s">
        <v>273</v>
      </c>
      <c r="B14" s="236"/>
      <c r="C14" s="236"/>
      <c r="D14" s="236"/>
      <c r="E14" s="236"/>
      <c r="F14" s="236"/>
      <c r="G14" s="16">
        <v>7</v>
      </c>
      <c r="H14" s="51">
        <v>0</v>
      </c>
      <c r="I14" s="51">
        <v>0</v>
      </c>
    </row>
    <row r="15" spans="1:9" ht="12.75">
      <c r="A15" s="236" t="s">
        <v>274</v>
      </c>
      <c r="B15" s="236"/>
      <c r="C15" s="236"/>
      <c r="D15" s="236"/>
      <c r="E15" s="236"/>
      <c r="F15" s="236"/>
      <c r="G15" s="16">
        <v>8</v>
      </c>
      <c r="H15" s="51">
        <v>0</v>
      </c>
      <c r="I15" s="51">
        <v>0</v>
      </c>
    </row>
    <row r="16" spans="1:9" ht="12.75">
      <c r="A16" s="246" t="s">
        <v>275</v>
      </c>
      <c r="B16" s="246"/>
      <c r="C16" s="246"/>
      <c r="D16" s="246"/>
      <c r="E16" s="246"/>
      <c r="F16" s="246"/>
      <c r="G16" s="17">
        <v>9</v>
      </c>
      <c r="H16" s="53">
        <f>SUM(H8:H15)</f>
        <v>0</v>
      </c>
      <c r="I16" s="53">
        <f>SUM(I8:I15)</f>
        <v>0</v>
      </c>
    </row>
    <row r="17" spans="1:9" ht="12.75">
      <c r="A17" s="236" t="s">
        <v>276</v>
      </c>
      <c r="B17" s="236"/>
      <c r="C17" s="236"/>
      <c r="D17" s="236"/>
      <c r="E17" s="236"/>
      <c r="F17" s="236"/>
      <c r="G17" s="16">
        <v>10</v>
      </c>
      <c r="H17" s="51">
        <v>0</v>
      </c>
      <c r="I17" s="51">
        <v>0</v>
      </c>
    </row>
    <row r="18" spans="1:9" ht="12.75">
      <c r="A18" s="236" t="s">
        <v>277</v>
      </c>
      <c r="B18" s="236"/>
      <c r="C18" s="236"/>
      <c r="D18" s="236"/>
      <c r="E18" s="236"/>
      <c r="F18" s="236"/>
      <c r="G18" s="16">
        <v>11</v>
      </c>
      <c r="H18" s="51">
        <v>0</v>
      </c>
      <c r="I18" s="51">
        <v>0</v>
      </c>
    </row>
    <row r="19" spans="1:9" ht="25.5" customHeight="1">
      <c r="A19" s="292" t="s">
        <v>278</v>
      </c>
      <c r="B19" s="292"/>
      <c r="C19" s="292"/>
      <c r="D19" s="292"/>
      <c r="E19" s="292"/>
      <c r="F19" s="292"/>
      <c r="G19" s="18">
        <v>12</v>
      </c>
      <c r="H19" s="54">
        <f>H16+H17+H18</f>
        <v>0</v>
      </c>
      <c r="I19" s="54">
        <f>I16+I17+I18</f>
        <v>0</v>
      </c>
    </row>
    <row r="20" spans="1:9" ht="12.75">
      <c r="A20" s="274" t="s">
        <v>235</v>
      </c>
      <c r="B20" s="290"/>
      <c r="C20" s="290"/>
      <c r="D20" s="290"/>
      <c r="E20" s="290"/>
      <c r="F20" s="290"/>
      <c r="G20" s="290"/>
      <c r="H20" s="290"/>
      <c r="I20" s="291"/>
    </row>
    <row r="21" spans="1:9" ht="26.25" customHeight="1">
      <c r="A21" s="293" t="s">
        <v>279</v>
      </c>
      <c r="B21" s="293"/>
      <c r="C21" s="293"/>
      <c r="D21" s="293"/>
      <c r="E21" s="293"/>
      <c r="F21" s="293"/>
      <c r="G21" s="15">
        <v>13</v>
      </c>
      <c r="H21" s="51">
        <v>0</v>
      </c>
      <c r="I21" s="51">
        <v>0</v>
      </c>
    </row>
    <row r="22" spans="1:9" ht="12.75">
      <c r="A22" s="236" t="s">
        <v>280</v>
      </c>
      <c r="B22" s="236"/>
      <c r="C22" s="236"/>
      <c r="D22" s="236"/>
      <c r="E22" s="236"/>
      <c r="F22" s="236"/>
      <c r="G22" s="16">
        <v>14</v>
      </c>
      <c r="H22" s="51">
        <v>0</v>
      </c>
      <c r="I22" s="51">
        <v>0</v>
      </c>
    </row>
    <row r="23" spans="1:9" ht="12.75">
      <c r="A23" s="236" t="s">
        <v>281</v>
      </c>
      <c r="B23" s="236"/>
      <c r="C23" s="236"/>
      <c r="D23" s="236"/>
      <c r="E23" s="236"/>
      <c r="F23" s="236"/>
      <c r="G23" s="16">
        <v>15</v>
      </c>
      <c r="H23" s="51">
        <v>0</v>
      </c>
      <c r="I23" s="51">
        <v>0</v>
      </c>
    </row>
    <row r="24" spans="1:9" ht="12.75">
      <c r="A24" s="236" t="s">
        <v>282</v>
      </c>
      <c r="B24" s="236"/>
      <c r="C24" s="236"/>
      <c r="D24" s="236"/>
      <c r="E24" s="236"/>
      <c r="F24" s="236"/>
      <c r="G24" s="16">
        <v>16</v>
      </c>
      <c r="H24" s="51">
        <v>0</v>
      </c>
      <c r="I24" s="51">
        <v>0</v>
      </c>
    </row>
    <row r="25" spans="1:9" ht="12.75">
      <c r="A25" s="236" t="s">
        <v>283</v>
      </c>
      <c r="B25" s="236"/>
      <c r="C25" s="236"/>
      <c r="D25" s="236"/>
      <c r="E25" s="236"/>
      <c r="F25" s="236"/>
      <c r="G25" s="16">
        <v>17</v>
      </c>
      <c r="H25" s="51">
        <v>0</v>
      </c>
      <c r="I25" s="51">
        <v>0</v>
      </c>
    </row>
    <row r="26" spans="1:9" ht="12.75">
      <c r="A26" s="236" t="s">
        <v>284</v>
      </c>
      <c r="B26" s="236"/>
      <c r="C26" s="236"/>
      <c r="D26" s="236"/>
      <c r="E26" s="236"/>
      <c r="F26" s="236"/>
      <c r="G26" s="16">
        <v>18</v>
      </c>
      <c r="H26" s="51">
        <v>0</v>
      </c>
      <c r="I26" s="51">
        <v>0</v>
      </c>
    </row>
    <row r="27" spans="1:9" ht="24.75" customHeight="1">
      <c r="A27" s="246" t="s">
        <v>285</v>
      </c>
      <c r="B27" s="246"/>
      <c r="C27" s="246"/>
      <c r="D27" s="246"/>
      <c r="E27" s="246"/>
      <c r="F27" s="246"/>
      <c r="G27" s="17">
        <v>19</v>
      </c>
      <c r="H27" s="53">
        <f>SUM(H21:H26)</f>
        <v>0</v>
      </c>
      <c r="I27" s="53">
        <f>SUM(I21:I26)</f>
        <v>0</v>
      </c>
    </row>
    <row r="28" spans="1:9" ht="21" customHeight="1">
      <c r="A28" s="236" t="s">
        <v>286</v>
      </c>
      <c r="B28" s="236"/>
      <c r="C28" s="236"/>
      <c r="D28" s="236"/>
      <c r="E28" s="236"/>
      <c r="F28" s="236"/>
      <c r="G28" s="16">
        <v>20</v>
      </c>
      <c r="H28" s="51">
        <v>0</v>
      </c>
      <c r="I28" s="51">
        <v>0</v>
      </c>
    </row>
    <row r="29" spans="1:9" ht="12.75">
      <c r="A29" s="236" t="s">
        <v>287</v>
      </c>
      <c r="B29" s="236"/>
      <c r="C29" s="236"/>
      <c r="D29" s="236"/>
      <c r="E29" s="236"/>
      <c r="F29" s="236"/>
      <c r="G29" s="16">
        <v>21</v>
      </c>
      <c r="H29" s="51">
        <v>0</v>
      </c>
      <c r="I29" s="51">
        <v>0</v>
      </c>
    </row>
    <row r="30" spans="1:9" ht="12.75">
      <c r="A30" s="236" t="s">
        <v>288</v>
      </c>
      <c r="B30" s="236"/>
      <c r="C30" s="236"/>
      <c r="D30" s="236"/>
      <c r="E30" s="236"/>
      <c r="F30" s="236"/>
      <c r="G30" s="16">
        <v>22</v>
      </c>
      <c r="H30" s="51">
        <v>0</v>
      </c>
      <c r="I30" s="51">
        <v>0</v>
      </c>
    </row>
    <row r="31" spans="1:9" ht="12.75">
      <c r="A31" s="236" t="s">
        <v>289</v>
      </c>
      <c r="B31" s="236"/>
      <c r="C31" s="236"/>
      <c r="D31" s="236"/>
      <c r="E31" s="236"/>
      <c r="F31" s="236"/>
      <c r="G31" s="16">
        <v>23</v>
      </c>
      <c r="H31" s="51">
        <v>0</v>
      </c>
      <c r="I31" s="51">
        <v>0</v>
      </c>
    </row>
    <row r="32" spans="1:9" ht="12.75">
      <c r="A32" s="236" t="s">
        <v>290</v>
      </c>
      <c r="B32" s="236"/>
      <c r="C32" s="236"/>
      <c r="D32" s="236"/>
      <c r="E32" s="236"/>
      <c r="F32" s="236"/>
      <c r="G32" s="16">
        <v>24</v>
      </c>
      <c r="H32" s="51">
        <v>0</v>
      </c>
      <c r="I32" s="51">
        <v>0</v>
      </c>
    </row>
    <row r="33" spans="1:9" ht="28.5" customHeight="1">
      <c r="A33" s="246" t="s">
        <v>291</v>
      </c>
      <c r="B33" s="246"/>
      <c r="C33" s="246"/>
      <c r="D33" s="246"/>
      <c r="E33" s="246"/>
      <c r="F33" s="246"/>
      <c r="G33" s="17">
        <v>25</v>
      </c>
      <c r="H33" s="53">
        <f>SUM(H28:H32)</f>
        <v>0</v>
      </c>
      <c r="I33" s="53">
        <f>SUM(I28:I32)</f>
        <v>0</v>
      </c>
    </row>
    <row r="34" spans="1:9" ht="26.25" customHeight="1">
      <c r="A34" s="292" t="s">
        <v>292</v>
      </c>
      <c r="B34" s="292"/>
      <c r="C34" s="292"/>
      <c r="D34" s="292"/>
      <c r="E34" s="292"/>
      <c r="F34" s="292"/>
      <c r="G34" s="18">
        <v>26</v>
      </c>
      <c r="H34" s="54">
        <f>H27+H33</f>
        <v>0</v>
      </c>
      <c r="I34" s="54">
        <f>I27+I33</f>
        <v>0</v>
      </c>
    </row>
    <row r="35" spans="1:9" ht="12.75">
      <c r="A35" s="274" t="s">
        <v>250</v>
      </c>
      <c r="B35" s="290"/>
      <c r="C35" s="290"/>
      <c r="D35" s="290"/>
      <c r="E35" s="290"/>
      <c r="F35" s="290"/>
      <c r="G35" s="290">
        <v>0</v>
      </c>
      <c r="H35" s="290"/>
      <c r="I35" s="291"/>
    </row>
    <row r="36" spans="1:9" ht="12.75">
      <c r="A36" s="289" t="s">
        <v>293</v>
      </c>
      <c r="B36" s="289"/>
      <c r="C36" s="289"/>
      <c r="D36" s="289"/>
      <c r="E36" s="289"/>
      <c r="F36" s="289"/>
      <c r="G36" s="15">
        <v>27</v>
      </c>
      <c r="H36" s="51">
        <v>0</v>
      </c>
      <c r="I36" s="51">
        <v>0</v>
      </c>
    </row>
    <row r="37" spans="1:9" ht="21" customHeight="1">
      <c r="A37" s="183" t="s">
        <v>294</v>
      </c>
      <c r="B37" s="183"/>
      <c r="C37" s="183"/>
      <c r="D37" s="183"/>
      <c r="E37" s="183"/>
      <c r="F37" s="183"/>
      <c r="G37" s="16">
        <v>28</v>
      </c>
      <c r="H37" s="51">
        <v>0</v>
      </c>
      <c r="I37" s="51">
        <v>0</v>
      </c>
    </row>
    <row r="38" spans="1:9" ht="12.75">
      <c r="A38" s="183" t="s">
        <v>295</v>
      </c>
      <c r="B38" s="183"/>
      <c r="C38" s="183"/>
      <c r="D38" s="183"/>
      <c r="E38" s="183"/>
      <c r="F38" s="183"/>
      <c r="G38" s="16">
        <v>29</v>
      </c>
      <c r="H38" s="51">
        <v>0</v>
      </c>
      <c r="I38" s="51">
        <v>0</v>
      </c>
    </row>
    <row r="39" spans="1:9" ht="12.75">
      <c r="A39" s="183" t="s">
        <v>296</v>
      </c>
      <c r="B39" s="183"/>
      <c r="C39" s="183"/>
      <c r="D39" s="183"/>
      <c r="E39" s="183"/>
      <c r="F39" s="183"/>
      <c r="G39" s="16">
        <v>30</v>
      </c>
      <c r="H39" s="51">
        <v>0</v>
      </c>
      <c r="I39" s="51">
        <v>0</v>
      </c>
    </row>
    <row r="40" spans="1:9" ht="26.25" customHeight="1">
      <c r="A40" s="246" t="s">
        <v>297</v>
      </c>
      <c r="B40" s="246"/>
      <c r="C40" s="246"/>
      <c r="D40" s="246"/>
      <c r="E40" s="246"/>
      <c r="F40" s="246"/>
      <c r="G40" s="17">
        <v>31</v>
      </c>
      <c r="H40" s="53">
        <f>H39+H38+H37+H36</f>
        <v>0</v>
      </c>
      <c r="I40" s="53">
        <f>I39+I38+I37+I36</f>
        <v>0</v>
      </c>
    </row>
    <row r="41" spans="1:9" ht="22.5" customHeight="1">
      <c r="A41" s="183" t="s">
        <v>298</v>
      </c>
      <c r="B41" s="183"/>
      <c r="C41" s="183"/>
      <c r="D41" s="183"/>
      <c r="E41" s="183"/>
      <c r="F41" s="183"/>
      <c r="G41" s="16">
        <v>32</v>
      </c>
      <c r="H41" s="51">
        <v>0</v>
      </c>
      <c r="I41" s="51">
        <v>0</v>
      </c>
    </row>
    <row r="42" spans="1:9" ht="12.75">
      <c r="A42" s="183" t="s">
        <v>299</v>
      </c>
      <c r="B42" s="183"/>
      <c r="C42" s="183"/>
      <c r="D42" s="183"/>
      <c r="E42" s="183"/>
      <c r="F42" s="183"/>
      <c r="G42" s="16">
        <v>33</v>
      </c>
      <c r="H42" s="51">
        <v>0</v>
      </c>
      <c r="I42" s="51">
        <v>0</v>
      </c>
    </row>
    <row r="43" spans="1:9" ht="12.75">
      <c r="A43" s="183" t="s">
        <v>300</v>
      </c>
      <c r="B43" s="183"/>
      <c r="C43" s="183"/>
      <c r="D43" s="183"/>
      <c r="E43" s="183"/>
      <c r="F43" s="183"/>
      <c r="G43" s="16">
        <v>34</v>
      </c>
      <c r="H43" s="51">
        <v>0</v>
      </c>
      <c r="I43" s="51">
        <v>0</v>
      </c>
    </row>
    <row r="44" spans="1:9" ht="24.75" customHeight="1">
      <c r="A44" s="183" t="s">
        <v>301</v>
      </c>
      <c r="B44" s="183"/>
      <c r="C44" s="183"/>
      <c r="D44" s="183"/>
      <c r="E44" s="183"/>
      <c r="F44" s="183"/>
      <c r="G44" s="16">
        <v>35</v>
      </c>
      <c r="H44" s="51">
        <v>0</v>
      </c>
      <c r="I44" s="51">
        <v>0</v>
      </c>
    </row>
    <row r="45" spans="1:9" ht="12.75">
      <c r="A45" s="183" t="s">
        <v>302</v>
      </c>
      <c r="B45" s="183"/>
      <c r="C45" s="183"/>
      <c r="D45" s="183"/>
      <c r="E45" s="183"/>
      <c r="F45" s="183"/>
      <c r="G45" s="16">
        <v>36</v>
      </c>
      <c r="H45" s="51">
        <v>0</v>
      </c>
      <c r="I45" s="51">
        <v>0</v>
      </c>
    </row>
    <row r="46" spans="1:9" ht="24.75" customHeight="1">
      <c r="A46" s="246" t="s">
        <v>303</v>
      </c>
      <c r="B46" s="246"/>
      <c r="C46" s="246"/>
      <c r="D46" s="246"/>
      <c r="E46" s="246"/>
      <c r="F46" s="246"/>
      <c r="G46" s="17">
        <v>37</v>
      </c>
      <c r="H46" s="53">
        <f>H45+H44+H43+H42+H41</f>
        <v>0</v>
      </c>
      <c r="I46" s="53">
        <f>I45+I44+I43+I42+I41</f>
        <v>0</v>
      </c>
    </row>
    <row r="47" spans="1:9" ht="27.75" customHeight="1">
      <c r="A47" s="238" t="s">
        <v>304</v>
      </c>
      <c r="B47" s="238"/>
      <c r="C47" s="238"/>
      <c r="D47" s="238"/>
      <c r="E47" s="238"/>
      <c r="F47" s="238"/>
      <c r="G47" s="17">
        <v>38</v>
      </c>
      <c r="H47" s="53">
        <f>H46+H40</f>
        <v>0</v>
      </c>
      <c r="I47" s="53">
        <f>I46+I40</f>
        <v>0</v>
      </c>
    </row>
    <row r="48" spans="1:9" ht="12.75">
      <c r="A48" s="236" t="s">
        <v>305</v>
      </c>
      <c r="B48" s="236"/>
      <c r="C48" s="236"/>
      <c r="D48" s="236"/>
      <c r="E48" s="236"/>
      <c r="F48" s="236"/>
      <c r="G48" s="16">
        <v>39</v>
      </c>
      <c r="H48" s="51">
        <v>0</v>
      </c>
      <c r="I48" s="51">
        <v>0</v>
      </c>
    </row>
    <row r="49" spans="1:9" ht="24" customHeight="1">
      <c r="A49" s="238" t="s">
        <v>306</v>
      </c>
      <c r="B49" s="238"/>
      <c r="C49" s="238"/>
      <c r="D49" s="238"/>
      <c r="E49" s="238"/>
      <c r="F49" s="238"/>
      <c r="G49" s="17">
        <v>40</v>
      </c>
      <c r="H49" s="53">
        <f>H19+H34+H47+H48</f>
        <v>0</v>
      </c>
      <c r="I49" s="53">
        <f>I19+I34+I47+I48</f>
        <v>0</v>
      </c>
    </row>
    <row r="50" spans="1:9" ht="12.75">
      <c r="A50" s="296" t="s">
        <v>264</v>
      </c>
      <c r="B50" s="296"/>
      <c r="C50" s="296"/>
      <c r="D50" s="296"/>
      <c r="E50" s="296"/>
      <c r="F50" s="296"/>
      <c r="G50" s="16">
        <v>41</v>
      </c>
      <c r="H50" s="51">
        <v>0</v>
      </c>
      <c r="I50" s="51">
        <v>0</v>
      </c>
    </row>
    <row r="51" spans="1:9" ht="28.5" customHeight="1">
      <c r="A51" s="295" t="s">
        <v>307</v>
      </c>
      <c r="B51" s="295"/>
      <c r="C51" s="295"/>
      <c r="D51" s="295"/>
      <c r="E51" s="295"/>
      <c r="F51" s="295"/>
      <c r="G51" s="19">
        <v>42</v>
      </c>
      <c r="H51" s="67">
        <f>H50+H49</f>
        <v>0</v>
      </c>
      <c r="I51" s="67">
        <f>I50+I49</f>
        <v>0</v>
      </c>
    </row>
  </sheetData>
  <sheetProtection sheet="1" objects="1" scenarios="1"/>
  <mergeCells count="51">
    <mergeCell ref="A3:I3"/>
    <mergeCell ref="A51:F51"/>
    <mergeCell ref="A42:F42"/>
    <mergeCell ref="A43:F43"/>
    <mergeCell ref="A44:F44"/>
    <mergeCell ref="A45:F45"/>
    <mergeCell ref="A46:F46"/>
    <mergeCell ref="A47:F47"/>
    <mergeCell ref="A23:F23"/>
    <mergeCell ref="A6:F6"/>
    <mergeCell ref="A48:F48"/>
    <mergeCell ref="A49:F49"/>
    <mergeCell ref="A50:F50"/>
    <mergeCell ref="A30:F30"/>
    <mergeCell ref="A31:F31"/>
    <mergeCell ref="A32:F32"/>
    <mergeCell ref="A18:F18"/>
    <mergeCell ref="A19:F19"/>
    <mergeCell ref="A20:I20"/>
    <mergeCell ref="A21:F21"/>
    <mergeCell ref="A22:F22"/>
    <mergeCell ref="A7:I7"/>
    <mergeCell ref="A8:F8"/>
    <mergeCell ref="A9:F9"/>
    <mergeCell ref="A10:F10"/>
    <mergeCell ref="A11:F11"/>
    <mergeCell ref="A38:F38"/>
    <mergeCell ref="A39:F39"/>
    <mergeCell ref="A24:F24"/>
    <mergeCell ref="A25:F25"/>
    <mergeCell ref="A26:F26"/>
    <mergeCell ref="A27:F27"/>
    <mergeCell ref="A35:I35"/>
    <mergeCell ref="A33:F33"/>
    <mergeCell ref="A34:F34"/>
    <mergeCell ref="A2:I2"/>
    <mergeCell ref="A1:I1"/>
    <mergeCell ref="A4:I4"/>
    <mergeCell ref="A5:F5"/>
    <mergeCell ref="A41:F41"/>
    <mergeCell ref="A28:F28"/>
    <mergeCell ref="A29:F29"/>
    <mergeCell ref="A16:F16"/>
    <mergeCell ref="A17:F17"/>
    <mergeCell ref="A12:F12"/>
    <mergeCell ref="A13:F13"/>
    <mergeCell ref="A14:F14"/>
    <mergeCell ref="A15:F15"/>
    <mergeCell ref="A40:F40"/>
    <mergeCell ref="A36:F36"/>
    <mergeCell ref="A37:F37"/>
  </mergeCells>
  <dataValidations count="4">
    <dataValidation type="whole" operator="greaterThanOrEqual" allowBlank="1" showInputMessage="1" showErrorMessage="1" errorTitle="Pogrešan unos" error="Mogu se unijeti samo cjelobrojne pozitivne vrijednosti." sqref="H65527:I65527">
      <formula1>0</formula1>
    </dataValidation>
    <dataValidation type="whole" operator="notEqual" allowBlank="1" showInputMessage="1" showErrorMessage="1" errorTitle="Pogrešan upis" error="Dopušten je upis samo cjelobrojnih vrijednosti" sqref="H34:I34 H15:I16 H31:I31 H18:I19 H47:I49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1 H36:I40 H21:I27 H50:I51">
      <formula1>0</formula1>
    </dataValidation>
  </dataValidations>
  <printOptions/>
  <pageMargins left="0.71" right="0.22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="80" zoomScaleSheetLayoutView="80" zoomScalePageLayoutView="0" workbookViewId="0" topLeftCell="A1">
      <selection activeCell="S26" sqref="S26"/>
    </sheetView>
  </sheetViews>
  <sheetFormatPr defaultColWidth="9.140625" defaultRowHeight="12.75"/>
  <cols>
    <col min="1" max="4" width="9.140625" style="2" customWidth="1"/>
    <col min="5" max="5" width="10.140625" style="2" bestFit="1" customWidth="1"/>
    <col min="6" max="6" width="9.140625" style="2" customWidth="1"/>
    <col min="7" max="7" width="10.8515625" style="2" bestFit="1" customWidth="1"/>
    <col min="8" max="23" width="13.421875" style="69" customWidth="1"/>
    <col min="24" max="24" width="13.421875" style="1" customWidth="1"/>
    <col min="25" max="27" width="9.140625" style="1" customWidth="1"/>
    <col min="28" max="16384" width="9.140625" style="2" customWidth="1"/>
  </cols>
  <sheetData>
    <row r="1" spans="1:11" ht="12.75">
      <c r="A1" s="297" t="s">
        <v>308</v>
      </c>
      <c r="B1" s="298"/>
      <c r="C1" s="298"/>
      <c r="D1" s="298"/>
      <c r="E1" s="298"/>
      <c r="F1" s="298"/>
      <c r="G1" s="298"/>
      <c r="H1" s="298"/>
      <c r="I1" s="298"/>
      <c r="J1" s="298"/>
      <c r="K1" s="68"/>
    </row>
    <row r="2" spans="1:22" ht="15.75">
      <c r="A2" s="3"/>
      <c r="B2" s="4"/>
      <c r="C2" s="299" t="s">
        <v>309</v>
      </c>
      <c r="D2" s="299"/>
      <c r="E2" s="5">
        <v>43100</v>
      </c>
      <c r="F2" s="6" t="s">
        <v>0</v>
      </c>
      <c r="G2" s="5">
        <v>43465</v>
      </c>
      <c r="H2" s="70"/>
      <c r="I2" s="70"/>
      <c r="J2" s="70"/>
      <c r="K2" s="71"/>
      <c r="V2" s="72" t="s">
        <v>361</v>
      </c>
    </row>
    <row r="3" spans="1:23" ht="13.5" customHeight="1" thickBot="1">
      <c r="A3" s="302" t="s">
        <v>310</v>
      </c>
      <c r="B3" s="303"/>
      <c r="C3" s="303"/>
      <c r="D3" s="303"/>
      <c r="E3" s="303"/>
      <c r="F3" s="303"/>
      <c r="G3" s="306" t="s">
        <v>3</v>
      </c>
      <c r="H3" s="308" t="s">
        <v>311</v>
      </c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 t="s">
        <v>312</v>
      </c>
      <c r="W3" s="310" t="s">
        <v>313</v>
      </c>
    </row>
    <row r="4" spans="1:23" ht="57" thickBot="1">
      <c r="A4" s="304"/>
      <c r="B4" s="305"/>
      <c r="C4" s="305"/>
      <c r="D4" s="305"/>
      <c r="E4" s="305"/>
      <c r="F4" s="305"/>
      <c r="G4" s="307"/>
      <c r="H4" s="73" t="s">
        <v>314</v>
      </c>
      <c r="I4" s="73" t="s">
        <v>315</v>
      </c>
      <c r="J4" s="73" t="s">
        <v>316</v>
      </c>
      <c r="K4" s="73" t="s">
        <v>317</v>
      </c>
      <c r="L4" s="73" t="s">
        <v>318</v>
      </c>
      <c r="M4" s="73" t="s">
        <v>319</v>
      </c>
      <c r="N4" s="73" t="s">
        <v>320</v>
      </c>
      <c r="O4" s="73" t="s">
        <v>321</v>
      </c>
      <c r="P4" s="73" t="s">
        <v>322</v>
      </c>
      <c r="Q4" s="73" t="s">
        <v>323</v>
      </c>
      <c r="R4" s="73" t="s">
        <v>324</v>
      </c>
      <c r="S4" s="73" t="s">
        <v>325</v>
      </c>
      <c r="T4" s="73" t="s">
        <v>326</v>
      </c>
      <c r="U4" s="73" t="s">
        <v>327</v>
      </c>
      <c r="V4" s="309"/>
      <c r="W4" s="311"/>
    </row>
    <row r="5" spans="1:23" ht="22.5">
      <c r="A5" s="312">
        <v>1</v>
      </c>
      <c r="B5" s="313"/>
      <c r="C5" s="313"/>
      <c r="D5" s="313"/>
      <c r="E5" s="313"/>
      <c r="F5" s="313"/>
      <c r="G5" s="7">
        <v>2</v>
      </c>
      <c r="H5" s="74" t="s">
        <v>215</v>
      </c>
      <c r="I5" s="75" t="s">
        <v>216</v>
      </c>
      <c r="J5" s="74" t="s">
        <v>362</v>
      </c>
      <c r="K5" s="75" t="s">
        <v>363</v>
      </c>
      <c r="L5" s="74" t="s">
        <v>364</v>
      </c>
      <c r="M5" s="75" t="s">
        <v>365</v>
      </c>
      <c r="N5" s="74" t="s">
        <v>366</v>
      </c>
      <c r="O5" s="75" t="s">
        <v>367</v>
      </c>
      <c r="P5" s="74" t="s">
        <v>368</v>
      </c>
      <c r="Q5" s="75" t="s">
        <v>369</v>
      </c>
      <c r="R5" s="74" t="s">
        <v>370</v>
      </c>
      <c r="S5" s="75" t="s">
        <v>371</v>
      </c>
      <c r="T5" s="74" t="s">
        <v>372</v>
      </c>
      <c r="U5" s="74" t="s">
        <v>373</v>
      </c>
      <c r="V5" s="74" t="s">
        <v>374</v>
      </c>
      <c r="W5" s="76" t="s">
        <v>375</v>
      </c>
    </row>
    <row r="6" spans="1:23" ht="12.75">
      <c r="A6" s="314" t="s">
        <v>328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5"/>
      <c r="O6" s="315"/>
      <c r="P6" s="315"/>
      <c r="Q6" s="315"/>
      <c r="R6" s="315"/>
      <c r="S6" s="315"/>
      <c r="T6" s="315"/>
      <c r="U6" s="315"/>
      <c r="V6" s="315"/>
      <c r="W6" s="316"/>
    </row>
    <row r="7" spans="1:23" ht="12.75">
      <c r="A7" s="317" t="s">
        <v>378</v>
      </c>
      <c r="B7" s="317"/>
      <c r="C7" s="317"/>
      <c r="D7" s="317"/>
      <c r="E7" s="317"/>
      <c r="F7" s="317"/>
      <c r="G7" s="8">
        <v>1</v>
      </c>
      <c r="H7" s="77">
        <v>418656000</v>
      </c>
      <c r="I7" s="77">
        <v>0</v>
      </c>
      <c r="J7" s="77">
        <v>22756428</v>
      </c>
      <c r="K7" s="77">
        <v>9004339</v>
      </c>
      <c r="L7" s="77">
        <v>9004339</v>
      </c>
      <c r="M7" s="77">
        <v>0</v>
      </c>
      <c r="N7" s="77">
        <v>0</v>
      </c>
      <c r="O7" s="77">
        <v>239818531</v>
      </c>
      <c r="P7" s="77">
        <v>0</v>
      </c>
      <c r="Q7" s="77">
        <v>0</v>
      </c>
      <c r="R7" s="77">
        <v>0</v>
      </c>
      <c r="S7" s="77">
        <v>-1447275</v>
      </c>
      <c r="T7" s="77">
        <v>-93639823</v>
      </c>
      <c r="U7" s="78">
        <f>H7+I7+J7+K7-L7+M7+N7+O7+P7+Q7+R7+S7+T7</f>
        <v>586143861</v>
      </c>
      <c r="V7" s="77">
        <v>0</v>
      </c>
      <c r="W7" s="78">
        <f>U7+V7</f>
        <v>586143861</v>
      </c>
    </row>
    <row r="8" spans="1:23" ht="12.75">
      <c r="A8" s="300" t="s">
        <v>329</v>
      </c>
      <c r="B8" s="300"/>
      <c r="C8" s="300"/>
      <c r="D8" s="300"/>
      <c r="E8" s="300"/>
      <c r="F8" s="300"/>
      <c r="G8" s="8">
        <v>2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14959832</v>
      </c>
      <c r="T8" s="77">
        <v>0</v>
      </c>
      <c r="U8" s="78">
        <f>H8+I8+J8+K8-L8+M8+N8+O8+P8+Q8+R8+S8+T8</f>
        <v>14959832</v>
      </c>
      <c r="V8" s="77">
        <v>0</v>
      </c>
      <c r="W8" s="78">
        <f>U8+V8</f>
        <v>14959832</v>
      </c>
    </row>
    <row r="9" spans="1:23" ht="12.75">
      <c r="A9" s="300" t="s">
        <v>330</v>
      </c>
      <c r="B9" s="300"/>
      <c r="C9" s="300"/>
      <c r="D9" s="300"/>
      <c r="E9" s="300"/>
      <c r="F9" s="300"/>
      <c r="G9" s="8">
        <v>3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77">
        <v>0</v>
      </c>
      <c r="T9" s="77">
        <v>0</v>
      </c>
      <c r="U9" s="78">
        <f>H9+I9+J9+K9-L9+M9+N9+O9+P9+Q9+R9+S9+T9</f>
        <v>0</v>
      </c>
      <c r="V9" s="77">
        <v>0</v>
      </c>
      <c r="W9" s="78">
        <f>U9+V9</f>
        <v>0</v>
      </c>
    </row>
    <row r="10" spans="1:23" ht="22.5" customHeight="1">
      <c r="A10" s="301" t="s">
        <v>379</v>
      </c>
      <c r="B10" s="301"/>
      <c r="C10" s="301"/>
      <c r="D10" s="301"/>
      <c r="E10" s="301"/>
      <c r="F10" s="301"/>
      <c r="G10" s="9">
        <v>4</v>
      </c>
      <c r="H10" s="79">
        <f>H7+H8+H9</f>
        <v>418656000</v>
      </c>
      <c r="I10" s="79">
        <f aca="true" t="shared" si="0" ref="I10:W10">I7+I8+I9</f>
        <v>0</v>
      </c>
      <c r="J10" s="79">
        <f t="shared" si="0"/>
        <v>22756428</v>
      </c>
      <c r="K10" s="79">
        <f t="shared" si="0"/>
        <v>9004339</v>
      </c>
      <c r="L10" s="79">
        <f t="shared" si="0"/>
        <v>9004339</v>
      </c>
      <c r="M10" s="79">
        <f t="shared" si="0"/>
        <v>0</v>
      </c>
      <c r="N10" s="79">
        <f t="shared" si="0"/>
        <v>0</v>
      </c>
      <c r="O10" s="79">
        <f t="shared" si="0"/>
        <v>239818531</v>
      </c>
      <c r="P10" s="79">
        <f t="shared" si="0"/>
        <v>0</v>
      </c>
      <c r="Q10" s="79">
        <f t="shared" si="0"/>
        <v>0</v>
      </c>
      <c r="R10" s="79">
        <f t="shared" si="0"/>
        <v>0</v>
      </c>
      <c r="S10" s="79">
        <f t="shared" si="0"/>
        <v>13512557</v>
      </c>
      <c r="T10" s="79">
        <f t="shared" si="0"/>
        <v>-93639823</v>
      </c>
      <c r="U10" s="79">
        <f t="shared" si="0"/>
        <v>601103693</v>
      </c>
      <c r="V10" s="79">
        <f t="shared" si="0"/>
        <v>0</v>
      </c>
      <c r="W10" s="79">
        <f t="shared" si="0"/>
        <v>601103693</v>
      </c>
    </row>
    <row r="11" spans="1:23" ht="12.75">
      <c r="A11" s="300" t="s">
        <v>331</v>
      </c>
      <c r="B11" s="300"/>
      <c r="C11" s="300"/>
      <c r="D11" s="300"/>
      <c r="E11" s="300"/>
      <c r="F11" s="300"/>
      <c r="G11" s="8">
        <v>5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77">
        <v>80340870</v>
      </c>
      <c r="U11" s="78">
        <f>H11+I11+J11+K11-L11+M11+N11+O11+P11+Q11+R11+S11+T11</f>
        <v>80340870</v>
      </c>
      <c r="V11" s="77">
        <v>0</v>
      </c>
      <c r="W11" s="78">
        <f aca="true" t="shared" si="1" ref="W11:W28">U11+V11</f>
        <v>80340870</v>
      </c>
    </row>
    <row r="12" spans="1:23" ht="12.75">
      <c r="A12" s="300" t="s">
        <v>332</v>
      </c>
      <c r="B12" s="300"/>
      <c r="C12" s="300"/>
      <c r="D12" s="300"/>
      <c r="E12" s="300"/>
      <c r="F12" s="300"/>
      <c r="G12" s="8">
        <v>6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77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78">
        <f aca="true" t="shared" si="2" ref="U12:U28">H12+I12+J12+K12-L12+M12+N12+O12+P12+Q12+R12+S12+T12</f>
        <v>0</v>
      </c>
      <c r="V12" s="77">
        <v>0</v>
      </c>
      <c r="W12" s="78">
        <f t="shared" si="1"/>
        <v>0</v>
      </c>
    </row>
    <row r="13" spans="1:23" ht="26.25" customHeight="1">
      <c r="A13" s="300" t="s">
        <v>333</v>
      </c>
      <c r="B13" s="300"/>
      <c r="C13" s="300"/>
      <c r="D13" s="300"/>
      <c r="E13" s="300"/>
      <c r="F13" s="300"/>
      <c r="G13" s="8">
        <v>7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77">
        <v>-113910180</v>
      </c>
      <c r="P13" s="81">
        <v>0</v>
      </c>
      <c r="Q13" s="81">
        <v>0</v>
      </c>
      <c r="R13" s="81">
        <v>0</v>
      </c>
      <c r="S13" s="77">
        <v>0</v>
      </c>
      <c r="T13" s="77">
        <v>0</v>
      </c>
      <c r="U13" s="78">
        <f t="shared" si="2"/>
        <v>-113910180</v>
      </c>
      <c r="V13" s="77">
        <v>0</v>
      </c>
      <c r="W13" s="78">
        <f t="shared" si="1"/>
        <v>-113910180</v>
      </c>
    </row>
    <row r="14" spans="1:23" ht="29.25" customHeight="1">
      <c r="A14" s="300" t="s">
        <v>334</v>
      </c>
      <c r="B14" s="300"/>
      <c r="C14" s="300"/>
      <c r="D14" s="300"/>
      <c r="E14" s="300"/>
      <c r="F14" s="300"/>
      <c r="G14" s="8">
        <v>8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77">
        <v>0</v>
      </c>
      <c r="Q14" s="81">
        <v>0</v>
      </c>
      <c r="R14" s="81">
        <v>0</v>
      </c>
      <c r="S14" s="77">
        <v>0</v>
      </c>
      <c r="T14" s="77">
        <v>0</v>
      </c>
      <c r="U14" s="78">
        <f t="shared" si="2"/>
        <v>0</v>
      </c>
      <c r="V14" s="77">
        <v>0</v>
      </c>
      <c r="W14" s="78">
        <f t="shared" si="1"/>
        <v>0</v>
      </c>
    </row>
    <row r="15" spans="1:23" ht="12.75">
      <c r="A15" s="300" t="s">
        <v>335</v>
      </c>
      <c r="B15" s="300"/>
      <c r="C15" s="300"/>
      <c r="D15" s="300"/>
      <c r="E15" s="300"/>
      <c r="F15" s="300"/>
      <c r="G15" s="8">
        <v>9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77">
        <v>0</v>
      </c>
      <c r="R15" s="81">
        <v>0</v>
      </c>
      <c r="S15" s="77">
        <v>0</v>
      </c>
      <c r="T15" s="77">
        <v>0</v>
      </c>
      <c r="U15" s="78">
        <f t="shared" si="2"/>
        <v>0</v>
      </c>
      <c r="V15" s="77">
        <v>0</v>
      </c>
      <c r="W15" s="78">
        <f t="shared" si="1"/>
        <v>0</v>
      </c>
    </row>
    <row r="16" spans="1:23" ht="28.5" customHeight="1">
      <c r="A16" s="300" t="s">
        <v>336</v>
      </c>
      <c r="B16" s="300"/>
      <c r="C16" s="300"/>
      <c r="D16" s="300"/>
      <c r="E16" s="300"/>
      <c r="F16" s="300"/>
      <c r="G16" s="8">
        <v>10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77">
        <v>0</v>
      </c>
      <c r="S16" s="77">
        <v>0</v>
      </c>
      <c r="T16" s="77">
        <v>0</v>
      </c>
      <c r="U16" s="78">
        <f t="shared" si="2"/>
        <v>0</v>
      </c>
      <c r="V16" s="77">
        <v>0</v>
      </c>
      <c r="W16" s="78">
        <f t="shared" si="1"/>
        <v>0</v>
      </c>
    </row>
    <row r="17" spans="1:23" ht="23.25" customHeight="1">
      <c r="A17" s="300" t="s">
        <v>337</v>
      </c>
      <c r="B17" s="300"/>
      <c r="C17" s="300"/>
      <c r="D17" s="300"/>
      <c r="E17" s="300"/>
      <c r="F17" s="300"/>
      <c r="G17" s="8">
        <v>11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8">
        <f t="shared" si="2"/>
        <v>0</v>
      </c>
      <c r="V17" s="77">
        <v>6305610</v>
      </c>
      <c r="W17" s="78">
        <f t="shared" si="1"/>
        <v>6305610</v>
      </c>
    </row>
    <row r="18" spans="1:23" ht="12.75">
      <c r="A18" s="300" t="s">
        <v>338</v>
      </c>
      <c r="B18" s="300"/>
      <c r="C18" s="300"/>
      <c r="D18" s="300"/>
      <c r="E18" s="300"/>
      <c r="F18" s="300"/>
      <c r="G18" s="8">
        <v>12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8">
        <f t="shared" si="2"/>
        <v>0</v>
      </c>
      <c r="V18" s="77">
        <v>0</v>
      </c>
      <c r="W18" s="78">
        <f t="shared" si="1"/>
        <v>0</v>
      </c>
    </row>
    <row r="19" spans="1:23" ht="12.75">
      <c r="A19" s="300" t="s">
        <v>339</v>
      </c>
      <c r="B19" s="300"/>
      <c r="C19" s="300"/>
      <c r="D19" s="300"/>
      <c r="E19" s="300"/>
      <c r="F19" s="300"/>
      <c r="G19" s="8">
        <v>13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8">
        <f t="shared" si="2"/>
        <v>0</v>
      </c>
      <c r="V19" s="77">
        <v>0</v>
      </c>
      <c r="W19" s="78">
        <f t="shared" si="1"/>
        <v>0</v>
      </c>
    </row>
    <row r="20" spans="1:23" ht="12.75">
      <c r="A20" s="300" t="s">
        <v>340</v>
      </c>
      <c r="B20" s="300"/>
      <c r="C20" s="300"/>
      <c r="D20" s="300"/>
      <c r="E20" s="300"/>
      <c r="F20" s="300"/>
      <c r="G20" s="8">
        <v>14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8">
        <f t="shared" si="2"/>
        <v>0</v>
      </c>
      <c r="V20" s="77">
        <v>0</v>
      </c>
      <c r="W20" s="78">
        <f t="shared" si="1"/>
        <v>0</v>
      </c>
    </row>
    <row r="21" spans="1:23" ht="30.75" customHeight="1">
      <c r="A21" s="300" t="s">
        <v>341</v>
      </c>
      <c r="B21" s="300"/>
      <c r="C21" s="300"/>
      <c r="D21" s="300"/>
      <c r="E21" s="300"/>
      <c r="F21" s="300"/>
      <c r="G21" s="8">
        <v>15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8">
        <f t="shared" si="2"/>
        <v>0</v>
      </c>
      <c r="V21" s="77">
        <v>0</v>
      </c>
      <c r="W21" s="78">
        <f t="shared" si="1"/>
        <v>0</v>
      </c>
    </row>
    <row r="22" spans="1:23" ht="28.5" customHeight="1">
      <c r="A22" s="300" t="s">
        <v>342</v>
      </c>
      <c r="B22" s="300"/>
      <c r="C22" s="300"/>
      <c r="D22" s="300"/>
      <c r="E22" s="300"/>
      <c r="F22" s="300"/>
      <c r="G22" s="8">
        <v>16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8">
        <f t="shared" si="2"/>
        <v>0</v>
      </c>
      <c r="V22" s="77">
        <v>0</v>
      </c>
      <c r="W22" s="78">
        <f t="shared" si="1"/>
        <v>0</v>
      </c>
    </row>
    <row r="23" spans="1:23" ht="26.25" customHeight="1">
      <c r="A23" s="300" t="s">
        <v>343</v>
      </c>
      <c r="B23" s="300"/>
      <c r="C23" s="300"/>
      <c r="D23" s="300"/>
      <c r="E23" s="300"/>
      <c r="F23" s="300"/>
      <c r="G23" s="8">
        <v>17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  <c r="U23" s="78">
        <f t="shared" si="2"/>
        <v>0</v>
      </c>
      <c r="V23" s="77">
        <v>0</v>
      </c>
      <c r="W23" s="78">
        <f t="shared" si="1"/>
        <v>0</v>
      </c>
    </row>
    <row r="24" spans="1:23" ht="12.75">
      <c r="A24" s="300" t="s">
        <v>344</v>
      </c>
      <c r="B24" s="300"/>
      <c r="C24" s="300"/>
      <c r="D24" s="300"/>
      <c r="E24" s="300"/>
      <c r="F24" s="300"/>
      <c r="G24" s="8">
        <v>18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77">
        <v>0</v>
      </c>
      <c r="U24" s="78">
        <f t="shared" si="2"/>
        <v>0</v>
      </c>
      <c r="V24" s="77">
        <v>0</v>
      </c>
      <c r="W24" s="78">
        <f t="shared" si="1"/>
        <v>0</v>
      </c>
    </row>
    <row r="25" spans="1:23" ht="12.75">
      <c r="A25" s="300" t="s">
        <v>345</v>
      </c>
      <c r="B25" s="300"/>
      <c r="C25" s="300"/>
      <c r="D25" s="300"/>
      <c r="E25" s="300"/>
      <c r="F25" s="300"/>
      <c r="G25" s="8">
        <v>19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77">
        <v>0</v>
      </c>
      <c r="U25" s="78">
        <f t="shared" si="2"/>
        <v>0</v>
      </c>
      <c r="V25" s="77">
        <v>0</v>
      </c>
      <c r="W25" s="78">
        <f t="shared" si="1"/>
        <v>0</v>
      </c>
    </row>
    <row r="26" spans="1:23" ht="12.75">
      <c r="A26" s="300" t="s">
        <v>346</v>
      </c>
      <c r="B26" s="300"/>
      <c r="C26" s="300"/>
      <c r="D26" s="300"/>
      <c r="E26" s="300"/>
      <c r="F26" s="300"/>
      <c r="G26" s="8">
        <v>20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  <c r="T26" s="77">
        <v>0</v>
      </c>
      <c r="U26" s="78">
        <f t="shared" si="2"/>
        <v>0</v>
      </c>
      <c r="V26" s="77">
        <v>0</v>
      </c>
      <c r="W26" s="78">
        <f t="shared" si="1"/>
        <v>0</v>
      </c>
    </row>
    <row r="27" spans="1:23" ht="12.75">
      <c r="A27" s="300" t="s">
        <v>347</v>
      </c>
      <c r="B27" s="300"/>
      <c r="C27" s="300"/>
      <c r="D27" s="300"/>
      <c r="E27" s="300"/>
      <c r="F27" s="300"/>
      <c r="G27" s="8">
        <v>21</v>
      </c>
      <c r="H27" s="77">
        <v>0</v>
      </c>
      <c r="I27" s="77">
        <v>0</v>
      </c>
      <c r="J27" s="77">
        <v>-22756428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-65602292</v>
      </c>
      <c r="T27" s="77">
        <v>93639823</v>
      </c>
      <c r="U27" s="78">
        <f t="shared" si="2"/>
        <v>5281103</v>
      </c>
      <c r="V27" s="77">
        <v>0</v>
      </c>
      <c r="W27" s="78">
        <f t="shared" si="1"/>
        <v>5281103</v>
      </c>
    </row>
    <row r="28" spans="1:23" ht="12.75">
      <c r="A28" s="300" t="s">
        <v>348</v>
      </c>
      <c r="B28" s="300"/>
      <c r="C28" s="300"/>
      <c r="D28" s="300"/>
      <c r="E28" s="300"/>
      <c r="F28" s="300"/>
      <c r="G28" s="8">
        <v>22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8">
        <f t="shared" si="2"/>
        <v>0</v>
      </c>
      <c r="V28" s="77">
        <v>0</v>
      </c>
      <c r="W28" s="78">
        <f t="shared" si="1"/>
        <v>0</v>
      </c>
    </row>
    <row r="29" spans="1:23" ht="27.75" customHeight="1">
      <c r="A29" s="318" t="s">
        <v>380</v>
      </c>
      <c r="B29" s="318"/>
      <c r="C29" s="318"/>
      <c r="D29" s="318"/>
      <c r="E29" s="318"/>
      <c r="F29" s="318"/>
      <c r="G29" s="10">
        <v>23</v>
      </c>
      <c r="H29" s="80">
        <f>SUM(H10:H28)</f>
        <v>418656000</v>
      </c>
      <c r="I29" s="80">
        <f aca="true" t="shared" si="3" ref="I29:W29">SUM(I10:I28)</f>
        <v>0</v>
      </c>
      <c r="J29" s="80">
        <f t="shared" si="3"/>
        <v>0</v>
      </c>
      <c r="K29" s="80">
        <f t="shared" si="3"/>
        <v>9004339</v>
      </c>
      <c r="L29" s="80">
        <f t="shared" si="3"/>
        <v>9004339</v>
      </c>
      <c r="M29" s="80">
        <f t="shared" si="3"/>
        <v>0</v>
      </c>
      <c r="N29" s="80">
        <f t="shared" si="3"/>
        <v>0</v>
      </c>
      <c r="O29" s="80">
        <f t="shared" si="3"/>
        <v>125908351</v>
      </c>
      <c r="P29" s="80">
        <f t="shared" si="3"/>
        <v>0</v>
      </c>
      <c r="Q29" s="80">
        <f t="shared" si="3"/>
        <v>0</v>
      </c>
      <c r="R29" s="80">
        <f t="shared" si="3"/>
        <v>0</v>
      </c>
      <c r="S29" s="80">
        <f t="shared" si="3"/>
        <v>-52089735</v>
      </c>
      <c r="T29" s="80">
        <f t="shared" si="3"/>
        <v>80340870</v>
      </c>
      <c r="U29" s="80">
        <f t="shared" si="3"/>
        <v>572815486</v>
      </c>
      <c r="V29" s="80">
        <f t="shared" si="3"/>
        <v>6305610</v>
      </c>
      <c r="W29" s="80">
        <f t="shared" si="3"/>
        <v>579121096</v>
      </c>
    </row>
    <row r="30" spans="1:23" ht="12.75">
      <c r="A30" s="319" t="s">
        <v>349</v>
      </c>
      <c r="B30" s="320"/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0"/>
    </row>
    <row r="31" spans="1:23" ht="36.75" customHeight="1">
      <c r="A31" s="321" t="s">
        <v>350</v>
      </c>
      <c r="B31" s="321"/>
      <c r="C31" s="321"/>
      <c r="D31" s="321"/>
      <c r="E31" s="321"/>
      <c r="F31" s="321"/>
      <c r="G31" s="9">
        <v>24</v>
      </c>
      <c r="H31" s="79">
        <f>SUM(H12:H20)</f>
        <v>0</v>
      </c>
      <c r="I31" s="79">
        <f aca="true" t="shared" si="4" ref="I31:W31">SUM(I12:I20)</f>
        <v>0</v>
      </c>
      <c r="J31" s="79">
        <f t="shared" si="4"/>
        <v>0</v>
      </c>
      <c r="K31" s="79">
        <f t="shared" si="4"/>
        <v>0</v>
      </c>
      <c r="L31" s="79">
        <f t="shared" si="4"/>
        <v>0</v>
      </c>
      <c r="M31" s="79">
        <f t="shared" si="4"/>
        <v>0</v>
      </c>
      <c r="N31" s="79">
        <f t="shared" si="4"/>
        <v>0</v>
      </c>
      <c r="O31" s="79">
        <f t="shared" si="4"/>
        <v>-113910180</v>
      </c>
      <c r="P31" s="79">
        <f t="shared" si="4"/>
        <v>0</v>
      </c>
      <c r="Q31" s="79">
        <f t="shared" si="4"/>
        <v>0</v>
      </c>
      <c r="R31" s="79">
        <f t="shared" si="4"/>
        <v>0</v>
      </c>
      <c r="S31" s="79">
        <f t="shared" si="4"/>
        <v>0</v>
      </c>
      <c r="T31" s="79">
        <f t="shared" si="4"/>
        <v>0</v>
      </c>
      <c r="U31" s="79">
        <f t="shared" si="4"/>
        <v>-113910180</v>
      </c>
      <c r="V31" s="79">
        <f t="shared" si="4"/>
        <v>6305610</v>
      </c>
      <c r="W31" s="79">
        <f t="shared" si="4"/>
        <v>-107604570</v>
      </c>
    </row>
    <row r="32" spans="1:23" ht="31.5" customHeight="1">
      <c r="A32" s="321" t="s">
        <v>351</v>
      </c>
      <c r="B32" s="321"/>
      <c r="C32" s="321"/>
      <c r="D32" s="321"/>
      <c r="E32" s="321"/>
      <c r="F32" s="321"/>
      <c r="G32" s="9">
        <v>25</v>
      </c>
      <c r="H32" s="79">
        <f>H11+H31</f>
        <v>0</v>
      </c>
      <c r="I32" s="79">
        <f aca="true" t="shared" si="5" ref="I32:W32">I11+I31</f>
        <v>0</v>
      </c>
      <c r="J32" s="79">
        <f t="shared" si="5"/>
        <v>0</v>
      </c>
      <c r="K32" s="79">
        <f t="shared" si="5"/>
        <v>0</v>
      </c>
      <c r="L32" s="79">
        <f t="shared" si="5"/>
        <v>0</v>
      </c>
      <c r="M32" s="79">
        <f t="shared" si="5"/>
        <v>0</v>
      </c>
      <c r="N32" s="79">
        <f t="shared" si="5"/>
        <v>0</v>
      </c>
      <c r="O32" s="79">
        <f t="shared" si="5"/>
        <v>-113910180</v>
      </c>
      <c r="P32" s="79">
        <f t="shared" si="5"/>
        <v>0</v>
      </c>
      <c r="Q32" s="79">
        <f t="shared" si="5"/>
        <v>0</v>
      </c>
      <c r="R32" s="79">
        <f t="shared" si="5"/>
        <v>0</v>
      </c>
      <c r="S32" s="79">
        <f t="shared" si="5"/>
        <v>0</v>
      </c>
      <c r="T32" s="79">
        <f t="shared" si="5"/>
        <v>80340870</v>
      </c>
      <c r="U32" s="79">
        <f t="shared" si="5"/>
        <v>-33569310</v>
      </c>
      <c r="V32" s="79">
        <f t="shared" si="5"/>
        <v>6305610</v>
      </c>
      <c r="W32" s="79">
        <f t="shared" si="5"/>
        <v>-27263700</v>
      </c>
    </row>
    <row r="33" spans="1:23" ht="30.75" customHeight="1">
      <c r="A33" s="322" t="s">
        <v>352</v>
      </c>
      <c r="B33" s="322"/>
      <c r="C33" s="322"/>
      <c r="D33" s="322"/>
      <c r="E33" s="322"/>
      <c r="F33" s="322"/>
      <c r="G33" s="10">
        <v>26</v>
      </c>
      <c r="H33" s="80">
        <f>SUM(H21:H28)</f>
        <v>0</v>
      </c>
      <c r="I33" s="80">
        <f aca="true" t="shared" si="6" ref="I33:W33">SUM(I21:I28)</f>
        <v>0</v>
      </c>
      <c r="J33" s="80">
        <f t="shared" si="6"/>
        <v>-22756428</v>
      </c>
      <c r="K33" s="80">
        <f t="shared" si="6"/>
        <v>0</v>
      </c>
      <c r="L33" s="80">
        <f t="shared" si="6"/>
        <v>0</v>
      </c>
      <c r="M33" s="80">
        <f t="shared" si="6"/>
        <v>0</v>
      </c>
      <c r="N33" s="80">
        <f t="shared" si="6"/>
        <v>0</v>
      </c>
      <c r="O33" s="80">
        <f t="shared" si="6"/>
        <v>0</v>
      </c>
      <c r="P33" s="80">
        <f t="shared" si="6"/>
        <v>0</v>
      </c>
      <c r="Q33" s="80">
        <f t="shared" si="6"/>
        <v>0</v>
      </c>
      <c r="R33" s="80">
        <f t="shared" si="6"/>
        <v>0</v>
      </c>
      <c r="S33" s="80">
        <f t="shared" si="6"/>
        <v>-65602292</v>
      </c>
      <c r="T33" s="80">
        <f t="shared" si="6"/>
        <v>93639823</v>
      </c>
      <c r="U33" s="80">
        <f t="shared" si="6"/>
        <v>5281103</v>
      </c>
      <c r="V33" s="80">
        <f t="shared" si="6"/>
        <v>0</v>
      </c>
      <c r="W33" s="80">
        <f t="shared" si="6"/>
        <v>5281103</v>
      </c>
    </row>
    <row r="34" spans="1:23" ht="12.75">
      <c r="A34" s="319" t="s">
        <v>353</v>
      </c>
      <c r="B34" s="323"/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</row>
    <row r="35" spans="1:23" ht="12.75">
      <c r="A35" s="317" t="s">
        <v>381</v>
      </c>
      <c r="B35" s="317"/>
      <c r="C35" s="317"/>
      <c r="D35" s="317"/>
      <c r="E35" s="317"/>
      <c r="F35" s="317"/>
      <c r="G35" s="8">
        <v>27</v>
      </c>
      <c r="H35" s="77">
        <v>418656000</v>
      </c>
      <c r="I35" s="77">
        <v>0</v>
      </c>
      <c r="J35" s="77">
        <v>0</v>
      </c>
      <c r="K35" s="77">
        <v>9004339</v>
      </c>
      <c r="L35" s="77">
        <v>9004339</v>
      </c>
      <c r="M35" s="77">
        <v>0</v>
      </c>
      <c r="N35" s="77">
        <v>0</v>
      </c>
      <c r="O35" s="77">
        <v>125908351</v>
      </c>
      <c r="P35" s="77">
        <v>0</v>
      </c>
      <c r="Q35" s="77">
        <v>0</v>
      </c>
      <c r="R35" s="77">
        <v>0</v>
      </c>
      <c r="S35" s="77">
        <v>-52084560</v>
      </c>
      <c r="T35" s="77">
        <v>80340870</v>
      </c>
      <c r="U35" s="78">
        <f>H35+I35+J35+K35-L35+M35+N35+O35+P35+Q35+R35+S35+T35</f>
        <v>572820661</v>
      </c>
      <c r="V35" s="77">
        <v>6305610</v>
      </c>
      <c r="W35" s="78">
        <f>U35+V35</f>
        <v>579126271</v>
      </c>
    </row>
    <row r="36" spans="1:23" ht="12.75">
      <c r="A36" s="300" t="s">
        <v>329</v>
      </c>
      <c r="B36" s="300"/>
      <c r="C36" s="300"/>
      <c r="D36" s="300"/>
      <c r="E36" s="300"/>
      <c r="F36" s="300"/>
      <c r="G36" s="8">
        <v>28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78">
        <f>H36+I36+J36+K36-L36+M36+N36+O36+P36+Q36+R36+S36+T36</f>
        <v>0</v>
      </c>
      <c r="V36" s="77">
        <v>0</v>
      </c>
      <c r="W36" s="78">
        <f>U36+V36</f>
        <v>0</v>
      </c>
    </row>
    <row r="37" spans="1:23" ht="12.75">
      <c r="A37" s="300" t="s">
        <v>330</v>
      </c>
      <c r="B37" s="300"/>
      <c r="C37" s="300"/>
      <c r="D37" s="300"/>
      <c r="E37" s="300"/>
      <c r="F37" s="300"/>
      <c r="G37" s="8">
        <v>29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  <c r="T37" s="77">
        <v>0</v>
      </c>
      <c r="U37" s="78">
        <f>H37+I37+J37+K37-L37+M37+N37+O37+P37+Q37+R37+S37+T37</f>
        <v>0</v>
      </c>
      <c r="V37" s="77">
        <v>0</v>
      </c>
      <c r="W37" s="78">
        <f>U37+V37</f>
        <v>0</v>
      </c>
    </row>
    <row r="38" spans="1:23" ht="25.5" customHeight="1">
      <c r="A38" s="301" t="s">
        <v>382</v>
      </c>
      <c r="B38" s="301"/>
      <c r="C38" s="301"/>
      <c r="D38" s="301"/>
      <c r="E38" s="301"/>
      <c r="F38" s="301"/>
      <c r="G38" s="9">
        <v>30</v>
      </c>
      <c r="H38" s="79">
        <f>H35+H36+H37</f>
        <v>418656000</v>
      </c>
      <c r="I38" s="79">
        <f aca="true" t="shared" si="7" ref="I38:W38">I35+I36+I37</f>
        <v>0</v>
      </c>
      <c r="J38" s="79">
        <f t="shared" si="7"/>
        <v>0</v>
      </c>
      <c r="K38" s="79">
        <f t="shared" si="7"/>
        <v>9004339</v>
      </c>
      <c r="L38" s="79">
        <f t="shared" si="7"/>
        <v>9004339</v>
      </c>
      <c r="M38" s="79">
        <f t="shared" si="7"/>
        <v>0</v>
      </c>
      <c r="N38" s="79">
        <f t="shared" si="7"/>
        <v>0</v>
      </c>
      <c r="O38" s="79">
        <f t="shared" si="7"/>
        <v>125908351</v>
      </c>
      <c r="P38" s="79">
        <f t="shared" si="7"/>
        <v>0</v>
      </c>
      <c r="Q38" s="79">
        <f t="shared" si="7"/>
        <v>0</v>
      </c>
      <c r="R38" s="79">
        <f t="shared" si="7"/>
        <v>0</v>
      </c>
      <c r="S38" s="79">
        <f t="shared" si="7"/>
        <v>-52084560</v>
      </c>
      <c r="T38" s="79">
        <f t="shared" si="7"/>
        <v>80340870</v>
      </c>
      <c r="U38" s="79">
        <f t="shared" si="7"/>
        <v>572820661</v>
      </c>
      <c r="V38" s="79">
        <f t="shared" si="7"/>
        <v>6305610</v>
      </c>
      <c r="W38" s="79">
        <f t="shared" si="7"/>
        <v>579126271</v>
      </c>
    </row>
    <row r="39" spans="1:23" ht="12.75">
      <c r="A39" s="300" t="s">
        <v>331</v>
      </c>
      <c r="B39" s="300"/>
      <c r="C39" s="300"/>
      <c r="D39" s="300"/>
      <c r="E39" s="300"/>
      <c r="F39" s="300"/>
      <c r="G39" s="8">
        <v>31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  <c r="O39" s="81">
        <v>0</v>
      </c>
      <c r="P39" s="81">
        <v>0</v>
      </c>
      <c r="Q39" s="81">
        <v>0</v>
      </c>
      <c r="R39" s="81">
        <v>0</v>
      </c>
      <c r="S39" s="81">
        <v>0</v>
      </c>
      <c r="T39" s="77">
        <v>4931778</v>
      </c>
      <c r="U39" s="78">
        <f aca="true" t="shared" si="8" ref="U39:U56">H39+I39+J39+K39-L39+M39+N39+O39+P39+Q39+R39+S39+T39</f>
        <v>4931778</v>
      </c>
      <c r="V39" s="77">
        <v>0</v>
      </c>
      <c r="W39" s="78">
        <f aca="true" t="shared" si="9" ref="W39:W56">U39+V39</f>
        <v>4931778</v>
      </c>
    </row>
    <row r="40" spans="1:23" ht="12.75">
      <c r="A40" s="300" t="s">
        <v>332</v>
      </c>
      <c r="B40" s="300"/>
      <c r="C40" s="300"/>
      <c r="D40" s="300"/>
      <c r="E40" s="300"/>
      <c r="F40" s="300"/>
      <c r="G40" s="8">
        <v>32</v>
      </c>
      <c r="H40" s="81">
        <v>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77">
        <v>0</v>
      </c>
      <c r="O40" s="81">
        <v>0</v>
      </c>
      <c r="P40" s="81">
        <v>0</v>
      </c>
      <c r="Q40" s="81">
        <v>0</v>
      </c>
      <c r="R40" s="81">
        <v>0</v>
      </c>
      <c r="S40" s="81">
        <v>0</v>
      </c>
      <c r="T40" s="81">
        <v>0</v>
      </c>
      <c r="U40" s="78">
        <f t="shared" si="8"/>
        <v>0</v>
      </c>
      <c r="V40" s="77">
        <v>0</v>
      </c>
      <c r="W40" s="78">
        <f t="shared" si="9"/>
        <v>0</v>
      </c>
    </row>
    <row r="41" spans="1:23" ht="27" customHeight="1">
      <c r="A41" s="300" t="s">
        <v>354</v>
      </c>
      <c r="B41" s="300"/>
      <c r="C41" s="300"/>
      <c r="D41" s="300"/>
      <c r="E41" s="300"/>
      <c r="F41" s="300"/>
      <c r="G41" s="8">
        <v>33</v>
      </c>
      <c r="H41" s="81">
        <v>0</v>
      </c>
      <c r="I41" s="81">
        <v>0</v>
      </c>
      <c r="J41" s="81">
        <v>0</v>
      </c>
      <c r="K41" s="81">
        <v>0</v>
      </c>
      <c r="L41" s="81">
        <v>0</v>
      </c>
      <c r="M41" s="81">
        <v>0</v>
      </c>
      <c r="N41" s="81">
        <v>0</v>
      </c>
      <c r="O41" s="77">
        <v>4375631</v>
      </c>
      <c r="P41" s="81">
        <v>0</v>
      </c>
      <c r="Q41" s="81">
        <v>0</v>
      </c>
      <c r="R41" s="81">
        <v>0</v>
      </c>
      <c r="S41" s="77">
        <v>0</v>
      </c>
      <c r="T41" s="77">
        <v>0</v>
      </c>
      <c r="U41" s="78">
        <f t="shared" si="8"/>
        <v>4375631</v>
      </c>
      <c r="V41" s="77">
        <v>0</v>
      </c>
      <c r="W41" s="78">
        <f t="shared" si="9"/>
        <v>4375631</v>
      </c>
    </row>
    <row r="42" spans="1:23" ht="20.25" customHeight="1">
      <c r="A42" s="300" t="s">
        <v>334</v>
      </c>
      <c r="B42" s="300"/>
      <c r="C42" s="300"/>
      <c r="D42" s="300"/>
      <c r="E42" s="300"/>
      <c r="F42" s="300"/>
      <c r="G42" s="8">
        <v>34</v>
      </c>
      <c r="H42" s="81">
        <v>0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77">
        <v>0</v>
      </c>
      <c r="Q42" s="81">
        <v>0</v>
      </c>
      <c r="R42" s="81">
        <v>0</v>
      </c>
      <c r="S42" s="77">
        <v>0</v>
      </c>
      <c r="T42" s="77">
        <v>0</v>
      </c>
      <c r="U42" s="78">
        <f t="shared" si="8"/>
        <v>0</v>
      </c>
      <c r="V42" s="77">
        <v>0</v>
      </c>
      <c r="W42" s="78">
        <f t="shared" si="9"/>
        <v>0</v>
      </c>
    </row>
    <row r="43" spans="1:23" ht="21" customHeight="1">
      <c r="A43" s="300" t="s">
        <v>335</v>
      </c>
      <c r="B43" s="300"/>
      <c r="C43" s="300"/>
      <c r="D43" s="300"/>
      <c r="E43" s="300"/>
      <c r="F43" s="300"/>
      <c r="G43" s="8">
        <v>35</v>
      </c>
      <c r="H43" s="81">
        <v>0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  <c r="N43" s="81">
        <v>0</v>
      </c>
      <c r="O43" s="81">
        <v>0</v>
      </c>
      <c r="P43" s="81">
        <v>0</v>
      </c>
      <c r="Q43" s="77">
        <v>0</v>
      </c>
      <c r="R43" s="81">
        <v>0</v>
      </c>
      <c r="S43" s="77">
        <v>0</v>
      </c>
      <c r="T43" s="77">
        <v>0</v>
      </c>
      <c r="U43" s="78">
        <f t="shared" si="8"/>
        <v>0</v>
      </c>
      <c r="V43" s="77">
        <v>0</v>
      </c>
      <c r="W43" s="78">
        <f t="shared" si="9"/>
        <v>0</v>
      </c>
    </row>
    <row r="44" spans="1:23" ht="29.25" customHeight="1">
      <c r="A44" s="300" t="s">
        <v>336</v>
      </c>
      <c r="B44" s="300"/>
      <c r="C44" s="300"/>
      <c r="D44" s="300"/>
      <c r="E44" s="300"/>
      <c r="F44" s="300"/>
      <c r="G44" s="8">
        <v>36</v>
      </c>
      <c r="H44" s="81">
        <v>0</v>
      </c>
      <c r="I44" s="81">
        <v>0</v>
      </c>
      <c r="J44" s="81">
        <v>0</v>
      </c>
      <c r="K44" s="81">
        <v>0</v>
      </c>
      <c r="L44" s="81">
        <v>0</v>
      </c>
      <c r="M44" s="81">
        <v>0</v>
      </c>
      <c r="N44" s="81">
        <v>0</v>
      </c>
      <c r="O44" s="81">
        <v>0</v>
      </c>
      <c r="P44" s="81">
        <v>0</v>
      </c>
      <c r="Q44" s="81">
        <v>0</v>
      </c>
      <c r="R44" s="77">
        <v>0</v>
      </c>
      <c r="S44" s="77">
        <v>0</v>
      </c>
      <c r="T44" s="77">
        <v>0</v>
      </c>
      <c r="U44" s="78">
        <f t="shared" si="8"/>
        <v>0</v>
      </c>
      <c r="V44" s="77">
        <v>0</v>
      </c>
      <c r="W44" s="78">
        <f t="shared" si="9"/>
        <v>0</v>
      </c>
    </row>
    <row r="45" spans="1:23" ht="21" customHeight="1">
      <c r="A45" s="300" t="s">
        <v>355</v>
      </c>
      <c r="B45" s="300"/>
      <c r="C45" s="300"/>
      <c r="D45" s="300"/>
      <c r="E45" s="300"/>
      <c r="F45" s="300"/>
      <c r="G45" s="8">
        <v>37</v>
      </c>
      <c r="H45" s="81">
        <v>0</v>
      </c>
      <c r="I45" s="81">
        <v>0</v>
      </c>
      <c r="J45" s="81">
        <v>0</v>
      </c>
      <c r="K45" s="81">
        <v>0</v>
      </c>
      <c r="L45" s="81">
        <v>0</v>
      </c>
      <c r="M45" s="81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  <c r="T45" s="77">
        <v>0</v>
      </c>
      <c r="U45" s="78">
        <f t="shared" si="8"/>
        <v>0</v>
      </c>
      <c r="V45" s="77">
        <v>190147</v>
      </c>
      <c r="W45" s="78">
        <f t="shared" si="9"/>
        <v>190147</v>
      </c>
    </row>
    <row r="46" spans="1:23" ht="12.75">
      <c r="A46" s="300" t="s">
        <v>338</v>
      </c>
      <c r="B46" s="300"/>
      <c r="C46" s="300"/>
      <c r="D46" s="300"/>
      <c r="E46" s="300"/>
      <c r="F46" s="300"/>
      <c r="G46" s="8">
        <v>38</v>
      </c>
      <c r="H46" s="81">
        <v>0</v>
      </c>
      <c r="I46" s="81">
        <v>0</v>
      </c>
      <c r="J46" s="81">
        <v>0</v>
      </c>
      <c r="K46" s="81">
        <v>0</v>
      </c>
      <c r="L46" s="81">
        <v>0</v>
      </c>
      <c r="M46" s="81">
        <v>0</v>
      </c>
      <c r="N46" s="77">
        <v>0</v>
      </c>
      <c r="O46" s="77">
        <v>0</v>
      </c>
      <c r="P46" s="77">
        <v>0</v>
      </c>
      <c r="Q46" s="77">
        <v>0</v>
      </c>
      <c r="R46" s="77">
        <v>0</v>
      </c>
      <c r="S46" s="77">
        <v>0</v>
      </c>
      <c r="T46" s="77">
        <v>0</v>
      </c>
      <c r="U46" s="78">
        <f t="shared" si="8"/>
        <v>0</v>
      </c>
      <c r="V46" s="77">
        <v>0</v>
      </c>
      <c r="W46" s="78">
        <f t="shared" si="9"/>
        <v>0</v>
      </c>
    </row>
    <row r="47" spans="1:23" ht="12.75">
      <c r="A47" s="300" t="s">
        <v>339</v>
      </c>
      <c r="B47" s="300"/>
      <c r="C47" s="300"/>
      <c r="D47" s="300"/>
      <c r="E47" s="300"/>
      <c r="F47" s="300"/>
      <c r="G47" s="8">
        <v>39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v>0</v>
      </c>
      <c r="T47" s="77">
        <v>0</v>
      </c>
      <c r="U47" s="78">
        <f t="shared" si="8"/>
        <v>0</v>
      </c>
      <c r="V47" s="77">
        <v>0</v>
      </c>
      <c r="W47" s="78">
        <f t="shared" si="9"/>
        <v>0</v>
      </c>
    </row>
    <row r="48" spans="1:23" ht="12.75">
      <c r="A48" s="300" t="s">
        <v>340</v>
      </c>
      <c r="B48" s="300"/>
      <c r="C48" s="300"/>
      <c r="D48" s="300"/>
      <c r="E48" s="300"/>
      <c r="F48" s="300"/>
      <c r="G48" s="8">
        <v>40</v>
      </c>
      <c r="H48" s="81"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77">
        <v>0</v>
      </c>
      <c r="O48" s="77">
        <v>0</v>
      </c>
      <c r="P48" s="77">
        <v>0</v>
      </c>
      <c r="Q48" s="77">
        <v>0</v>
      </c>
      <c r="R48" s="77">
        <v>0</v>
      </c>
      <c r="S48" s="77">
        <v>0</v>
      </c>
      <c r="T48" s="77">
        <v>0</v>
      </c>
      <c r="U48" s="78">
        <f t="shared" si="8"/>
        <v>0</v>
      </c>
      <c r="V48" s="77">
        <v>0</v>
      </c>
      <c r="W48" s="78">
        <f t="shared" si="9"/>
        <v>0</v>
      </c>
    </row>
    <row r="49" spans="1:23" ht="24" customHeight="1">
      <c r="A49" s="300" t="s">
        <v>356</v>
      </c>
      <c r="B49" s="300"/>
      <c r="C49" s="300"/>
      <c r="D49" s="300"/>
      <c r="E49" s="300"/>
      <c r="F49" s="300"/>
      <c r="G49" s="8">
        <v>41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>
        <v>0</v>
      </c>
      <c r="R49" s="77">
        <v>0</v>
      </c>
      <c r="S49" s="77">
        <v>0</v>
      </c>
      <c r="T49" s="77">
        <v>0</v>
      </c>
      <c r="U49" s="78">
        <f>H49+I49+J49+K49-L49+M49+N49+O49+P49+Q49+R49+S49+T49</f>
        <v>0</v>
      </c>
      <c r="V49" s="77">
        <v>0</v>
      </c>
      <c r="W49" s="78">
        <f t="shared" si="9"/>
        <v>0</v>
      </c>
    </row>
    <row r="50" spans="1:23" ht="26.25" customHeight="1">
      <c r="A50" s="300" t="s">
        <v>342</v>
      </c>
      <c r="B50" s="300"/>
      <c r="C50" s="300"/>
      <c r="D50" s="300"/>
      <c r="E50" s="300"/>
      <c r="F50" s="300"/>
      <c r="G50" s="8">
        <v>42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  <c r="R50" s="77">
        <v>0</v>
      </c>
      <c r="S50" s="77">
        <v>0</v>
      </c>
      <c r="T50" s="77">
        <v>0</v>
      </c>
      <c r="U50" s="78">
        <f t="shared" si="8"/>
        <v>0</v>
      </c>
      <c r="V50" s="77">
        <v>0</v>
      </c>
      <c r="W50" s="78">
        <f t="shared" si="9"/>
        <v>0</v>
      </c>
    </row>
    <row r="51" spans="1:23" ht="22.5" customHeight="1">
      <c r="A51" s="300" t="s">
        <v>357</v>
      </c>
      <c r="B51" s="300"/>
      <c r="C51" s="300"/>
      <c r="D51" s="300"/>
      <c r="E51" s="300"/>
      <c r="F51" s="300"/>
      <c r="G51" s="8">
        <v>43</v>
      </c>
      <c r="H51" s="77">
        <v>0</v>
      </c>
      <c r="I51" s="7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  <c r="R51" s="77">
        <v>0</v>
      </c>
      <c r="S51" s="77">
        <v>0</v>
      </c>
      <c r="T51" s="77">
        <v>0</v>
      </c>
      <c r="U51" s="78">
        <f t="shared" si="8"/>
        <v>0</v>
      </c>
      <c r="V51" s="77">
        <v>0</v>
      </c>
      <c r="W51" s="78">
        <f t="shared" si="9"/>
        <v>0</v>
      </c>
    </row>
    <row r="52" spans="1:23" ht="12.75">
      <c r="A52" s="300" t="s">
        <v>344</v>
      </c>
      <c r="B52" s="300"/>
      <c r="C52" s="300"/>
      <c r="D52" s="300"/>
      <c r="E52" s="300"/>
      <c r="F52" s="300"/>
      <c r="G52" s="8">
        <v>44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  <c r="R52" s="77">
        <v>0</v>
      </c>
      <c r="S52" s="77">
        <v>0</v>
      </c>
      <c r="T52" s="77">
        <v>0</v>
      </c>
      <c r="U52" s="78">
        <f t="shared" si="8"/>
        <v>0</v>
      </c>
      <c r="V52" s="77">
        <v>0</v>
      </c>
      <c r="W52" s="78">
        <f t="shared" si="9"/>
        <v>0</v>
      </c>
    </row>
    <row r="53" spans="1:23" ht="12.75">
      <c r="A53" s="300" t="s">
        <v>345</v>
      </c>
      <c r="B53" s="300"/>
      <c r="C53" s="300"/>
      <c r="D53" s="300"/>
      <c r="E53" s="300"/>
      <c r="F53" s="300"/>
      <c r="G53" s="8">
        <v>45</v>
      </c>
      <c r="H53" s="77">
        <v>0</v>
      </c>
      <c r="I53" s="77">
        <v>0</v>
      </c>
      <c r="J53" s="77">
        <v>0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  <c r="Q53" s="77">
        <v>0</v>
      </c>
      <c r="R53" s="77">
        <v>0</v>
      </c>
      <c r="S53" s="77">
        <v>0</v>
      </c>
      <c r="T53" s="77">
        <v>0</v>
      </c>
      <c r="U53" s="78">
        <f t="shared" si="8"/>
        <v>0</v>
      </c>
      <c r="V53" s="77">
        <v>0</v>
      </c>
      <c r="W53" s="78">
        <f t="shared" si="9"/>
        <v>0</v>
      </c>
    </row>
    <row r="54" spans="1:23" ht="12.75">
      <c r="A54" s="300" t="s">
        <v>346</v>
      </c>
      <c r="B54" s="300"/>
      <c r="C54" s="300"/>
      <c r="D54" s="300"/>
      <c r="E54" s="300"/>
      <c r="F54" s="300"/>
      <c r="G54" s="8">
        <v>46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  <c r="R54" s="77">
        <v>0</v>
      </c>
      <c r="S54" s="77">
        <v>0</v>
      </c>
      <c r="T54" s="77">
        <v>0</v>
      </c>
      <c r="U54" s="78">
        <f t="shared" si="8"/>
        <v>0</v>
      </c>
      <c r="V54" s="77">
        <v>0</v>
      </c>
      <c r="W54" s="78">
        <f t="shared" si="9"/>
        <v>0</v>
      </c>
    </row>
    <row r="55" spans="1:23" ht="12.75">
      <c r="A55" s="300" t="s">
        <v>347</v>
      </c>
      <c r="B55" s="300"/>
      <c r="C55" s="300"/>
      <c r="D55" s="300"/>
      <c r="E55" s="300"/>
      <c r="F55" s="300"/>
      <c r="G55" s="8">
        <v>47</v>
      </c>
      <c r="H55" s="77">
        <v>0</v>
      </c>
      <c r="I55" s="77">
        <v>0</v>
      </c>
      <c r="J55" s="77">
        <v>618675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0</v>
      </c>
      <c r="R55" s="77">
        <v>0</v>
      </c>
      <c r="S55" s="77">
        <v>86397450</v>
      </c>
      <c r="T55" s="77">
        <v>-80340870</v>
      </c>
      <c r="U55" s="78">
        <f t="shared" si="8"/>
        <v>6675255</v>
      </c>
      <c r="V55" s="77">
        <v>0</v>
      </c>
      <c r="W55" s="78">
        <f t="shared" si="9"/>
        <v>6675255</v>
      </c>
    </row>
    <row r="56" spans="1:23" ht="12.75">
      <c r="A56" s="300" t="s">
        <v>348</v>
      </c>
      <c r="B56" s="300"/>
      <c r="C56" s="300"/>
      <c r="D56" s="300"/>
      <c r="E56" s="300"/>
      <c r="F56" s="300"/>
      <c r="G56" s="8">
        <v>48</v>
      </c>
      <c r="H56" s="77">
        <v>0</v>
      </c>
      <c r="I56" s="77">
        <v>0</v>
      </c>
      <c r="J56" s="77">
        <v>0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  <c r="Q56" s="77">
        <v>0</v>
      </c>
      <c r="R56" s="77">
        <v>0</v>
      </c>
      <c r="S56" s="77">
        <v>0</v>
      </c>
      <c r="T56" s="77">
        <v>0</v>
      </c>
      <c r="U56" s="78">
        <f t="shared" si="8"/>
        <v>0</v>
      </c>
      <c r="V56" s="77">
        <v>0</v>
      </c>
      <c r="W56" s="78">
        <f t="shared" si="9"/>
        <v>0</v>
      </c>
    </row>
    <row r="57" spans="1:23" ht="24" customHeight="1">
      <c r="A57" s="318" t="s">
        <v>383</v>
      </c>
      <c r="B57" s="318"/>
      <c r="C57" s="318"/>
      <c r="D57" s="318"/>
      <c r="E57" s="318"/>
      <c r="F57" s="318"/>
      <c r="G57" s="10">
        <v>49</v>
      </c>
      <c r="H57" s="80">
        <f>SUM(H38:H56)</f>
        <v>418656000</v>
      </c>
      <c r="I57" s="80">
        <f aca="true" t="shared" si="10" ref="I57:W57">SUM(I38:I56)</f>
        <v>0</v>
      </c>
      <c r="J57" s="80">
        <f t="shared" si="10"/>
        <v>618675</v>
      </c>
      <c r="K57" s="80">
        <f t="shared" si="10"/>
        <v>9004339</v>
      </c>
      <c r="L57" s="80">
        <f t="shared" si="10"/>
        <v>9004339</v>
      </c>
      <c r="M57" s="80">
        <f t="shared" si="10"/>
        <v>0</v>
      </c>
      <c r="N57" s="80">
        <f t="shared" si="10"/>
        <v>0</v>
      </c>
      <c r="O57" s="80">
        <f t="shared" si="10"/>
        <v>130283982</v>
      </c>
      <c r="P57" s="80">
        <f t="shared" si="10"/>
        <v>0</v>
      </c>
      <c r="Q57" s="80">
        <f t="shared" si="10"/>
        <v>0</v>
      </c>
      <c r="R57" s="80">
        <f t="shared" si="10"/>
        <v>0</v>
      </c>
      <c r="S57" s="80">
        <f t="shared" si="10"/>
        <v>34312890</v>
      </c>
      <c r="T57" s="80">
        <f t="shared" si="10"/>
        <v>4931778</v>
      </c>
      <c r="U57" s="80">
        <f t="shared" si="10"/>
        <v>588803325</v>
      </c>
      <c r="V57" s="80">
        <f t="shared" si="10"/>
        <v>6495757</v>
      </c>
      <c r="W57" s="80">
        <f t="shared" si="10"/>
        <v>595299082</v>
      </c>
    </row>
    <row r="58" spans="1:23" ht="12.75">
      <c r="A58" s="319" t="s">
        <v>349</v>
      </c>
      <c r="B58" s="320"/>
      <c r="C58" s="320"/>
      <c r="D58" s="320"/>
      <c r="E58" s="320"/>
      <c r="F58" s="320"/>
      <c r="G58" s="320"/>
      <c r="H58" s="320"/>
      <c r="I58" s="320"/>
      <c r="J58" s="320"/>
      <c r="K58" s="320"/>
      <c r="L58" s="320"/>
      <c r="M58" s="320"/>
      <c r="N58" s="320"/>
      <c r="O58" s="320"/>
      <c r="P58" s="320"/>
      <c r="Q58" s="320"/>
      <c r="R58" s="320"/>
      <c r="S58" s="320"/>
      <c r="T58" s="320"/>
      <c r="U58" s="320"/>
      <c r="V58" s="320"/>
      <c r="W58" s="320"/>
    </row>
    <row r="59" spans="1:23" ht="31.5" customHeight="1">
      <c r="A59" s="321" t="s">
        <v>358</v>
      </c>
      <c r="B59" s="321"/>
      <c r="C59" s="321"/>
      <c r="D59" s="321"/>
      <c r="E59" s="321"/>
      <c r="F59" s="321"/>
      <c r="G59" s="9">
        <v>50</v>
      </c>
      <c r="H59" s="79">
        <f>SUM(H40:H48)</f>
        <v>0</v>
      </c>
      <c r="I59" s="79">
        <f aca="true" t="shared" si="11" ref="I59:W59">SUM(I40:I48)</f>
        <v>0</v>
      </c>
      <c r="J59" s="79">
        <f t="shared" si="11"/>
        <v>0</v>
      </c>
      <c r="K59" s="79">
        <f t="shared" si="11"/>
        <v>0</v>
      </c>
      <c r="L59" s="79">
        <f t="shared" si="11"/>
        <v>0</v>
      </c>
      <c r="M59" s="79">
        <f t="shared" si="11"/>
        <v>0</v>
      </c>
      <c r="N59" s="79">
        <f t="shared" si="11"/>
        <v>0</v>
      </c>
      <c r="O59" s="79">
        <f t="shared" si="11"/>
        <v>4375631</v>
      </c>
      <c r="P59" s="79">
        <f t="shared" si="11"/>
        <v>0</v>
      </c>
      <c r="Q59" s="79">
        <f t="shared" si="11"/>
        <v>0</v>
      </c>
      <c r="R59" s="79">
        <f t="shared" si="11"/>
        <v>0</v>
      </c>
      <c r="S59" s="79">
        <f t="shared" si="11"/>
        <v>0</v>
      </c>
      <c r="T59" s="79">
        <f t="shared" si="11"/>
        <v>0</v>
      </c>
      <c r="U59" s="79">
        <f t="shared" si="11"/>
        <v>4375631</v>
      </c>
      <c r="V59" s="79">
        <f t="shared" si="11"/>
        <v>190147</v>
      </c>
      <c r="W59" s="79">
        <f t="shared" si="11"/>
        <v>4565778</v>
      </c>
    </row>
    <row r="60" spans="1:23" ht="27.75" customHeight="1">
      <c r="A60" s="321" t="s">
        <v>359</v>
      </c>
      <c r="B60" s="321"/>
      <c r="C60" s="321"/>
      <c r="D60" s="321"/>
      <c r="E60" s="321"/>
      <c r="F60" s="321"/>
      <c r="G60" s="9">
        <v>51</v>
      </c>
      <c r="H60" s="79">
        <f>H39+H59</f>
        <v>0</v>
      </c>
      <c r="I60" s="79">
        <f aca="true" t="shared" si="12" ref="I60:W60">I39+I59</f>
        <v>0</v>
      </c>
      <c r="J60" s="79">
        <f t="shared" si="12"/>
        <v>0</v>
      </c>
      <c r="K60" s="79">
        <f t="shared" si="12"/>
        <v>0</v>
      </c>
      <c r="L60" s="79">
        <f t="shared" si="12"/>
        <v>0</v>
      </c>
      <c r="M60" s="79">
        <f t="shared" si="12"/>
        <v>0</v>
      </c>
      <c r="N60" s="79">
        <f t="shared" si="12"/>
        <v>0</v>
      </c>
      <c r="O60" s="79">
        <f t="shared" si="12"/>
        <v>4375631</v>
      </c>
      <c r="P60" s="79">
        <f t="shared" si="12"/>
        <v>0</v>
      </c>
      <c r="Q60" s="79">
        <f t="shared" si="12"/>
        <v>0</v>
      </c>
      <c r="R60" s="79">
        <f t="shared" si="12"/>
        <v>0</v>
      </c>
      <c r="S60" s="79">
        <f t="shared" si="12"/>
        <v>0</v>
      </c>
      <c r="T60" s="79">
        <f t="shared" si="12"/>
        <v>4931778</v>
      </c>
      <c r="U60" s="79">
        <f t="shared" si="12"/>
        <v>9307409</v>
      </c>
      <c r="V60" s="79">
        <f t="shared" si="12"/>
        <v>190147</v>
      </c>
      <c r="W60" s="79">
        <f t="shared" si="12"/>
        <v>9497556</v>
      </c>
    </row>
    <row r="61" spans="1:23" ht="29.25" customHeight="1">
      <c r="A61" s="322" t="s">
        <v>360</v>
      </c>
      <c r="B61" s="322"/>
      <c r="C61" s="322"/>
      <c r="D61" s="322"/>
      <c r="E61" s="322"/>
      <c r="F61" s="322"/>
      <c r="G61" s="10">
        <v>52</v>
      </c>
      <c r="H61" s="80">
        <f>SUM(H49:H56)</f>
        <v>0</v>
      </c>
      <c r="I61" s="80">
        <f aca="true" t="shared" si="13" ref="I61:W61">SUM(I49:I56)</f>
        <v>0</v>
      </c>
      <c r="J61" s="80">
        <f t="shared" si="13"/>
        <v>618675</v>
      </c>
      <c r="K61" s="80">
        <f t="shared" si="13"/>
        <v>0</v>
      </c>
      <c r="L61" s="80">
        <f t="shared" si="13"/>
        <v>0</v>
      </c>
      <c r="M61" s="80">
        <f t="shared" si="13"/>
        <v>0</v>
      </c>
      <c r="N61" s="80">
        <f t="shared" si="13"/>
        <v>0</v>
      </c>
      <c r="O61" s="80">
        <f t="shared" si="13"/>
        <v>0</v>
      </c>
      <c r="P61" s="80">
        <f t="shared" si="13"/>
        <v>0</v>
      </c>
      <c r="Q61" s="80">
        <f t="shared" si="13"/>
        <v>0</v>
      </c>
      <c r="R61" s="80">
        <f t="shared" si="13"/>
        <v>0</v>
      </c>
      <c r="S61" s="80">
        <f t="shared" si="13"/>
        <v>86397450</v>
      </c>
      <c r="T61" s="80">
        <f t="shared" si="13"/>
        <v>-80340870</v>
      </c>
      <c r="U61" s="80">
        <f t="shared" si="13"/>
        <v>6675255</v>
      </c>
      <c r="V61" s="80">
        <f t="shared" si="13"/>
        <v>0</v>
      </c>
      <c r="W61" s="80">
        <f t="shared" si="13"/>
        <v>6675255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60:F60"/>
    <mergeCell ref="A61:F61"/>
    <mergeCell ref="A54:F54"/>
    <mergeCell ref="A55:F55"/>
    <mergeCell ref="A56:F56"/>
    <mergeCell ref="A57:F57"/>
    <mergeCell ref="A58:W58"/>
    <mergeCell ref="A59:F59"/>
    <mergeCell ref="A53:F53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41:F41"/>
    <mergeCell ref="A30:W30"/>
    <mergeCell ref="A31:F31"/>
    <mergeCell ref="A32:F32"/>
    <mergeCell ref="A33:F33"/>
    <mergeCell ref="A34:W34"/>
    <mergeCell ref="A35:F35"/>
    <mergeCell ref="A36:F36"/>
    <mergeCell ref="A37:F37"/>
    <mergeCell ref="A38:F38"/>
    <mergeCell ref="A39:F39"/>
    <mergeCell ref="A40:F40"/>
    <mergeCell ref="A29:F29"/>
    <mergeCell ref="A17:F17"/>
    <mergeCell ref="A18:F18"/>
    <mergeCell ref="A19:F19"/>
    <mergeCell ref="A20:F20"/>
    <mergeCell ref="A21:F21"/>
    <mergeCell ref="A22:F22"/>
    <mergeCell ref="A24:F24"/>
    <mergeCell ref="A25:F25"/>
    <mergeCell ref="A26:F26"/>
    <mergeCell ref="A27:F27"/>
    <mergeCell ref="A28:F28"/>
    <mergeCell ref="V3:V4"/>
    <mergeCell ref="W3:W4"/>
    <mergeCell ref="A5:F5"/>
    <mergeCell ref="A6:W6"/>
    <mergeCell ref="A7:F7"/>
    <mergeCell ref="A11:F11"/>
    <mergeCell ref="A12:F12"/>
    <mergeCell ref="A23:F23"/>
    <mergeCell ref="A13:F13"/>
    <mergeCell ref="A14:F14"/>
    <mergeCell ref="A15:F15"/>
    <mergeCell ref="A16:F16"/>
    <mergeCell ref="A1:J1"/>
    <mergeCell ref="C2:D2"/>
    <mergeCell ref="A9:F9"/>
    <mergeCell ref="A10:F10"/>
    <mergeCell ref="A8:F8"/>
    <mergeCell ref="A3:F4"/>
    <mergeCell ref="G3:G4"/>
    <mergeCell ref="H3:U3"/>
  </mergeCells>
  <conditionalFormatting sqref="S7:T7 O7 H7 J7:L7 S8">
    <cfRule type="cellIs" priority="8" dxfId="0" operator="notEqual" stopIfTrue="1">
      <formula>ROUND(H7,0)</formula>
    </cfRule>
  </conditionalFormatting>
  <conditionalFormatting sqref="O13">
    <cfRule type="cellIs" priority="7" dxfId="0" operator="notEqual" stopIfTrue="1">
      <formula>ROUND(O13,0)</formula>
    </cfRule>
  </conditionalFormatting>
  <conditionalFormatting sqref="T11">
    <cfRule type="cellIs" priority="6" dxfId="0" operator="notEqual" stopIfTrue="1">
      <formula>ROUND(T11,0)</formula>
    </cfRule>
  </conditionalFormatting>
  <conditionalFormatting sqref="J27 S27:T27">
    <cfRule type="cellIs" priority="5" dxfId="0" operator="notEqual" stopIfTrue="1">
      <formula>ROUND(J27,0)</formula>
    </cfRule>
  </conditionalFormatting>
  <conditionalFormatting sqref="H35 S35 K35:L35">
    <cfRule type="cellIs" priority="4" dxfId="0" operator="notEqual" stopIfTrue="1">
      <formula>ROUND(H35,0)</formula>
    </cfRule>
  </conditionalFormatting>
  <conditionalFormatting sqref="O41">
    <cfRule type="cellIs" priority="3" dxfId="0" operator="notEqual" stopIfTrue="1">
      <formula>ROUND(O41,0)</formula>
    </cfRule>
  </conditionalFormatting>
  <conditionalFormatting sqref="T39">
    <cfRule type="cellIs" priority="2" dxfId="0" operator="notEqual" stopIfTrue="1">
      <formula>ROUND(T39,0)</formula>
    </cfRule>
  </conditionalFormatting>
  <dataValidations count="5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5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7:J65527">
      <formula1>0</formula1>
    </dataValidation>
    <dataValidation type="whole" operator="notEqual" allowBlank="1" showInputMessage="1" showErrorMessage="1" errorTitle="Pogrešan unos" error="Mogu se unijeti samo cjelobrojne vrijednosti." sqref="I65518:J65526">
      <formula1>999999999999</formula1>
    </dataValidation>
    <dataValidation type="whole" operator="notEqual" allowBlank="1" showInputMessage="1" showErrorMessage="1" errorTitle="Pogrešan unos" error="Mogu se unijeti samo cjelobrojne vrijednosti." sqref="I65536:J65536">
      <formula1>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59:W61 H31:W33 H35:W57 H7:W29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39" r:id="rId1"/>
  <rowBreaks count="1" manualBreakCount="1">
    <brk id="61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B36" sqref="B36"/>
    </sheetView>
  </sheetViews>
  <sheetFormatPr defaultColWidth="9.140625" defaultRowHeight="12.75"/>
  <sheetData>
    <row r="1" spans="1:10" ht="12.75">
      <c r="A1" s="324" t="s">
        <v>411</v>
      </c>
      <c r="B1" s="325"/>
      <c r="C1" s="325"/>
      <c r="D1" s="325"/>
      <c r="E1" s="325"/>
      <c r="F1" s="325"/>
      <c r="G1" s="325"/>
      <c r="H1" s="325"/>
      <c r="I1" s="325"/>
      <c r="J1" s="325"/>
    </row>
    <row r="2" spans="1:10" ht="12.75">
      <c r="A2" s="325"/>
      <c r="B2" s="325"/>
      <c r="C2" s="325"/>
      <c r="D2" s="325"/>
      <c r="E2" s="325"/>
      <c r="F2" s="325"/>
      <c r="G2" s="325"/>
      <c r="H2" s="325"/>
      <c r="I2" s="325"/>
      <c r="J2" s="325"/>
    </row>
    <row r="3" spans="1:10" ht="12.75">
      <c r="A3" s="325"/>
      <c r="B3" s="325"/>
      <c r="C3" s="325"/>
      <c r="D3" s="325"/>
      <c r="E3" s="325"/>
      <c r="F3" s="325"/>
      <c r="G3" s="325"/>
      <c r="H3" s="325"/>
      <c r="I3" s="325"/>
      <c r="J3" s="325"/>
    </row>
    <row r="4" spans="1:10" ht="12.75">
      <c r="A4" s="325"/>
      <c r="B4" s="325"/>
      <c r="C4" s="325"/>
      <c r="D4" s="325"/>
      <c r="E4" s="325"/>
      <c r="F4" s="325"/>
      <c r="G4" s="325"/>
      <c r="H4" s="325"/>
      <c r="I4" s="325"/>
      <c r="J4" s="325"/>
    </row>
    <row r="5" spans="1:10" ht="12.75">
      <c r="A5" s="325"/>
      <c r="B5" s="325"/>
      <c r="C5" s="325"/>
      <c r="D5" s="325"/>
      <c r="E5" s="325"/>
      <c r="F5" s="325"/>
      <c r="G5" s="325"/>
      <c r="H5" s="325"/>
      <c r="I5" s="325"/>
      <c r="J5" s="325"/>
    </row>
    <row r="6" spans="1:10" ht="12.75">
      <c r="A6" s="325"/>
      <c r="B6" s="325"/>
      <c r="C6" s="325"/>
      <c r="D6" s="325"/>
      <c r="E6" s="325"/>
      <c r="F6" s="325"/>
      <c r="G6" s="325"/>
      <c r="H6" s="325"/>
      <c r="I6" s="325"/>
      <c r="J6" s="325"/>
    </row>
    <row r="7" spans="1:10" ht="12.75">
      <c r="A7" s="325"/>
      <c r="B7" s="325"/>
      <c r="C7" s="325"/>
      <c r="D7" s="325"/>
      <c r="E7" s="325"/>
      <c r="F7" s="325"/>
      <c r="G7" s="325"/>
      <c r="H7" s="325"/>
      <c r="I7" s="325"/>
      <c r="J7" s="325"/>
    </row>
    <row r="8" spans="1:10" ht="12.75">
      <c r="A8" s="325"/>
      <c r="B8" s="325"/>
      <c r="C8" s="325"/>
      <c r="D8" s="325"/>
      <c r="E8" s="325"/>
      <c r="F8" s="325"/>
      <c r="G8" s="325"/>
      <c r="H8" s="325"/>
      <c r="I8" s="325"/>
      <c r="J8" s="325"/>
    </row>
    <row r="9" spans="1:10" ht="12.75">
      <c r="A9" s="325"/>
      <c r="B9" s="325"/>
      <c r="C9" s="325"/>
      <c r="D9" s="325"/>
      <c r="E9" s="325"/>
      <c r="F9" s="325"/>
      <c r="G9" s="325"/>
      <c r="H9" s="325"/>
      <c r="I9" s="325"/>
      <c r="J9" s="325"/>
    </row>
    <row r="10" spans="1:10" ht="12.75">
      <c r="A10" s="325"/>
      <c r="B10" s="325"/>
      <c r="C10" s="325"/>
      <c r="D10" s="325"/>
      <c r="E10" s="325"/>
      <c r="F10" s="325"/>
      <c r="G10" s="325"/>
      <c r="H10" s="325"/>
      <c r="I10" s="325"/>
      <c r="J10" s="325"/>
    </row>
    <row r="11" spans="1:10" ht="12.75">
      <c r="A11" s="325"/>
      <c r="B11" s="325"/>
      <c r="C11" s="325"/>
      <c r="D11" s="325"/>
      <c r="E11" s="325"/>
      <c r="F11" s="325"/>
      <c r="G11" s="325"/>
      <c r="H11" s="325"/>
      <c r="I11" s="325"/>
      <c r="J11" s="325"/>
    </row>
    <row r="12" spans="1:10" ht="12.75">
      <c r="A12" s="325"/>
      <c r="B12" s="325"/>
      <c r="C12" s="325"/>
      <c r="D12" s="325"/>
      <c r="E12" s="325"/>
      <c r="F12" s="325"/>
      <c r="G12" s="325"/>
      <c r="H12" s="325"/>
      <c r="I12" s="325"/>
      <c r="J12" s="325"/>
    </row>
    <row r="13" spans="1:10" ht="12.75">
      <c r="A13" s="325"/>
      <c r="B13" s="325"/>
      <c r="C13" s="325"/>
      <c r="D13" s="325"/>
      <c r="E13" s="325"/>
      <c r="F13" s="325"/>
      <c r="G13" s="325"/>
      <c r="H13" s="325"/>
      <c r="I13" s="325"/>
      <c r="J13" s="325"/>
    </row>
    <row r="14" spans="1:10" ht="12.75">
      <c r="A14" s="325"/>
      <c r="B14" s="325"/>
      <c r="C14" s="325"/>
      <c r="D14" s="325"/>
      <c r="E14" s="325"/>
      <c r="F14" s="325"/>
      <c r="G14" s="325"/>
      <c r="H14" s="325"/>
      <c r="I14" s="325"/>
      <c r="J14" s="325"/>
    </row>
    <row r="15" spans="1:10" ht="12.75">
      <c r="A15" s="325"/>
      <c r="B15" s="325"/>
      <c r="C15" s="325"/>
      <c r="D15" s="325"/>
      <c r="E15" s="325"/>
      <c r="F15" s="325"/>
      <c r="G15" s="325"/>
      <c r="H15" s="325"/>
      <c r="I15" s="325"/>
      <c r="J15" s="325"/>
    </row>
    <row r="16" spans="1:10" ht="12.75">
      <c r="A16" s="325"/>
      <c r="B16" s="325"/>
      <c r="C16" s="325"/>
      <c r="D16" s="325"/>
      <c r="E16" s="325"/>
      <c r="F16" s="325"/>
      <c r="G16" s="325"/>
      <c r="H16" s="325"/>
      <c r="I16" s="325"/>
      <c r="J16" s="325"/>
    </row>
    <row r="17" spans="1:10" ht="12.75">
      <c r="A17" s="325"/>
      <c r="B17" s="325"/>
      <c r="C17" s="325"/>
      <c r="D17" s="325"/>
      <c r="E17" s="325"/>
      <c r="F17" s="325"/>
      <c r="G17" s="325"/>
      <c r="H17" s="325"/>
      <c r="I17" s="325"/>
      <c r="J17" s="325"/>
    </row>
    <row r="18" spans="1:10" ht="12.75">
      <c r="A18" s="325"/>
      <c r="B18" s="325"/>
      <c r="C18" s="325"/>
      <c r="D18" s="325"/>
      <c r="E18" s="325"/>
      <c r="F18" s="325"/>
      <c r="G18" s="325"/>
      <c r="H18" s="325"/>
      <c r="I18" s="325"/>
      <c r="J18" s="325"/>
    </row>
    <row r="19" spans="1:10" ht="12.75">
      <c r="A19" s="325"/>
      <c r="B19" s="325"/>
      <c r="C19" s="325"/>
      <c r="D19" s="325"/>
      <c r="E19" s="325"/>
      <c r="F19" s="325"/>
      <c r="G19" s="325"/>
      <c r="H19" s="325"/>
      <c r="I19" s="325"/>
      <c r="J19" s="325"/>
    </row>
    <row r="20" spans="1:10" ht="12.75">
      <c r="A20" s="325"/>
      <c r="B20" s="325"/>
      <c r="C20" s="325"/>
      <c r="D20" s="325"/>
      <c r="E20" s="325"/>
      <c r="F20" s="325"/>
      <c r="G20" s="325"/>
      <c r="H20" s="325"/>
      <c r="I20" s="325"/>
      <c r="J20" s="325"/>
    </row>
    <row r="21" spans="1:10" ht="12.75">
      <c r="A21" s="325"/>
      <c r="B21" s="325"/>
      <c r="C21" s="325"/>
      <c r="D21" s="325"/>
      <c r="E21" s="325"/>
      <c r="F21" s="325"/>
      <c r="G21" s="325"/>
      <c r="H21" s="325"/>
      <c r="I21" s="325"/>
      <c r="J21" s="325"/>
    </row>
    <row r="22" spans="1:10" ht="12.75">
      <c r="A22" s="325"/>
      <c r="B22" s="325"/>
      <c r="C22" s="325"/>
      <c r="D22" s="325"/>
      <c r="E22" s="325"/>
      <c r="F22" s="325"/>
      <c r="G22" s="325"/>
      <c r="H22" s="325"/>
      <c r="I22" s="325"/>
      <c r="J22" s="325"/>
    </row>
    <row r="23" spans="1:10" ht="12.75">
      <c r="A23" s="325"/>
      <c r="B23" s="325"/>
      <c r="C23" s="325"/>
      <c r="D23" s="325"/>
      <c r="E23" s="325"/>
      <c r="F23" s="325"/>
      <c r="G23" s="325"/>
      <c r="H23" s="325"/>
      <c r="I23" s="325"/>
      <c r="J23" s="325"/>
    </row>
    <row r="24" spans="1:10" ht="12.75">
      <c r="A24" s="325"/>
      <c r="B24" s="325"/>
      <c r="C24" s="325"/>
      <c r="D24" s="325"/>
      <c r="E24" s="325"/>
      <c r="F24" s="325"/>
      <c r="G24" s="325"/>
      <c r="H24" s="325"/>
      <c r="I24" s="325"/>
      <c r="J24" s="325"/>
    </row>
    <row r="25" spans="1:10" ht="12.75">
      <c r="A25" s="325"/>
      <c r="B25" s="325"/>
      <c r="C25" s="325"/>
      <c r="D25" s="325"/>
      <c r="E25" s="325"/>
      <c r="F25" s="325"/>
      <c r="G25" s="325"/>
      <c r="H25" s="325"/>
      <c r="I25" s="325"/>
      <c r="J25" s="325"/>
    </row>
    <row r="26" spans="1:10" ht="12.75">
      <c r="A26" s="325"/>
      <c r="B26" s="325"/>
      <c r="C26" s="325"/>
      <c r="D26" s="325"/>
      <c r="E26" s="325"/>
      <c r="F26" s="325"/>
      <c r="G26" s="325"/>
      <c r="H26" s="325"/>
      <c r="I26" s="325"/>
      <c r="J26" s="325"/>
    </row>
    <row r="27" spans="1:10" ht="12.75">
      <c r="A27" s="325"/>
      <c r="B27" s="325"/>
      <c r="C27" s="325"/>
      <c r="D27" s="325"/>
      <c r="E27" s="325"/>
      <c r="F27" s="325"/>
      <c r="G27" s="325"/>
      <c r="H27" s="325"/>
      <c r="I27" s="325"/>
      <c r="J27" s="325"/>
    </row>
    <row r="28" spans="1:10" ht="12.75">
      <c r="A28" s="325"/>
      <c r="B28" s="325"/>
      <c r="C28" s="325"/>
      <c r="D28" s="325"/>
      <c r="E28" s="325"/>
      <c r="F28" s="325"/>
      <c r="G28" s="325"/>
      <c r="H28" s="325"/>
      <c r="I28" s="325"/>
      <c r="J28" s="325"/>
    </row>
    <row r="29" spans="1:10" ht="12.75">
      <c r="A29" s="325"/>
      <c r="B29" s="325"/>
      <c r="C29" s="325"/>
      <c r="D29" s="325"/>
      <c r="E29" s="325"/>
      <c r="F29" s="325"/>
      <c r="G29" s="325"/>
      <c r="H29" s="325"/>
      <c r="I29" s="325"/>
      <c r="J29" s="325"/>
    </row>
    <row r="30" spans="1:10" ht="12.75">
      <c r="A30" s="325"/>
      <c r="B30" s="325"/>
      <c r="C30" s="325"/>
      <c r="D30" s="325"/>
      <c r="E30" s="325"/>
      <c r="F30" s="325"/>
      <c r="G30" s="325"/>
      <c r="H30" s="325"/>
      <c r="I30" s="325"/>
      <c r="J30" s="325"/>
    </row>
  </sheetData>
  <sheetProtection/>
  <mergeCells count="1">
    <mergeCell ref="A1:J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Marina Petrovic</cp:lastModifiedBy>
  <cp:lastPrinted>2018-04-25T06:49:36Z</cp:lastPrinted>
  <dcterms:created xsi:type="dcterms:W3CDTF">2008-10-17T11:51:54Z</dcterms:created>
  <dcterms:modified xsi:type="dcterms:W3CDTF">2019-05-13T09:06:26Z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0x0101003A0EEDA03D769F49BCA8A5047ABCAF5B0020724FBA9FD6BC4A95BA1DAA1336702A</vt:lpwstr>
  </property>
  <property fmtid="{D5CDD505-2E9C-101B-9397-08002B2CF9AE}" pid="3" name="VrstaPredmeta">
    <vt:lpwstr>-</vt:lpwstr>
  </property>
  <property fmtid="{D5CDD505-2E9C-101B-9397-08002B2CF9AE}" pid="4" name="TipPredmeta">
    <vt:lpwstr>-</vt:lpwstr>
  </property>
  <property fmtid="{D5CDD505-2E9C-101B-9397-08002B2CF9AE}" pid="5" name="KategorijaPoslovanja">
    <vt:lpwstr>;#-;#</vt:lpwstr>
  </property>
  <property fmtid="{D5CDD505-2E9C-101B-9397-08002B2CF9AE}" pid="6" name="Godina">
    <vt:lpwstr>-</vt:lpwstr>
  </property>
  <property fmtid="{D5CDD505-2E9C-101B-9397-08002B2CF9AE}" pid="7" name="Za arhivu">
    <vt:lpwstr/>
  </property>
  <property fmtid="{D5CDD505-2E9C-101B-9397-08002B2CF9AE}" pid="8" name="Izreka">
    <vt:lpwstr/>
  </property>
  <property fmtid="{D5CDD505-2E9C-101B-9397-08002B2CF9AE}" pid="9" name="NaslovTocke">
    <vt:lpwstr/>
  </property>
  <property fmtid="{D5CDD505-2E9C-101B-9397-08002B2CF9AE}" pid="10" name="BrKolegija">
    <vt:lpwstr>14</vt:lpwstr>
  </property>
  <property fmtid="{D5CDD505-2E9C-101B-9397-08002B2CF9AE}" pid="11" name="Prezentira">
    <vt:lpwstr/>
  </property>
  <property fmtid="{D5CDD505-2E9C-101B-9397-08002B2CF9AE}" pid="12" name="VrstaDokumenta">
    <vt:lpwstr>-</vt:lpwstr>
  </property>
  <property fmtid="{D5CDD505-2E9C-101B-9397-08002B2CF9AE}" pid="13" name="Dileme">
    <vt:lpwstr/>
  </property>
  <property fmtid="{D5CDD505-2E9C-101B-9397-08002B2CF9AE}" pid="14" name="StatusDokumenta">
    <vt:lpwstr>-</vt:lpwstr>
  </property>
  <property fmtid="{D5CDD505-2E9C-101B-9397-08002B2CF9AE}" pid="15" name="PrijedlogPostupanja">
    <vt:lpwstr/>
  </property>
  <property fmtid="{D5CDD505-2E9C-101B-9397-08002B2CF9AE}" pid="16" name="Izradio">
    <vt:lpwstr/>
  </property>
  <property fmtid="{D5CDD505-2E9C-101B-9397-08002B2CF9AE}" pid="17" name="Sazetak">
    <vt:lpwstr/>
  </property>
  <property fmtid="{D5CDD505-2E9C-101B-9397-08002B2CF9AE}" pid="18" name="NamjenaDokumenta">
    <vt:lpwstr>;#Interno;#</vt:lpwstr>
  </property>
</Properties>
</file>