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485" windowWidth="17955" windowHeight="108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<sst xmlns="http://schemas.openxmlformats.org/spreadsheetml/2006/main" count="391" uniqueCount="341">
  <si>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</si>
  <si>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</si>
  <si>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</si>
  <si>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</si>
  <si>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</si>
  <si>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</si>
  <si>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</si>
  <si>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</si>
  <si>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</si>
  <si>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</si>
  <si>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</si>
  <si>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</si>
  <si>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</si>
  <si>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</si>
  <si>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</si>
  <si>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</si>
  <si>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</si>
  <si>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</si>
  <si>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</si>
  <si>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</si>
  <si>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</si>
  <si>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</si>
  <si>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</si>
  <si>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</si>
  <si>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</si>
  <si>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</si>
  <si>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</si>
  <si>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</si>
  <si>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</si>
  <si>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</si>
  <si>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</si>
  <si>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</si>
  <si>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</si>
  <si>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</si>
  <si>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</si>
  <si>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</si>
  <si>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</si>
  <si>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</si>
  <si>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</si>
  <si>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</si>
  <si>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</si>
  <si>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</si>
  <si>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</si>
  <si>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</si>
  <si>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</si>
  <si>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</si>
  <si>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</si>
  <si>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</si>
  <si>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</si>
  <si>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</si>
  <si>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</si>
  <si>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</si>
  <si>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</si>
  <si>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</si>
  <si>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</si>
  <si>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</si>
  <si>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</si>
  <si>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</si>
  <si>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</si>
  <si>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</si>
  <si>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</si>
  <si>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</si>
  <si>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</si>
  <si>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</si>
  <si>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</si>
  <si>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</si>
  <si>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</si>
  <si>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</si>
  <si>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</si>
  <si>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</si>
  <si>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</si>
  <si>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</si>
  <si>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</si>
  <si>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</si>
  <si>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</si>
  <si>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</si>
  <si>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</si>
  <si>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</si>
  <si>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</si>
  <si>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</si>
  <si>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</si>
  <si>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</si>
  <si>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</si>
  <si>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</si>
  <si>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</si>
  <si>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</si>
  <si>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</si>
  <si>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</si>
  <si>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</si>
  <si>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</si>
  <si>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</si>
  <si>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</si>
  <si>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</si>
  <si>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</si>
  <si>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</si>
  <si>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</si>
  <si>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</si>
  <si>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</si>
  <si>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</si>
  <si>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</si>
  <si>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</si>
  <si>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</si>
  <si>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</si>
  <si>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</si>
  <si>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</si>
  <si>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</si>
  <si>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</si>
  <si>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</si>
  <si>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</si>
  <si>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</si>
  <si>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</si>
  <si>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</si>
  <si>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</si>
  <si>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</si>
  <si>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</si>
  <si>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</si>
  <si>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</si>
  <si>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</si>
  <si>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</si>
  <si>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</si>
  <si>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</si>
  <si>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</si>
  <si>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</si>
  <si>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</si>
  <si>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</si>
  <si>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</si>
  <si>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</si>
  <si>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</si>
  <si>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</si>
  <si>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</si>
  <si>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</si>
  <si>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</si>
  <si>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</si>
  <si>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</si>
  <si>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</si>
  <si>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</si>
  <si>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</si>
  <si>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</si>
  <si>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</si>
  <si>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</si>
  <si>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</si>
  <si>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</si>
  <si>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</si>
  <si>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</si>
  <si>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</si>
  <si>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</si>
  <si>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</si>
  <si>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</si>
  <si>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</si>
  <si>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</si>
  <si>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</si>
  <si>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</si>
  <si>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</si>
  <si>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</si>
  <si>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</si>
  <si>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</si>
  <si>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</si>
  <si>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</si>
  <si>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</si>
  <si>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</si>
  <si>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</si>
  <si>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</si>
  <si>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</si>
  <si>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</si>
  <si>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</si>
  <si>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</si>
  <si>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</si>
  <si>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</si>
  <si>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</si>
  <si>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</si>
  <si>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</si>
  <si>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</si>
  <si>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</si>
  <si>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</si>
  <si>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</si>
  <si>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</si>
  <si>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</si>
  <si>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</si>
  <si>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</si>
  <si>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</si>
  <si>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</si>
  <si>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</si>
  <si>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</si>
  <si>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</si>
  <si>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</si>
  <si>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</si>
  <si>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</si>
  <si>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</si>
  <si>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</si>
  <si>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</si>
  <si>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</si>
  <si>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</si>
  <si>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</si>
  <si>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</si>
  <si>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</si>
  <si>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</si>
  <si>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</si>
  <si>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</si>
  <si>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</si>
  <si>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</si>
  <si>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</si>
  <si>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</si>
  <si>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</si>
  <si>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</si>
  <si>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</si>
  <si>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</si>
  <si>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</si>
  <si>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</si>
  <si>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</si>
  <si>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</si>
  <si>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</si>
  <si>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</si>
  <si>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</si>
  <si>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</si>
  <si>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</si>
  <si>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</si>
  <si>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</si>
  <si>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</si>
  <si>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</si>
  <si>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</si>
  <si>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</si>
  <si>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</si>
  <si>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</si>
  <si>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</si>
  <si>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</si>
  <si>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</si>
  <si>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</si>
  <si>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</si>
  <si>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</si>
  <si>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</si>
  <si>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</si>
  <si>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</si>
  <si>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</si>
  <si>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</si>
  <si>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</si>
  <si>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</si>
  <si>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</si>
  <si>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</si>
  <si>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</si>
  <si>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</si>
  <si>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</si>
  <si>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</si>
  <si>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</si>
  <si>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</si>
  <si>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</si>
  <si>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</si>
  <si>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</si>
  <si>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</si>
  <si>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</si>
  <si>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</si>
  <si>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</si>
  <si>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</si>
  <si>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</si>
  <si>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</si>
  <si>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</si>
  <si>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</si>
  <si>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</si>
  <si>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</si>
  <si>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</si>
  <si>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</si>
  <si>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</si>
  <si>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</si>
  <si>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</si>
  <si>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</si>
  <si>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</si>
  <si>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</si>
  <si>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</si>
  <si>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</si>
  <si>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</si>
  <si>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</si>
  <si>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</si>
  <si>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</si>
  <si>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</si>
  <si>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</si>
  <si>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</si>
  <si>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</si>
  <si>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</si>
  <si>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</si>
  <si>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</si>
  <si>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</si>
  <si>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</si>
  <si>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</si>
  <si>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</si>
  <si>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</si>
  <si>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</si>
  <si>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</si>
  <si>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</si>
  <si>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</si>
  <si>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</si>
  <si>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</si>
  <si>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</si>
  <si>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</si>
  <si>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</si>
  <si>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</si>
  <si>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</si>
  <si>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</si>
  <si>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</si>
  <si>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</si>
  <si>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</si>
  <si>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</si>
  <si>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</si>
  <si>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</si>
  <si>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</si>
  <si>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</si>
  <si>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</si>
  <si>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</si>
  <si>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</si>
  <si>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</si>
  <si>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</si>
  <si>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</si>
  <si>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</si>
  <si>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</si>
  <si>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</si>
  <si>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</si>
  <si>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</si>
  <si>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</si>
  <si>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</si>
  <si>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</si>
  <si>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</si>
  <si>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</si>
  <si>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</si>
  <si>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</si>
  <si>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</si>
  <si>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</si>
  <si>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03302466</t>
  </si>
  <si>
    <t>060003058</t>
  </si>
  <si>
    <t>61063868086</t>
  </si>
  <si>
    <t>ATLANTSKA PLOVIDBA d.d.</t>
  </si>
  <si>
    <t>Dubrovnik</t>
  </si>
  <si>
    <t>atlant@atlant.hr</t>
  </si>
  <si>
    <t>www.atlant.hr</t>
  </si>
  <si>
    <t>NE</t>
  </si>
  <si>
    <t>5020</t>
  </si>
  <si>
    <t>020 352 230</t>
  </si>
  <si>
    <t>Pero Kulaš</t>
  </si>
  <si>
    <t>Obveznik: Atlantska plovidba d.d.</t>
  </si>
  <si>
    <t>Dr. A. Starčevića 24</t>
  </si>
  <si>
    <t>Vicenco Jerković</t>
  </si>
  <si>
    <t>vicenco.jerkovic@atlant.hr</t>
  </si>
  <si>
    <t>stanje na dan 31.12.2017.</t>
  </si>
  <si>
    <t>u razdoblju 1.1.2017.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</si>
</sst>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172" applyFont="1" applyAlignment="1">
      <alignment/>
      <protection/>
    </xf>
    <xf numFmtId="0" fontId="0" fillId="0" borderId="0" xfId="172" applyFont="1" applyAlignment="1">
      <alignment/>
      <protection/>
    </xf>
    <xf numFmtId="0" fontId="3" fillId="0" borderId="17" xfId="172" applyFont="1" applyFill="1" applyBorder="1" applyAlignment="1" applyProtection="1">
      <alignment horizontal="center" vertical="center"/>
      <protection hidden="1" locked="0"/>
    </xf>
    <xf numFmtId="0" fontId="2" fillId="0" borderId="0" xfId="172" applyFont="1" applyFill="1" applyBorder="1" applyAlignment="1" applyProtection="1">
      <alignment horizontal="left" vertical="center"/>
      <protection hidden="1"/>
    </xf>
    <xf numFmtId="0" fontId="3" fillId="0" borderId="0" xfId="172" applyFont="1" applyFill="1" applyBorder="1" applyAlignment="1" applyProtection="1">
      <alignment horizontal="left" vertical="center" wrapText="1"/>
      <protection hidden="1"/>
    </xf>
    <xf numFmtId="0" fontId="3" fillId="0" borderId="0" xfId="172" applyFont="1" applyFill="1" applyBorder="1" applyAlignment="1" applyProtection="1">
      <alignment vertical="center"/>
      <protection hidden="1"/>
    </xf>
    <xf numFmtId="0" fontId="3" fillId="0" borderId="0" xfId="172" applyFont="1" applyFill="1" applyBorder="1" applyAlignment="1" applyProtection="1">
      <alignment horizontal="center" vertical="center" wrapText="1"/>
      <protection hidden="1"/>
    </xf>
    <xf numFmtId="0" fontId="3" fillId="0" borderId="0" xfId="172" applyFont="1" applyBorder="1" applyAlignment="1" applyProtection="1">
      <alignment horizontal="left" vertical="center" wrapText="1"/>
      <protection hidden="1"/>
    </xf>
    <xf numFmtId="0" fontId="3" fillId="0" borderId="0" xfId="172" applyFont="1" applyBorder="1" applyAlignment="1" applyProtection="1">
      <alignment/>
      <protection hidden="1"/>
    </xf>
    <xf numFmtId="0" fontId="3" fillId="0" borderId="0" xfId="172" applyFont="1" applyAlignment="1" applyProtection="1">
      <alignment/>
      <protection hidden="1"/>
    </xf>
    <xf numFmtId="0" fontId="15" fillId="0" borderId="0" xfId="172" applyFont="1" applyBorder="1" applyAlignment="1" applyProtection="1">
      <alignment horizontal="right" vertical="center" wrapText="1"/>
      <protection hidden="1"/>
    </xf>
    <xf numFmtId="0" fontId="15" fillId="0" borderId="0" xfId="172" applyFont="1" applyAlignment="1" applyProtection="1">
      <alignment horizontal="right"/>
      <protection hidden="1"/>
    </xf>
    <xf numFmtId="0" fontId="15" fillId="0" borderId="0" xfId="17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172" applyFont="1" applyFill="1" applyBorder="1" applyAlignment="1" applyProtection="1">
      <alignment horizontal="left" vertical="center"/>
      <protection hidden="1"/>
    </xf>
    <xf numFmtId="0" fontId="3" fillId="0" borderId="0" xfId="172" applyFont="1" applyFill="1" applyBorder="1" applyAlignment="1" applyProtection="1">
      <alignment/>
      <protection hidden="1"/>
    </xf>
    <xf numFmtId="0" fontId="3" fillId="0" borderId="0" xfId="172" applyFont="1" applyAlignment="1" applyProtection="1">
      <alignment horizontal="right" vertical="center"/>
      <protection hidden="1"/>
    </xf>
    <xf numFmtId="0" fontId="3" fillId="0" borderId="0" xfId="172" applyFont="1" applyAlignment="1" applyProtection="1">
      <alignment wrapText="1"/>
      <protection hidden="1"/>
    </xf>
    <xf numFmtId="0" fontId="3" fillId="0" borderId="0" xfId="172" applyFont="1" applyAlignment="1" applyProtection="1">
      <alignment horizontal="right"/>
      <protection hidden="1"/>
    </xf>
    <xf numFmtId="0" fontId="3" fillId="0" borderId="0" xfId="172" applyFont="1" applyAlignment="1" applyProtection="1">
      <alignment horizontal="right" wrapText="1"/>
      <protection hidden="1"/>
    </xf>
    <xf numFmtId="0" fontId="3" fillId="0" borderId="0" xfId="172" applyFont="1" applyBorder="1" applyAlignment="1" applyProtection="1">
      <alignment horizontal="left"/>
      <protection hidden="1"/>
    </xf>
    <xf numFmtId="0" fontId="3" fillId="0" borderId="0" xfId="172" applyFont="1" applyBorder="1" applyAlignment="1" applyProtection="1">
      <alignment vertical="top"/>
      <protection hidden="1"/>
    </xf>
    <xf numFmtId="1" fontId="2" fillId="33" borderId="18" xfId="17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horizontal="right"/>
      <protection hidden="1"/>
    </xf>
    <xf numFmtId="0" fontId="2" fillId="0" borderId="0" xfId="172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 applyProtection="1">
      <alignment/>
      <protection hidden="1"/>
    </xf>
    <xf numFmtId="3" fontId="2" fillId="33" borderId="18" xfId="172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172" applyFont="1" applyFill="1" applyBorder="1" applyAlignment="1" applyProtection="1">
      <alignment horizontal="center" vertical="center"/>
      <protection hidden="1" locked="0"/>
    </xf>
    <xf numFmtId="0" fontId="2" fillId="0" borderId="0" xfId="172" applyFont="1" applyBorder="1" applyAlignment="1" applyProtection="1">
      <alignment vertical="top"/>
      <protection hidden="1"/>
    </xf>
    <xf numFmtId="0" fontId="3" fillId="0" borderId="0" xfId="172" applyFont="1" applyAlignment="1" applyProtection="1">
      <alignment/>
      <protection hidden="1"/>
    </xf>
    <xf numFmtId="49" fontId="2" fillId="33" borderId="18" xfId="172" applyNumberFormat="1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 applyProtection="1">
      <alignment horizontal="left" vertical="top" wrapText="1"/>
      <protection hidden="1"/>
    </xf>
    <xf numFmtId="0" fontId="3" fillId="0" borderId="0" xfId="172" applyFont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vertical="top" wrapText="1"/>
      <protection hidden="1"/>
    </xf>
    <xf numFmtId="0" fontId="3" fillId="0" borderId="0" xfId="172" applyFont="1" applyBorder="1" applyAlignment="1" applyProtection="1">
      <alignment wrapText="1"/>
      <protection hidden="1"/>
    </xf>
    <xf numFmtId="0" fontId="3" fillId="0" borderId="0" xfId="172" applyFont="1" applyAlignment="1" applyProtection="1">
      <alignment horizontal="left" vertical="top" indent="2"/>
      <protection hidden="1"/>
    </xf>
    <xf numFmtId="0" fontId="3" fillId="0" borderId="0" xfId="172" applyFont="1" applyAlignment="1" applyProtection="1">
      <alignment horizontal="left" vertical="top" wrapText="1" indent="2"/>
      <protection hidden="1"/>
    </xf>
    <xf numFmtId="0" fontId="3" fillId="0" borderId="0" xfId="172" applyFont="1" applyBorder="1" applyAlignment="1" applyProtection="1">
      <alignment horizontal="right" vertical="top"/>
      <protection hidden="1"/>
    </xf>
    <xf numFmtId="0" fontId="3" fillId="0" borderId="0" xfId="172" applyFont="1" applyBorder="1" applyAlignment="1" applyProtection="1">
      <alignment horizontal="center" vertical="top"/>
      <protection hidden="1"/>
    </xf>
    <xf numFmtId="0" fontId="3" fillId="0" borderId="0" xfId="172" applyFont="1" applyBorder="1" applyAlignment="1" applyProtection="1">
      <alignment horizontal="center"/>
      <protection hidden="1"/>
    </xf>
    <xf numFmtId="0" fontId="2" fillId="33" borderId="0" xfId="172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>
      <alignment/>
      <protection/>
    </xf>
    <xf numFmtId="49" fontId="2" fillId="33" borderId="0" xfId="17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172" applyNumberFormat="1" applyFont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horizontal="left" vertical="top"/>
      <protection hidden="1"/>
    </xf>
    <xf numFmtId="0" fontId="3" fillId="0" borderId="19" xfId="172" applyFont="1" applyBorder="1" applyAlignment="1" applyProtection="1">
      <alignment/>
      <protection hidden="1"/>
    </xf>
    <xf numFmtId="0" fontId="3" fillId="0" borderId="0" xfId="172" applyFont="1" applyAlignment="1" applyProtection="1">
      <alignment vertical="top"/>
      <protection hidden="1"/>
    </xf>
    <xf numFmtId="0" fontId="3" fillId="0" borderId="0" xfId="172" applyFont="1" applyAlignment="1" applyProtection="1">
      <alignment horizontal="left"/>
      <protection hidden="1"/>
    </xf>
    <xf numFmtId="0" fontId="3" fillId="0" borderId="0" xfId="172" applyFont="1" applyBorder="1" applyAlignment="1" applyProtection="1">
      <alignment vertical="center"/>
      <protection hidden="1"/>
    </xf>
    <xf numFmtId="0" fontId="3" fillId="0" borderId="0" xfId="172" applyFont="1" applyFill="1" applyBorder="1" applyAlignment="1" applyProtection="1">
      <alignment vertical="center"/>
      <protection hidden="1"/>
    </xf>
    <xf numFmtId="0" fontId="2" fillId="0" borderId="0" xfId="172" applyFont="1" applyAlignment="1" applyProtection="1">
      <alignment vertical="center"/>
      <protection hidden="1"/>
    </xf>
    <xf numFmtId="0" fontId="3" fillId="0" borderId="20" xfId="172" applyFont="1" applyBorder="1" applyAlignment="1" applyProtection="1">
      <alignment/>
      <protection hidden="1"/>
    </xf>
    <xf numFmtId="0" fontId="3" fillId="0" borderId="20" xfId="172" applyFont="1" applyBorder="1" applyAlignment="1">
      <alignment/>
      <protection/>
    </xf>
    <xf numFmtId="0" fontId="3" fillId="0" borderId="0" xfId="17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179">
      <alignment vertical="top"/>
      <protection/>
    </xf>
    <xf numFmtId="0" fontId="12" fillId="0" borderId="0" xfId="179" applyAlignment="1">
      <alignment/>
      <protection/>
    </xf>
    <xf numFmtId="0" fontId="19" fillId="0" borderId="0" xfId="179" applyFont="1" applyAlignment="1">
      <alignment/>
      <protection/>
    </xf>
    <xf numFmtId="0" fontId="13" fillId="0" borderId="0" xfId="17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79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79" applyFont="1" applyFill="1" applyBorder="1" applyAlignment="1" applyProtection="1">
      <alignment horizontal="center" vertical="center"/>
      <protection hidden="1"/>
    </xf>
    <xf numFmtId="14" fontId="9" fillId="33" borderId="0" xfId="17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9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172" applyFont="1" applyBorder="1" applyAlignment="1" applyProtection="1">
      <alignment vertical="center"/>
      <protection hidden="1"/>
    </xf>
    <xf numFmtId="0" fontId="16" fillId="0" borderId="0" xfId="171" applyFont="1" applyBorder="1" applyAlignment="1" applyProtection="1">
      <alignment vertical="center"/>
      <protection hidden="1"/>
    </xf>
    <xf numFmtId="0" fontId="16" fillId="0" borderId="0" xfId="172" applyFont="1" applyBorder="1" applyAlignment="1" applyProtection="1">
      <alignment/>
      <protection hidden="1"/>
    </xf>
    <xf numFmtId="0" fontId="12" fillId="0" borderId="0" xfId="172" applyAlignment="1">
      <alignment/>
      <protection/>
    </xf>
    <xf numFmtId="0" fontId="16" fillId="0" borderId="0" xfId="172" applyFont="1" applyAlignment="1" applyProtection="1">
      <alignment/>
      <protection hidden="1"/>
    </xf>
    <xf numFmtId="14" fontId="2" fillId="0" borderId="26" xfId="173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5" applyFill="1" applyBorder="1" applyAlignment="1" applyProtection="1">
      <alignment/>
      <protection hidden="1" locked="0"/>
    </xf>
    <xf numFmtId="0" fontId="4" fillId="0" borderId="24" xfId="55" applyFill="1" applyBorder="1" applyAlignment="1" applyProtection="1">
      <alignment/>
      <protection hidden="1" locked="0"/>
    </xf>
    <xf numFmtId="0" fontId="4" fillId="0" borderId="28" xfId="55" applyFill="1" applyBorder="1" applyAlignment="1" applyProtection="1">
      <alignment/>
      <protection hidden="1" locked="0"/>
    </xf>
    <xf numFmtId="3" fontId="1" fillId="0" borderId="10" xfId="170" applyNumberFormat="1" applyFont="1" applyFill="1" applyBorder="1" applyAlignment="1" applyProtection="1">
      <alignment vertical="center"/>
      <protection locked="0"/>
    </xf>
    <xf numFmtId="3" fontId="1" fillId="0" borderId="10" xfId="127" applyNumberFormat="1" applyFont="1" applyFill="1" applyBorder="1" applyAlignment="1" applyProtection="1">
      <alignment horizontal="right" vertical="center"/>
      <protection hidden="1"/>
    </xf>
    <xf numFmtId="3" fontId="1" fillId="0" borderId="10" xfId="119" applyNumberFormat="1" applyFont="1" applyFill="1" applyBorder="1" applyAlignment="1" applyProtection="1">
      <alignment horizontal="right" vertical="center"/>
      <protection hidden="1"/>
    </xf>
    <xf numFmtId="3" fontId="6" fillId="0" borderId="14" xfId="124" applyNumberFormat="1" applyFont="1" applyFill="1" applyBorder="1" applyAlignment="1" applyProtection="1">
      <alignment horizontal="right" vertical="center"/>
      <protection hidden="1"/>
    </xf>
    <xf numFmtId="3" fontId="1" fillId="0" borderId="11" xfId="128" applyNumberFormat="1" applyFont="1" applyFill="1" applyBorder="1" applyAlignment="1" applyProtection="1">
      <alignment horizontal="right" vertical="center"/>
      <protection hidden="1"/>
    </xf>
    <xf numFmtId="3" fontId="1" fillId="0" borderId="29" xfId="128" applyNumberFormat="1" applyFont="1" applyFill="1" applyBorder="1" applyAlignment="1" applyProtection="1">
      <alignment horizontal="right" vertical="center"/>
      <protection hidden="1"/>
    </xf>
    <xf numFmtId="0" fontId="3" fillId="0" borderId="0" xfId="172" applyFont="1" applyFill="1" applyBorder="1" applyAlignment="1" applyProtection="1">
      <alignment horizontal="center" vertical="top"/>
      <protection hidden="1"/>
    </xf>
    <xf numFmtId="0" fontId="3" fillId="0" borderId="0" xfId="172" applyFont="1" applyFill="1" applyBorder="1" applyAlignment="1" applyProtection="1">
      <alignment horizontal="center"/>
      <protection hidden="1"/>
    </xf>
    <xf numFmtId="0" fontId="3" fillId="0" borderId="0" xfId="172" applyFont="1" applyAlignment="1" applyProtection="1">
      <alignment horizontal="right" vertical="center" wrapText="1"/>
      <protection hidden="1"/>
    </xf>
    <xf numFmtId="0" fontId="3" fillId="0" borderId="30" xfId="172" applyFont="1" applyBorder="1" applyAlignment="1" applyProtection="1">
      <alignment horizontal="right" wrapText="1"/>
      <protection hidden="1"/>
    </xf>
    <xf numFmtId="0" fontId="3" fillId="0" borderId="0" xfId="172" applyFont="1" applyAlignment="1" applyProtection="1">
      <alignment horizontal="right" vertical="center"/>
      <protection hidden="1"/>
    </xf>
    <xf numFmtId="0" fontId="3" fillId="0" borderId="30" xfId="172" applyFont="1" applyBorder="1" applyAlignment="1" applyProtection="1">
      <alignment horizontal="right"/>
      <protection hidden="1"/>
    </xf>
    <xf numFmtId="0" fontId="20" fillId="0" borderId="0" xfId="172" applyFont="1" applyAlignment="1" applyProtection="1">
      <alignment horizontal="left"/>
      <protection hidden="1"/>
    </xf>
    <xf numFmtId="0" fontId="9" fillId="0" borderId="0" xfId="172" applyFont="1" applyAlignment="1">
      <alignment/>
      <protection/>
    </xf>
    <xf numFmtId="0" fontId="3" fillId="0" borderId="0" xfId="172" applyFont="1" applyBorder="1" applyAlignment="1" applyProtection="1">
      <alignment vertical="center"/>
      <protection hidden="1"/>
    </xf>
    <xf numFmtId="0" fontId="3" fillId="0" borderId="31" xfId="172" applyFont="1" applyBorder="1" applyAlignment="1" applyProtection="1">
      <alignment horizontal="center" vertical="top"/>
      <protection hidden="1"/>
    </xf>
    <xf numFmtId="0" fontId="3" fillId="0" borderId="31" xfId="172" applyFont="1" applyBorder="1" applyAlignment="1">
      <alignment horizontal="center"/>
      <protection/>
    </xf>
    <xf numFmtId="0" fontId="3" fillId="0" borderId="31" xfId="172" applyFont="1" applyBorder="1" applyAlignment="1">
      <alignment/>
      <protection/>
    </xf>
    <xf numFmtId="0" fontId="16" fillId="0" borderId="0" xfId="171" applyFont="1" applyBorder="1" applyAlignment="1" applyProtection="1">
      <alignment horizontal="left" vertical="center"/>
      <protection hidden="1"/>
    </xf>
    <xf numFmtId="49" fontId="2" fillId="33" borderId="27" xfId="174" applyNumberFormat="1" applyFont="1" applyFill="1" applyBorder="1" applyAlignment="1" applyProtection="1">
      <alignment horizontal="left" vertical="center"/>
      <protection hidden="1" locked="0"/>
    </xf>
    <xf numFmtId="49" fontId="2" fillId="0" borderId="24" xfId="174" applyNumberFormat="1" applyFont="1" applyBorder="1" applyAlignment="1" applyProtection="1">
      <alignment horizontal="left" vertical="center"/>
      <protection hidden="1" locked="0"/>
    </xf>
    <xf numFmtId="49" fontId="2" fillId="0" borderId="28" xfId="174" applyNumberFormat="1" applyFont="1" applyBorder="1" applyAlignment="1" applyProtection="1">
      <alignment horizontal="left" vertical="center"/>
      <protection hidden="1" locked="0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4" xfId="17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73" applyNumberFormat="1" applyFont="1" applyFill="1" applyBorder="1" applyAlignment="1" applyProtection="1">
      <alignment horizontal="left" vertical="center"/>
      <protection hidden="1" locked="0"/>
    </xf>
    <xf numFmtId="0" fontId="3" fillId="0" borderId="28" xfId="174" applyFont="1" applyBorder="1" applyAlignment="1">
      <alignment horizontal="left" vertical="center"/>
      <protection/>
    </xf>
    <xf numFmtId="0" fontId="3" fillId="0" borderId="0" xfId="172" applyFont="1" applyAlignment="1" applyProtection="1">
      <alignment horizontal="center" vertical="center"/>
      <protection hidden="1"/>
    </xf>
    <xf numFmtId="0" fontId="3" fillId="0" borderId="0" xfId="172" applyFont="1" applyAlignment="1">
      <alignment horizontal="center" vertical="center"/>
      <protection/>
    </xf>
    <xf numFmtId="0" fontId="3" fillId="0" borderId="0" xfId="172" applyFont="1" applyAlignment="1">
      <alignment horizontal="center"/>
      <protection/>
    </xf>
    <xf numFmtId="0" fontId="3" fillId="0" borderId="0" xfId="172" applyFont="1" applyAlignment="1">
      <alignment horizontal="center" vertical="center"/>
      <protection/>
    </xf>
    <xf numFmtId="0" fontId="3" fillId="0" borderId="0" xfId="172" applyFont="1" applyAlignment="1">
      <alignment vertical="center"/>
      <protection/>
    </xf>
    <xf numFmtId="49" fontId="2" fillId="33" borderId="27" xfId="17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72" applyNumberFormat="1" applyFont="1" applyBorder="1" applyAlignment="1" applyProtection="1">
      <alignment horizontal="left" vertical="center"/>
      <protection hidden="1" locked="0"/>
    </xf>
    <xf numFmtId="0" fontId="3" fillId="0" borderId="0" xfId="172" applyFont="1" applyBorder="1" applyAlignment="1" applyProtection="1">
      <alignment horizontal="center" vertical="top"/>
      <protection hidden="1"/>
    </xf>
    <xf numFmtId="0" fontId="3" fillId="0" borderId="0" xfId="172" applyFont="1" applyBorder="1" applyAlignment="1" applyProtection="1">
      <alignment horizontal="center"/>
      <protection hidden="1"/>
    </xf>
    <xf numFmtId="0" fontId="13" fillId="0" borderId="0" xfId="172" applyFont="1" applyAlignment="1">
      <alignment/>
      <protection/>
    </xf>
    <xf numFmtId="49" fontId="2" fillId="33" borderId="27" xfId="17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172" applyNumberFormat="1" applyFont="1" applyBorder="1" applyAlignment="1" applyProtection="1">
      <alignment horizontal="center" vertical="center"/>
      <protection hidden="1" locked="0"/>
    </xf>
    <xf numFmtId="0" fontId="2" fillId="33" borderId="27" xfId="172" applyFont="1" applyFill="1" applyBorder="1" applyAlignment="1" applyProtection="1">
      <alignment horizontal="left" vertical="center"/>
      <protection hidden="1" locked="0"/>
    </xf>
    <xf numFmtId="0" fontId="3" fillId="0" borderId="24" xfId="172" applyFont="1" applyBorder="1" applyAlignment="1">
      <alignment/>
      <protection/>
    </xf>
    <xf numFmtId="0" fontId="3" fillId="0" borderId="28" xfId="172" applyFont="1" applyBorder="1" applyAlignment="1">
      <alignment/>
      <protection/>
    </xf>
    <xf numFmtId="0" fontId="2" fillId="33" borderId="27" xfId="172" applyFont="1" applyFill="1" applyBorder="1" applyAlignment="1" applyProtection="1">
      <alignment horizontal="right" vertical="center"/>
      <protection hidden="1" locked="0"/>
    </xf>
    <xf numFmtId="49" fontId="2" fillId="33" borderId="27" xfId="174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174" applyNumberFormat="1" applyFont="1" applyBorder="1" applyAlignment="1" applyProtection="1">
      <alignment horizontal="center" vertical="center"/>
      <protection hidden="1" locked="0"/>
    </xf>
    <xf numFmtId="1" fontId="2" fillId="33" borderId="27" xfId="174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174" applyNumberFormat="1" applyFont="1" applyFill="1" applyBorder="1" applyAlignment="1" applyProtection="1">
      <alignment horizontal="center" vertical="center"/>
      <protection hidden="1" locked="0"/>
    </xf>
    <xf numFmtId="0" fontId="2" fillId="33" borderId="27" xfId="174" applyFont="1" applyFill="1" applyBorder="1" applyAlignment="1" applyProtection="1">
      <alignment horizontal="left" vertical="center"/>
      <protection hidden="1" locked="0"/>
    </xf>
    <xf numFmtId="0" fontId="3" fillId="0" borderId="24" xfId="174" applyFont="1" applyBorder="1" applyAlignment="1">
      <alignment horizontal="left" vertical="center"/>
      <protection/>
    </xf>
    <xf numFmtId="0" fontId="3" fillId="0" borderId="17" xfId="172" applyFont="1" applyBorder="1" applyAlignment="1" applyProtection="1">
      <alignment horizontal="right" vertical="center"/>
      <protection hidden="1"/>
    </xf>
    <xf numFmtId="0" fontId="3" fillId="0" borderId="0" xfId="172" applyFont="1" applyBorder="1" applyAlignment="1" applyProtection="1">
      <alignment horizontal="right"/>
      <protection hidden="1"/>
    </xf>
    <xf numFmtId="0" fontId="3" fillId="0" borderId="24" xfId="172" applyFont="1" applyBorder="1" applyAlignment="1">
      <alignment horizontal="left"/>
      <protection/>
    </xf>
    <xf numFmtId="0" fontId="3" fillId="0" borderId="28" xfId="172" applyFont="1" applyBorder="1" applyAlignment="1">
      <alignment horizontal="left"/>
      <protection/>
    </xf>
    <xf numFmtId="0" fontId="2" fillId="0" borderId="24" xfId="174" applyFont="1" applyBorder="1" applyAlignment="1" applyProtection="1">
      <alignment horizontal="left" vertical="center"/>
      <protection hidden="1" locked="0"/>
    </xf>
    <xf numFmtId="0" fontId="3" fillId="0" borderId="0" xfId="172" applyFont="1" applyBorder="1" applyAlignment="1" applyProtection="1">
      <alignment vertical="top" wrapText="1"/>
      <protection hidden="1"/>
    </xf>
    <xf numFmtId="0" fontId="3" fillId="0" borderId="0" xfId="172" applyFont="1" applyBorder="1" applyAlignment="1" applyProtection="1">
      <alignment wrapText="1"/>
      <protection hidden="1"/>
    </xf>
    <xf numFmtId="0" fontId="3" fillId="0" borderId="19" xfId="172" applyFont="1" applyBorder="1" applyAlignment="1" applyProtection="1">
      <alignment horizontal="center"/>
      <protection hidden="1"/>
    </xf>
    <xf numFmtId="0" fontId="3" fillId="0" borderId="0" xfId="172" applyFont="1" applyAlignment="1">
      <alignment horizontal="center"/>
      <protection/>
    </xf>
    <xf numFmtId="0" fontId="4" fillId="0" borderId="27" xfId="55" applyFill="1" applyBorder="1" applyAlignment="1" applyProtection="1">
      <alignment/>
      <protection hidden="1" locked="0"/>
    </xf>
    <xf numFmtId="0" fontId="2" fillId="0" borderId="24" xfId="173" applyFont="1" applyFill="1" applyBorder="1" applyAlignment="1" applyProtection="1">
      <alignment/>
      <protection hidden="1" locked="0"/>
    </xf>
    <xf numFmtId="0" fontId="2" fillId="0" borderId="28" xfId="173" applyFont="1" applyFill="1" applyBorder="1" applyAlignment="1" applyProtection="1">
      <alignment/>
      <protection hidden="1" locked="0"/>
    </xf>
    <xf numFmtId="0" fontId="3" fillId="0" borderId="0" xfId="172" applyFont="1" applyBorder="1" applyAlignment="1" applyProtection="1">
      <alignment horizontal="right" vertical="center" wrapText="1"/>
      <protection hidden="1"/>
    </xf>
    <xf numFmtId="0" fontId="3" fillId="0" borderId="0" xfId="172" applyFont="1" applyBorder="1" applyAlignment="1" applyProtection="1">
      <alignment horizontal="right" wrapText="1"/>
      <protection hidden="1"/>
    </xf>
    <xf numFmtId="0" fontId="3" fillId="0" borderId="0" xfId="172" applyFont="1" applyAlignment="1" applyProtection="1">
      <alignment horizontal="right" wrapText="1"/>
      <protection hidden="1"/>
    </xf>
    <xf numFmtId="0" fontId="2" fillId="0" borderId="0" xfId="172" applyFont="1" applyFill="1" applyBorder="1" applyAlignment="1" applyProtection="1">
      <alignment horizontal="left" vertical="center" wrapText="1"/>
      <protection hidden="1"/>
    </xf>
    <xf numFmtId="0" fontId="2" fillId="0" borderId="30" xfId="172" applyFont="1" applyFill="1" applyBorder="1" applyAlignment="1" applyProtection="1">
      <alignment horizontal="left" vertical="center" wrapText="1"/>
      <protection hidden="1"/>
    </xf>
    <xf numFmtId="0" fontId="14" fillId="0" borderId="0" xfId="172" applyFont="1" applyBorder="1" applyAlignment="1" applyProtection="1">
      <alignment horizontal="center" vertical="center" wrapText="1"/>
      <protection hidden="1"/>
    </xf>
    <xf numFmtId="0" fontId="3" fillId="0" borderId="0" xfId="172" applyFont="1" applyAlignment="1" applyProtection="1">
      <alignment wrapText="1"/>
      <protection hidden="1"/>
    </xf>
    <xf numFmtId="0" fontId="1" fillId="0" borderId="0" xfId="172" applyFont="1" applyBorder="1" applyAlignment="1" applyProtection="1">
      <alignment horizontal="right" vertical="center" wrapText="1"/>
      <protection hidden="1"/>
    </xf>
    <xf numFmtId="0" fontId="1" fillId="0" borderId="30" xfId="172" applyFont="1" applyBorder="1" applyAlignment="1" applyProtection="1">
      <alignment horizontal="right" wrapText="1"/>
      <protection hidden="1"/>
    </xf>
    <xf numFmtId="49" fontId="2" fillId="33" borderId="27" xfId="104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104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172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3" fillId="0" borderId="0" xfId="17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179" applyFont="1" applyFill="1" applyBorder="1" applyAlignment="1" applyProtection="1">
      <alignment horizontal="center" vertical="center"/>
      <protection hidden="1"/>
    </xf>
    <xf numFmtId="14" fontId="9" fillId="33" borderId="0" xfId="17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9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13" fillId="0" borderId="0" xfId="179" applyFont="1" applyAlignment="1">
      <alignment/>
      <protection/>
    </xf>
    <xf numFmtId="0" fontId="18" fillId="0" borderId="0" xfId="179" applyFont="1" applyBorder="1" applyAlignment="1">
      <alignment horizontal="justify" vertical="top" wrapText="1"/>
      <protection/>
    </xf>
    <xf numFmtId="0" fontId="12" fillId="0" borderId="0" xfId="179" applyAlignment="1">
      <alignment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10" xfId="59"/>
    <cellStyle name="Normal 100" xfId="60"/>
    <cellStyle name="Normal 101" xfId="61"/>
    <cellStyle name="Normal 102" xfId="62"/>
    <cellStyle name="Normal 103" xfId="63"/>
    <cellStyle name="Normal 104" xfId="64"/>
    <cellStyle name="Normal 105" xfId="65"/>
    <cellStyle name="Normal 106" xfId="66"/>
    <cellStyle name="Normal 107" xfId="67"/>
    <cellStyle name="Normal 108" xfId="68"/>
    <cellStyle name="Normal 109" xfId="69"/>
    <cellStyle name="Normal 11" xfId="70"/>
    <cellStyle name="Normal 110" xfId="71"/>
    <cellStyle name="Normal 111" xfId="72"/>
    <cellStyle name="Normal 112" xfId="73"/>
    <cellStyle name="Normal 12" xfId="74"/>
    <cellStyle name="Normal 13" xfId="75"/>
    <cellStyle name="Normal 14" xfId="76"/>
    <cellStyle name="Normal 15" xfId="77"/>
    <cellStyle name="Normal 16" xfId="78"/>
    <cellStyle name="Normal 17" xfId="79"/>
    <cellStyle name="Normal 18" xfId="80"/>
    <cellStyle name="Normal 19" xfId="81"/>
    <cellStyle name="Normal 2" xfId="82"/>
    <cellStyle name="Normal 20" xfId="83"/>
    <cellStyle name="Normal 21" xfId="84"/>
    <cellStyle name="Normal 22" xfId="85"/>
    <cellStyle name="Normal 23" xfId="86"/>
    <cellStyle name="Normal 24" xfId="87"/>
    <cellStyle name="Normal 25" xfId="88"/>
    <cellStyle name="Normal 26" xfId="89"/>
    <cellStyle name="Normal 27" xfId="90"/>
    <cellStyle name="Normal 28" xfId="91"/>
    <cellStyle name="Normal 29" xfId="92"/>
    <cellStyle name="Normal 3" xfId="93"/>
    <cellStyle name="Normal 30" xfId="94"/>
    <cellStyle name="Normal 31" xfId="95"/>
    <cellStyle name="Normal 32" xfId="96"/>
    <cellStyle name="Normal 33" xfId="97"/>
    <cellStyle name="Normal 34" xfId="98"/>
    <cellStyle name="Normal 35" xfId="99"/>
    <cellStyle name="Normal 36" xfId="100"/>
    <cellStyle name="Normal 37" xfId="101"/>
    <cellStyle name="Normal 38" xfId="102"/>
    <cellStyle name="Normal 39" xfId="103"/>
    <cellStyle name="Normal 4" xfId="104"/>
    <cellStyle name="Normal 40" xfId="105"/>
    <cellStyle name="Normal 41" xfId="106"/>
    <cellStyle name="Normal 42" xfId="107"/>
    <cellStyle name="Normal 43" xfId="108"/>
    <cellStyle name="Normal 44" xfId="109"/>
    <cellStyle name="Normal 45" xfId="110"/>
    <cellStyle name="Normal 46" xfId="111"/>
    <cellStyle name="Normal 47" xfId="112"/>
    <cellStyle name="Normal 48" xfId="113"/>
    <cellStyle name="Normal 49" xfId="114"/>
    <cellStyle name="Normal 5" xfId="115"/>
    <cellStyle name="Normal 50" xfId="116"/>
    <cellStyle name="Normal 51" xfId="117"/>
    <cellStyle name="Normal 52" xfId="118"/>
    <cellStyle name="Normal 53" xfId="119"/>
    <cellStyle name="Normal 54" xfId="120"/>
    <cellStyle name="Normal 55" xfId="121"/>
    <cellStyle name="Normal 56" xfId="122"/>
    <cellStyle name="Normal 57" xfId="123"/>
    <cellStyle name="Normal 58" xfId="124"/>
    <cellStyle name="Normal 59" xfId="125"/>
    <cellStyle name="Normal 6" xfId="126"/>
    <cellStyle name="Normal 60" xfId="127"/>
    <cellStyle name="Normal 61" xfId="128"/>
    <cellStyle name="Normal 62" xfId="129"/>
    <cellStyle name="Normal 63" xfId="130"/>
    <cellStyle name="Normal 64" xfId="131"/>
    <cellStyle name="Normal 65" xfId="132"/>
    <cellStyle name="Normal 66" xfId="133"/>
    <cellStyle name="Normal 67" xfId="134"/>
    <cellStyle name="Normal 68" xfId="135"/>
    <cellStyle name="Normal 69" xfId="136"/>
    <cellStyle name="Normal 7" xfId="137"/>
    <cellStyle name="Normal 70" xfId="138"/>
    <cellStyle name="Normal 71" xfId="139"/>
    <cellStyle name="Normal 72" xfId="140"/>
    <cellStyle name="Normal 73" xfId="141"/>
    <cellStyle name="Normal 74" xfId="142"/>
    <cellStyle name="Normal 75" xfId="143"/>
    <cellStyle name="Normal 76" xfId="144"/>
    <cellStyle name="Normal 77" xfId="145"/>
    <cellStyle name="Normal 78" xfId="146"/>
    <cellStyle name="Normal 79" xfId="147"/>
    <cellStyle name="Normal 8" xfId="148"/>
    <cellStyle name="Normal 80" xfId="149"/>
    <cellStyle name="Normal 81" xfId="150"/>
    <cellStyle name="Normal 82" xfId="151"/>
    <cellStyle name="Normal 83" xfId="152"/>
    <cellStyle name="Normal 84" xfId="153"/>
    <cellStyle name="Normal 85" xfId="154"/>
    <cellStyle name="Normal 86" xfId="155"/>
    <cellStyle name="Normal 87" xfId="156"/>
    <cellStyle name="Normal 88" xfId="157"/>
    <cellStyle name="Normal 89" xfId="158"/>
    <cellStyle name="Normal 9" xfId="159"/>
    <cellStyle name="Normal 90" xfId="160"/>
    <cellStyle name="Normal 91" xfId="161"/>
    <cellStyle name="Normal 92" xfId="162"/>
    <cellStyle name="Normal 93" xfId="163"/>
    <cellStyle name="Normal 94" xfId="164"/>
    <cellStyle name="Normal 95" xfId="165"/>
    <cellStyle name="Normal 96" xfId="166"/>
    <cellStyle name="Normal 97" xfId="167"/>
    <cellStyle name="Normal 98" xfId="168"/>
    <cellStyle name="Normal 99" xfId="169"/>
    <cellStyle name="Normal_NOVČANI TIJEK" xfId="170"/>
    <cellStyle name="Normal_TFI-KI" xfId="171"/>
    <cellStyle name="Normal_TFI-POD" xfId="172"/>
    <cellStyle name="Normal_TFI-POD 2" xfId="173"/>
    <cellStyle name="Normal_TFI-POD-AP-12-09-N" xfId="174"/>
    <cellStyle name="Note" xfId="175"/>
    <cellStyle name="Obično_Knjiga2" xfId="176"/>
    <cellStyle name="Output" xfId="177"/>
    <cellStyle name="Percent" xfId="178"/>
    <cellStyle name="Style 1" xfId="179"/>
    <cellStyle name="Style 1 2" xfId="180"/>
    <cellStyle name="Style 1 3" xfId="181"/>
    <cellStyle name="Title" xfId="182"/>
    <cellStyle name="Total" xfId="183"/>
    <cellStyle name="Warning Text" xfId="18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vicenco.jerk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56" t="s">
        <v>256</v>
      </c>
      <c r="B1" s="156"/>
      <c r="C1" s="15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84" t="s">
        <v>257</v>
      </c>
      <c r="B2" s="184"/>
      <c r="C2" s="184"/>
      <c r="D2" s="185"/>
      <c r="E2" s="117">
        <v>42736</v>
      </c>
      <c r="F2" s="24"/>
      <c r="G2" s="25" t="s">
        <v>258</v>
      </c>
      <c r="H2" s="117">
        <v>43100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86" t="s">
        <v>259</v>
      </c>
      <c r="B4" s="186"/>
      <c r="C4" s="186"/>
      <c r="D4" s="186"/>
      <c r="E4" s="186"/>
      <c r="F4" s="186"/>
      <c r="G4" s="186"/>
      <c r="H4" s="186"/>
      <c r="I4" s="186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31" t="s">
        <v>260</v>
      </c>
      <c r="B6" s="132"/>
      <c r="C6" s="157" t="s">
        <v>324</v>
      </c>
      <c r="D6" s="192"/>
      <c r="E6" s="187"/>
      <c r="F6" s="187"/>
      <c r="G6" s="187"/>
      <c r="H6" s="187"/>
      <c r="I6" s="38"/>
      <c r="J6" s="22"/>
      <c r="K6" s="22"/>
      <c r="L6" s="22"/>
    </row>
    <row r="7" spans="1:12" ht="12.75">
      <c r="A7" s="39"/>
      <c r="B7" s="39"/>
      <c r="C7" s="30"/>
      <c r="D7" s="30"/>
      <c r="E7" s="187"/>
      <c r="F7" s="187"/>
      <c r="G7" s="187"/>
      <c r="H7" s="187"/>
      <c r="I7" s="38"/>
      <c r="J7" s="22"/>
      <c r="K7" s="22"/>
      <c r="L7" s="22"/>
    </row>
    <row r="8" spans="1:12" ht="12.75">
      <c r="A8" s="188" t="s">
        <v>261</v>
      </c>
      <c r="B8" s="189"/>
      <c r="C8" s="163" t="s">
        <v>325</v>
      </c>
      <c r="D8" s="164"/>
      <c r="E8" s="187"/>
      <c r="F8" s="187"/>
      <c r="G8" s="187"/>
      <c r="H8" s="187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81" t="s">
        <v>262</v>
      </c>
      <c r="B10" s="182"/>
      <c r="C10" s="190" t="s">
        <v>326</v>
      </c>
      <c r="D10" s="191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83"/>
      <c r="B11" s="183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31" t="s">
        <v>263</v>
      </c>
      <c r="B12" s="132"/>
      <c r="C12" s="167" t="s">
        <v>327</v>
      </c>
      <c r="D12" s="168"/>
      <c r="E12" s="168"/>
      <c r="F12" s="168"/>
      <c r="G12" s="168"/>
      <c r="H12" s="168"/>
      <c r="I12" s="146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31" t="s">
        <v>264</v>
      </c>
      <c r="B14" s="132"/>
      <c r="C14" s="165">
        <v>20000</v>
      </c>
      <c r="D14" s="166"/>
      <c r="E14" s="30"/>
      <c r="F14" s="167" t="s">
        <v>328</v>
      </c>
      <c r="G14" s="168"/>
      <c r="H14" s="168"/>
      <c r="I14" s="146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31" t="s">
        <v>265</v>
      </c>
      <c r="B16" s="132"/>
      <c r="C16" s="167" t="s">
        <v>336</v>
      </c>
      <c r="D16" s="168"/>
      <c r="E16" s="168"/>
      <c r="F16" s="168"/>
      <c r="G16" s="168"/>
      <c r="H16" s="168"/>
      <c r="I16" s="146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31" t="s">
        <v>266</v>
      </c>
      <c r="B18" s="132"/>
      <c r="C18" s="178" t="s">
        <v>329</v>
      </c>
      <c r="D18" s="179"/>
      <c r="E18" s="179"/>
      <c r="F18" s="179"/>
      <c r="G18" s="179"/>
      <c r="H18" s="179"/>
      <c r="I18" s="180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31" t="s">
        <v>267</v>
      </c>
      <c r="B20" s="132"/>
      <c r="C20" s="118" t="s">
        <v>330</v>
      </c>
      <c r="D20" s="119"/>
      <c r="E20" s="119"/>
      <c r="F20" s="119"/>
      <c r="G20" s="119"/>
      <c r="H20" s="119"/>
      <c r="I20" s="120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31" t="s">
        <v>268</v>
      </c>
      <c r="B22" s="132"/>
      <c r="C22" s="43">
        <v>98</v>
      </c>
      <c r="D22" s="159"/>
      <c r="E22" s="171"/>
      <c r="F22" s="172"/>
      <c r="G22" s="169"/>
      <c r="H22" s="170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31" t="s">
        <v>269</v>
      </c>
      <c r="B24" s="132"/>
      <c r="C24" s="43">
        <v>19</v>
      </c>
      <c r="D24" s="159"/>
      <c r="E24" s="171"/>
      <c r="F24" s="171"/>
      <c r="G24" s="172"/>
      <c r="H24" s="37" t="s">
        <v>270</v>
      </c>
      <c r="I24" s="47">
        <v>44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2"/>
      <c r="K25" s="22"/>
      <c r="L25" s="22"/>
    </row>
    <row r="26" spans="1:12" ht="12.75">
      <c r="A26" s="131" t="s">
        <v>272</v>
      </c>
      <c r="B26" s="132"/>
      <c r="C26" s="48" t="s">
        <v>331</v>
      </c>
      <c r="D26" s="49"/>
      <c r="E26" s="22"/>
      <c r="F26" s="50"/>
      <c r="G26" s="131" t="s">
        <v>273</v>
      </c>
      <c r="H26" s="132"/>
      <c r="I26" s="51" t="s">
        <v>332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77" t="s">
        <v>276</v>
      </c>
      <c r="I28" s="177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62"/>
      <c r="B30" s="160"/>
      <c r="C30" s="160"/>
      <c r="D30" s="161"/>
      <c r="E30" s="162"/>
      <c r="F30" s="160"/>
      <c r="G30" s="160"/>
      <c r="H30" s="157"/>
      <c r="I30" s="158"/>
      <c r="J30" s="22"/>
      <c r="K30" s="22"/>
      <c r="L30" s="22"/>
    </row>
    <row r="31" spans="1:12" ht="12.75">
      <c r="A31" s="44"/>
      <c r="B31" s="44"/>
      <c r="C31" s="42"/>
      <c r="D31" s="174"/>
      <c r="E31" s="174"/>
      <c r="F31" s="174"/>
      <c r="G31" s="175"/>
      <c r="H31" s="30"/>
      <c r="I31" s="56"/>
      <c r="J31" s="22"/>
      <c r="K31" s="22"/>
      <c r="L31" s="22"/>
    </row>
    <row r="32" spans="1:12" ht="12.75">
      <c r="A32" s="162"/>
      <c r="B32" s="160"/>
      <c r="C32" s="160"/>
      <c r="D32" s="161"/>
      <c r="E32" s="162"/>
      <c r="F32" s="160"/>
      <c r="G32" s="160"/>
      <c r="H32" s="157"/>
      <c r="I32" s="158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62"/>
      <c r="B34" s="160"/>
      <c r="C34" s="160"/>
      <c r="D34" s="161"/>
      <c r="E34" s="162"/>
      <c r="F34" s="160"/>
      <c r="G34" s="160"/>
      <c r="H34" s="157"/>
      <c r="I34" s="158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62"/>
      <c r="B36" s="160"/>
      <c r="C36" s="160"/>
      <c r="D36" s="161"/>
      <c r="E36" s="162"/>
      <c r="F36" s="160"/>
      <c r="G36" s="160"/>
      <c r="H36" s="157"/>
      <c r="I36" s="158"/>
      <c r="J36" s="22"/>
      <c r="K36" s="22"/>
      <c r="L36" s="22"/>
    </row>
    <row r="37" spans="1:12" ht="12.75">
      <c r="A37" s="58"/>
      <c r="B37" s="58"/>
      <c r="C37" s="154"/>
      <c r="D37" s="155"/>
      <c r="E37" s="30"/>
      <c r="F37" s="154"/>
      <c r="G37" s="155"/>
      <c r="H37" s="30"/>
      <c r="I37" s="30"/>
      <c r="J37" s="22"/>
      <c r="K37" s="22"/>
      <c r="L37" s="22"/>
    </row>
    <row r="38" spans="1:12" ht="12.75">
      <c r="A38" s="162"/>
      <c r="B38" s="160"/>
      <c r="C38" s="160"/>
      <c r="D38" s="161"/>
      <c r="E38" s="162"/>
      <c r="F38" s="160"/>
      <c r="G38" s="160"/>
      <c r="H38" s="157"/>
      <c r="I38" s="158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62"/>
      <c r="B40" s="160"/>
      <c r="C40" s="160"/>
      <c r="D40" s="161"/>
      <c r="E40" s="162"/>
      <c r="F40" s="160"/>
      <c r="G40" s="160"/>
      <c r="H40" s="157"/>
      <c r="I40" s="158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29" t="s">
        <v>277</v>
      </c>
      <c r="B44" s="130"/>
      <c r="C44" s="157"/>
      <c r="D44" s="158"/>
      <c r="E44" s="31"/>
      <c r="F44" s="159"/>
      <c r="G44" s="160"/>
      <c r="H44" s="160"/>
      <c r="I44" s="161"/>
      <c r="J44" s="22"/>
      <c r="K44" s="22"/>
      <c r="L44" s="22"/>
    </row>
    <row r="45" spans="1:12" ht="12.75">
      <c r="A45" s="58"/>
      <c r="B45" s="58"/>
      <c r="C45" s="154"/>
      <c r="D45" s="155"/>
      <c r="E45" s="30"/>
      <c r="F45" s="154"/>
      <c r="G45" s="176"/>
      <c r="H45" s="66"/>
      <c r="I45" s="66"/>
      <c r="J45" s="22"/>
      <c r="K45" s="22"/>
      <c r="L45" s="22"/>
    </row>
    <row r="46" spans="1:12" ht="12.75">
      <c r="A46" s="129" t="s">
        <v>278</v>
      </c>
      <c r="B46" s="130"/>
      <c r="C46" s="167" t="s">
        <v>337</v>
      </c>
      <c r="D46" s="173"/>
      <c r="E46" s="173"/>
      <c r="F46" s="173"/>
      <c r="G46" s="173"/>
      <c r="H46" s="173"/>
      <c r="I46" s="173"/>
      <c r="J46" s="22"/>
      <c r="K46" s="22"/>
      <c r="L46" s="22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29" t="s">
        <v>280</v>
      </c>
      <c r="B48" s="130"/>
      <c r="C48" s="140" t="s">
        <v>333</v>
      </c>
      <c r="D48" s="141"/>
      <c r="E48" s="142"/>
      <c r="F48" s="31"/>
      <c r="G48" s="37" t="s">
        <v>281</v>
      </c>
      <c r="H48" s="152"/>
      <c r="I48" s="153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29" t="s">
        <v>266</v>
      </c>
      <c r="B50" s="130"/>
      <c r="C50" s="143" t="s">
        <v>338</v>
      </c>
      <c r="D50" s="144"/>
      <c r="E50" s="144"/>
      <c r="F50" s="144"/>
      <c r="G50" s="144"/>
      <c r="H50" s="144"/>
      <c r="I50" s="145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31" t="s">
        <v>282</v>
      </c>
      <c r="B52" s="132"/>
      <c r="C52" s="140" t="s">
        <v>334</v>
      </c>
      <c r="D52" s="141"/>
      <c r="E52" s="141"/>
      <c r="F52" s="141"/>
      <c r="G52" s="141"/>
      <c r="H52" s="141"/>
      <c r="I52" s="146"/>
      <c r="J52" s="22"/>
      <c r="K52" s="22"/>
      <c r="L52" s="22"/>
    </row>
    <row r="53" spans="1:12" ht="12.75">
      <c r="A53" s="68"/>
      <c r="B53" s="68"/>
      <c r="C53" s="135" t="s">
        <v>283</v>
      </c>
      <c r="D53" s="135"/>
      <c r="E53" s="135"/>
      <c r="F53" s="135"/>
      <c r="G53" s="135"/>
      <c r="H53" s="135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3" t="s">
        <v>284</v>
      </c>
      <c r="C55" s="134"/>
      <c r="D55" s="134"/>
      <c r="E55" s="134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39" t="s">
        <v>317</v>
      </c>
      <c r="I56" s="139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39"/>
      <c r="I57" s="139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39"/>
      <c r="I58" s="139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39"/>
      <c r="I59" s="139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39"/>
      <c r="I60" s="139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286</v>
      </c>
      <c r="F63" s="22"/>
      <c r="G63" s="136" t="s">
        <v>287</v>
      </c>
      <c r="H63" s="137"/>
      <c r="I63" s="138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27"/>
      <c r="H64" s="128"/>
      <c r="I64" s="36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C12:I12"/>
    <mergeCell ref="A10:B11"/>
    <mergeCell ref="A2:D2"/>
    <mergeCell ref="A4:I4"/>
    <mergeCell ref="A6:B6"/>
    <mergeCell ref="E6:H8"/>
    <mergeCell ref="A8:B8"/>
    <mergeCell ref="C10:D10"/>
    <mergeCell ref="A12:B12"/>
    <mergeCell ref="C6:D6"/>
    <mergeCell ref="A26:B26"/>
    <mergeCell ref="A16:B16"/>
    <mergeCell ref="C16:I16"/>
    <mergeCell ref="C18:I18"/>
    <mergeCell ref="A22:B22"/>
    <mergeCell ref="D22:F22"/>
    <mergeCell ref="E38:G38"/>
    <mergeCell ref="H38:I38"/>
    <mergeCell ref="H28:I28"/>
    <mergeCell ref="A30:D30"/>
    <mergeCell ref="E30:G30"/>
    <mergeCell ref="H30:I30"/>
    <mergeCell ref="E36:G36"/>
    <mergeCell ref="H36:I36"/>
    <mergeCell ref="A32:D32"/>
    <mergeCell ref="E32:G32"/>
    <mergeCell ref="C46:I46"/>
    <mergeCell ref="D31:G31"/>
    <mergeCell ref="A34:D34"/>
    <mergeCell ref="E34:G34"/>
    <mergeCell ref="H34:I34"/>
    <mergeCell ref="A36:D36"/>
    <mergeCell ref="C45:D45"/>
    <mergeCell ref="F45:G45"/>
    <mergeCell ref="H32:I32"/>
    <mergeCell ref="A38:D38"/>
    <mergeCell ref="C14:D14"/>
    <mergeCell ref="F14:I14"/>
    <mergeCell ref="G22:H22"/>
    <mergeCell ref="A18:B18"/>
    <mergeCell ref="A20:B20"/>
    <mergeCell ref="A24:B24"/>
    <mergeCell ref="D24:G24"/>
    <mergeCell ref="A1:C1"/>
    <mergeCell ref="A46:B46"/>
    <mergeCell ref="A44:B44"/>
    <mergeCell ref="C44:D44"/>
    <mergeCell ref="F44:I44"/>
    <mergeCell ref="A40:D40"/>
    <mergeCell ref="E40:G40"/>
    <mergeCell ref="H40:I40"/>
    <mergeCell ref="C8:D8"/>
    <mergeCell ref="A14:B14"/>
    <mergeCell ref="C48:E48"/>
    <mergeCell ref="C50:I50"/>
    <mergeCell ref="C52:I52"/>
    <mergeCell ref="G26:H26"/>
    <mergeCell ref="A28:D28"/>
    <mergeCell ref="E28:G28"/>
    <mergeCell ref="A48:B48"/>
    <mergeCell ref="H48:I48"/>
    <mergeCell ref="C37:D37"/>
    <mergeCell ref="F37:G37"/>
    <mergeCell ref="G64:H64"/>
    <mergeCell ref="A50:B50"/>
    <mergeCell ref="A52:B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vicenco.jerk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70">
      <selection activeCell="K66" sqref="K66"/>
    </sheetView>
  </sheetViews>
  <sheetFormatPr defaultColWidth="9.140625" defaultRowHeight="12.75"/>
  <cols>
    <col min="7" max="7" width="8.7109375" style="0" customWidth="1"/>
    <col min="8" max="8" width="1.1484375" style="0" customWidth="1"/>
    <col min="9" max="9" width="5.140625" style="0" customWidth="1"/>
    <col min="10" max="10" width="12.00390625" style="0" customWidth="1"/>
    <col min="11" max="11" width="14.00390625" style="0" customWidth="1"/>
  </cols>
  <sheetData>
    <row r="1" spans="1:11" ht="12.75">
      <c r="A1" s="193" t="s">
        <v>159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ht="12.75">
      <c r="A2" s="197" t="s">
        <v>339</v>
      </c>
      <c r="B2" s="198"/>
      <c r="C2" s="198"/>
      <c r="D2" s="198"/>
      <c r="E2" s="198"/>
      <c r="F2" s="198"/>
      <c r="G2" s="198"/>
      <c r="H2" s="198"/>
      <c r="I2" s="198"/>
      <c r="J2" s="198"/>
      <c r="K2" s="196"/>
    </row>
    <row r="3" spans="1:11" ht="12.7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2.75">
      <c r="A4" s="203" t="s">
        <v>335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34.5" thickBot="1">
      <c r="A5" s="206" t="s">
        <v>61</v>
      </c>
      <c r="B5" s="207"/>
      <c r="C5" s="207"/>
      <c r="D5" s="207"/>
      <c r="E5" s="207"/>
      <c r="F5" s="207"/>
      <c r="G5" s="207"/>
      <c r="H5" s="208"/>
      <c r="I5" s="76" t="s">
        <v>288</v>
      </c>
      <c r="J5" s="77" t="s">
        <v>115</v>
      </c>
      <c r="K5" s="78" t="s">
        <v>116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80">
        <v>2</v>
      </c>
      <c r="J6" s="79">
        <v>3</v>
      </c>
      <c r="K6" s="79">
        <v>4</v>
      </c>
    </row>
    <row r="7" spans="1:11" ht="12.75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1" ht="12.75">
      <c r="A8" s="213" t="s">
        <v>62</v>
      </c>
      <c r="B8" s="214"/>
      <c r="C8" s="214"/>
      <c r="D8" s="214"/>
      <c r="E8" s="214"/>
      <c r="F8" s="214"/>
      <c r="G8" s="214"/>
      <c r="H8" s="215"/>
      <c r="I8" s="6">
        <v>1</v>
      </c>
      <c r="J8" s="11"/>
      <c r="K8" s="11"/>
    </row>
    <row r="9" spans="1:11" ht="12.75">
      <c r="A9" s="216" t="s">
        <v>13</v>
      </c>
      <c r="B9" s="217"/>
      <c r="C9" s="217"/>
      <c r="D9" s="217"/>
      <c r="E9" s="217"/>
      <c r="F9" s="217"/>
      <c r="G9" s="217"/>
      <c r="H9" s="218"/>
      <c r="I9" s="4">
        <v>2</v>
      </c>
      <c r="J9" s="12">
        <f>J10+J17+J27+J36+J40</f>
        <v>645243218</v>
      </c>
      <c r="K9" s="12">
        <f>K10+K17+K27+K36+K40</f>
        <v>689257310</v>
      </c>
    </row>
    <row r="10" spans="1:11" ht="12.75">
      <c r="A10" s="200" t="s">
        <v>213</v>
      </c>
      <c r="B10" s="201"/>
      <c r="C10" s="201"/>
      <c r="D10" s="201"/>
      <c r="E10" s="201"/>
      <c r="F10" s="201"/>
      <c r="G10" s="201"/>
      <c r="H10" s="202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200" t="s">
        <v>117</v>
      </c>
      <c r="B11" s="201"/>
      <c r="C11" s="201"/>
      <c r="D11" s="201"/>
      <c r="E11" s="201"/>
      <c r="F11" s="201"/>
      <c r="G11" s="201"/>
      <c r="H11" s="202"/>
      <c r="I11" s="4">
        <v>4</v>
      </c>
      <c r="J11" s="13"/>
      <c r="K11" s="13"/>
    </row>
    <row r="12" spans="1:11" ht="12.75">
      <c r="A12" s="200" t="s">
        <v>14</v>
      </c>
      <c r="B12" s="201"/>
      <c r="C12" s="201"/>
      <c r="D12" s="201"/>
      <c r="E12" s="201"/>
      <c r="F12" s="201"/>
      <c r="G12" s="201"/>
      <c r="H12" s="202"/>
      <c r="I12" s="4">
        <v>5</v>
      </c>
      <c r="J12" s="13"/>
      <c r="K12" s="13"/>
    </row>
    <row r="13" spans="1:11" ht="12.75">
      <c r="A13" s="200" t="s">
        <v>118</v>
      </c>
      <c r="B13" s="201"/>
      <c r="C13" s="201"/>
      <c r="D13" s="201"/>
      <c r="E13" s="201"/>
      <c r="F13" s="201"/>
      <c r="G13" s="201"/>
      <c r="H13" s="202"/>
      <c r="I13" s="4">
        <v>6</v>
      </c>
      <c r="J13" s="13"/>
      <c r="K13" s="13"/>
    </row>
    <row r="14" spans="1:11" ht="12.75">
      <c r="A14" s="200" t="s">
        <v>216</v>
      </c>
      <c r="B14" s="201"/>
      <c r="C14" s="201"/>
      <c r="D14" s="201"/>
      <c r="E14" s="201"/>
      <c r="F14" s="201"/>
      <c r="G14" s="201"/>
      <c r="H14" s="202"/>
      <c r="I14" s="4">
        <v>7</v>
      </c>
      <c r="J14" s="13"/>
      <c r="K14" s="13"/>
    </row>
    <row r="15" spans="1:11" ht="12.75">
      <c r="A15" s="200" t="s">
        <v>217</v>
      </c>
      <c r="B15" s="201"/>
      <c r="C15" s="201"/>
      <c r="D15" s="201"/>
      <c r="E15" s="201"/>
      <c r="F15" s="201"/>
      <c r="G15" s="201"/>
      <c r="H15" s="202"/>
      <c r="I15" s="4">
        <v>8</v>
      </c>
      <c r="J15" s="13"/>
      <c r="K15" s="13"/>
    </row>
    <row r="16" spans="1:11" ht="12.75">
      <c r="A16" s="200" t="s">
        <v>218</v>
      </c>
      <c r="B16" s="201"/>
      <c r="C16" s="201"/>
      <c r="D16" s="201"/>
      <c r="E16" s="201"/>
      <c r="F16" s="201"/>
      <c r="G16" s="201"/>
      <c r="H16" s="202"/>
      <c r="I16" s="4">
        <v>9</v>
      </c>
      <c r="J16" s="13"/>
      <c r="K16" s="13"/>
    </row>
    <row r="17" spans="1:11" ht="12.75">
      <c r="A17" s="200" t="s">
        <v>214</v>
      </c>
      <c r="B17" s="201"/>
      <c r="C17" s="201"/>
      <c r="D17" s="201"/>
      <c r="E17" s="201"/>
      <c r="F17" s="201"/>
      <c r="G17" s="201"/>
      <c r="H17" s="202"/>
      <c r="I17" s="4">
        <v>10</v>
      </c>
      <c r="J17" s="12">
        <f>SUM(J18:J26)</f>
        <v>96468041</v>
      </c>
      <c r="K17" s="12">
        <f>SUM(K18:K26)</f>
        <v>93672992</v>
      </c>
    </row>
    <row r="18" spans="1:11" ht="12.75">
      <c r="A18" s="200" t="s">
        <v>219</v>
      </c>
      <c r="B18" s="201"/>
      <c r="C18" s="201"/>
      <c r="D18" s="201"/>
      <c r="E18" s="201"/>
      <c r="F18" s="201"/>
      <c r="G18" s="201"/>
      <c r="H18" s="202"/>
      <c r="I18" s="4">
        <v>11</v>
      </c>
      <c r="J18" s="13">
        <v>12448807</v>
      </c>
      <c r="K18" s="13">
        <v>12448807</v>
      </c>
    </row>
    <row r="19" spans="1:11" ht="12.75">
      <c r="A19" s="200" t="s">
        <v>255</v>
      </c>
      <c r="B19" s="201"/>
      <c r="C19" s="201"/>
      <c r="D19" s="201"/>
      <c r="E19" s="201"/>
      <c r="F19" s="201"/>
      <c r="G19" s="201"/>
      <c r="H19" s="202"/>
      <c r="I19" s="4">
        <v>12</v>
      </c>
      <c r="J19" s="13">
        <v>79898882</v>
      </c>
      <c r="K19" s="13">
        <v>77515025</v>
      </c>
    </row>
    <row r="20" spans="1:11" ht="12.75">
      <c r="A20" s="200" t="s">
        <v>220</v>
      </c>
      <c r="B20" s="201"/>
      <c r="C20" s="201"/>
      <c r="D20" s="201"/>
      <c r="E20" s="201"/>
      <c r="F20" s="201"/>
      <c r="G20" s="201"/>
      <c r="H20" s="202"/>
      <c r="I20" s="4">
        <v>13</v>
      </c>
      <c r="J20" s="13">
        <v>929939</v>
      </c>
      <c r="K20" s="13">
        <v>518747</v>
      </c>
    </row>
    <row r="21" spans="1:11" ht="12.75">
      <c r="A21" s="200" t="s">
        <v>27</v>
      </c>
      <c r="B21" s="201"/>
      <c r="C21" s="201"/>
      <c r="D21" s="201"/>
      <c r="E21" s="201"/>
      <c r="F21" s="201"/>
      <c r="G21" s="201"/>
      <c r="H21" s="202"/>
      <c r="I21" s="4">
        <v>14</v>
      </c>
      <c r="J21" s="13"/>
      <c r="K21" s="13"/>
    </row>
    <row r="22" spans="1:11" ht="12.75">
      <c r="A22" s="200" t="s">
        <v>28</v>
      </c>
      <c r="B22" s="201"/>
      <c r="C22" s="201"/>
      <c r="D22" s="201"/>
      <c r="E22" s="201"/>
      <c r="F22" s="201"/>
      <c r="G22" s="201"/>
      <c r="H22" s="202"/>
      <c r="I22" s="4">
        <v>15</v>
      </c>
      <c r="J22" s="13"/>
      <c r="K22" s="13"/>
    </row>
    <row r="23" spans="1:11" ht="12.75">
      <c r="A23" s="200" t="s">
        <v>74</v>
      </c>
      <c r="B23" s="201"/>
      <c r="C23" s="201"/>
      <c r="D23" s="201"/>
      <c r="E23" s="201"/>
      <c r="F23" s="201"/>
      <c r="G23" s="201"/>
      <c r="H23" s="202"/>
      <c r="I23" s="4">
        <v>16</v>
      </c>
      <c r="J23" s="13"/>
      <c r="K23" s="13"/>
    </row>
    <row r="24" spans="1:11" ht="12.75">
      <c r="A24" s="200" t="s">
        <v>75</v>
      </c>
      <c r="B24" s="201"/>
      <c r="C24" s="201"/>
      <c r="D24" s="201"/>
      <c r="E24" s="201"/>
      <c r="F24" s="201"/>
      <c r="G24" s="201"/>
      <c r="H24" s="202"/>
      <c r="I24" s="4">
        <v>17</v>
      </c>
      <c r="J24" s="13">
        <v>3001725</v>
      </c>
      <c r="K24" s="13">
        <v>3001725</v>
      </c>
    </row>
    <row r="25" spans="1:11" ht="12.75">
      <c r="A25" s="200" t="s">
        <v>76</v>
      </c>
      <c r="B25" s="201"/>
      <c r="C25" s="201"/>
      <c r="D25" s="201"/>
      <c r="E25" s="201"/>
      <c r="F25" s="201"/>
      <c r="G25" s="201"/>
      <c r="H25" s="202"/>
      <c r="I25" s="4">
        <v>18</v>
      </c>
      <c r="J25" s="13">
        <v>188688</v>
      </c>
      <c r="K25" s="13">
        <v>188688</v>
      </c>
    </row>
    <row r="26" spans="1:11" ht="12.75">
      <c r="A26" s="200" t="s">
        <v>77</v>
      </c>
      <c r="B26" s="201"/>
      <c r="C26" s="201"/>
      <c r="D26" s="201"/>
      <c r="E26" s="201"/>
      <c r="F26" s="201"/>
      <c r="G26" s="201"/>
      <c r="H26" s="202"/>
      <c r="I26" s="4">
        <v>19</v>
      </c>
      <c r="J26" s="13"/>
      <c r="K26" s="13"/>
    </row>
    <row r="27" spans="1:11" ht="12.75">
      <c r="A27" s="200" t="s">
        <v>198</v>
      </c>
      <c r="B27" s="201"/>
      <c r="C27" s="201"/>
      <c r="D27" s="201"/>
      <c r="E27" s="201"/>
      <c r="F27" s="201"/>
      <c r="G27" s="201"/>
      <c r="H27" s="202"/>
      <c r="I27" s="4">
        <v>20</v>
      </c>
      <c r="J27" s="12">
        <f>SUM(J28:J35)</f>
        <v>548775177</v>
      </c>
      <c r="K27" s="12">
        <f>SUM(K28:K35)</f>
        <v>595584318</v>
      </c>
    </row>
    <row r="28" spans="1:11" ht="12.75">
      <c r="A28" s="200" t="s">
        <v>78</v>
      </c>
      <c r="B28" s="201"/>
      <c r="C28" s="201"/>
      <c r="D28" s="201"/>
      <c r="E28" s="201"/>
      <c r="F28" s="201"/>
      <c r="G28" s="201"/>
      <c r="H28" s="202"/>
      <c r="I28" s="4">
        <v>21</v>
      </c>
      <c r="J28" s="13">
        <v>514578142</v>
      </c>
      <c r="K28" s="13">
        <v>593563215</v>
      </c>
    </row>
    <row r="29" spans="1:11" ht="12.75">
      <c r="A29" s="200" t="s">
        <v>79</v>
      </c>
      <c r="B29" s="201"/>
      <c r="C29" s="201"/>
      <c r="D29" s="201"/>
      <c r="E29" s="201"/>
      <c r="F29" s="201"/>
      <c r="G29" s="201"/>
      <c r="H29" s="202"/>
      <c r="I29" s="4">
        <v>22</v>
      </c>
      <c r="J29" s="13"/>
      <c r="K29" s="13"/>
    </row>
    <row r="30" spans="1:11" ht="12.75">
      <c r="A30" s="200" t="s">
        <v>80</v>
      </c>
      <c r="B30" s="201"/>
      <c r="C30" s="201"/>
      <c r="D30" s="201"/>
      <c r="E30" s="201"/>
      <c r="F30" s="201"/>
      <c r="G30" s="201"/>
      <c r="H30" s="202"/>
      <c r="I30" s="4">
        <v>23</v>
      </c>
      <c r="J30" s="13"/>
      <c r="K30" s="13"/>
    </row>
    <row r="31" spans="1:11" ht="12.75">
      <c r="A31" s="200" t="s">
        <v>85</v>
      </c>
      <c r="B31" s="201"/>
      <c r="C31" s="201"/>
      <c r="D31" s="201"/>
      <c r="E31" s="201"/>
      <c r="F31" s="201"/>
      <c r="G31" s="201"/>
      <c r="H31" s="202"/>
      <c r="I31" s="4">
        <v>24</v>
      </c>
      <c r="J31" s="13"/>
      <c r="K31" s="13"/>
    </row>
    <row r="32" spans="1:11" ht="12.75">
      <c r="A32" s="200" t="s">
        <v>86</v>
      </c>
      <c r="B32" s="201"/>
      <c r="C32" s="201"/>
      <c r="D32" s="201"/>
      <c r="E32" s="201"/>
      <c r="F32" s="201"/>
      <c r="G32" s="201"/>
      <c r="H32" s="202"/>
      <c r="I32" s="4">
        <v>25</v>
      </c>
      <c r="J32" s="13">
        <v>2364660</v>
      </c>
      <c r="K32" s="13">
        <v>1267190</v>
      </c>
    </row>
    <row r="33" spans="1:11" ht="12.75">
      <c r="A33" s="200" t="s">
        <v>87</v>
      </c>
      <c r="B33" s="201"/>
      <c r="C33" s="201"/>
      <c r="D33" s="201"/>
      <c r="E33" s="201"/>
      <c r="F33" s="201"/>
      <c r="G33" s="201"/>
      <c r="H33" s="202"/>
      <c r="I33" s="4">
        <v>26</v>
      </c>
      <c r="J33" s="13">
        <v>307408</v>
      </c>
      <c r="K33" s="13">
        <v>193913</v>
      </c>
    </row>
    <row r="34" spans="1:11" ht="12.75">
      <c r="A34" s="200" t="s">
        <v>81</v>
      </c>
      <c r="B34" s="201"/>
      <c r="C34" s="201"/>
      <c r="D34" s="201"/>
      <c r="E34" s="201"/>
      <c r="F34" s="201"/>
      <c r="G34" s="201"/>
      <c r="H34" s="202"/>
      <c r="I34" s="4">
        <v>27</v>
      </c>
      <c r="J34" s="13"/>
      <c r="K34" s="13"/>
    </row>
    <row r="35" spans="1:11" ht="12.75">
      <c r="A35" s="200" t="s">
        <v>190</v>
      </c>
      <c r="B35" s="201"/>
      <c r="C35" s="201"/>
      <c r="D35" s="201"/>
      <c r="E35" s="201"/>
      <c r="F35" s="201"/>
      <c r="G35" s="201"/>
      <c r="H35" s="202"/>
      <c r="I35" s="4">
        <v>28</v>
      </c>
      <c r="J35" s="13">
        <v>31524967</v>
      </c>
      <c r="K35" s="13">
        <v>560000</v>
      </c>
    </row>
    <row r="36" spans="1:11" ht="12.75">
      <c r="A36" s="200" t="s">
        <v>191</v>
      </c>
      <c r="B36" s="201"/>
      <c r="C36" s="201"/>
      <c r="D36" s="201"/>
      <c r="E36" s="201"/>
      <c r="F36" s="201"/>
      <c r="G36" s="201"/>
      <c r="H36" s="20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200" t="s">
        <v>82</v>
      </c>
      <c r="B37" s="201"/>
      <c r="C37" s="201"/>
      <c r="D37" s="201"/>
      <c r="E37" s="201"/>
      <c r="F37" s="201"/>
      <c r="G37" s="201"/>
      <c r="H37" s="202"/>
      <c r="I37" s="4">
        <v>30</v>
      </c>
      <c r="J37" s="13"/>
      <c r="K37" s="13"/>
    </row>
    <row r="38" spans="1:11" ht="12.75">
      <c r="A38" s="200" t="s">
        <v>83</v>
      </c>
      <c r="B38" s="201"/>
      <c r="C38" s="201"/>
      <c r="D38" s="201"/>
      <c r="E38" s="201"/>
      <c r="F38" s="201"/>
      <c r="G38" s="201"/>
      <c r="H38" s="202"/>
      <c r="I38" s="4">
        <v>31</v>
      </c>
      <c r="J38" s="13"/>
      <c r="K38" s="13"/>
    </row>
    <row r="39" spans="1:11" ht="12.75">
      <c r="A39" s="200" t="s">
        <v>84</v>
      </c>
      <c r="B39" s="201"/>
      <c r="C39" s="201"/>
      <c r="D39" s="201"/>
      <c r="E39" s="201"/>
      <c r="F39" s="201"/>
      <c r="G39" s="201"/>
      <c r="H39" s="202"/>
      <c r="I39" s="4">
        <v>32</v>
      </c>
      <c r="J39" s="13"/>
      <c r="K39" s="13"/>
    </row>
    <row r="40" spans="1:11" ht="12.75">
      <c r="A40" s="200" t="s">
        <v>192</v>
      </c>
      <c r="B40" s="201"/>
      <c r="C40" s="201"/>
      <c r="D40" s="201"/>
      <c r="E40" s="201"/>
      <c r="F40" s="201"/>
      <c r="G40" s="201"/>
      <c r="H40" s="202"/>
      <c r="I40" s="4">
        <v>33</v>
      </c>
      <c r="J40" s="13"/>
      <c r="K40" s="13"/>
    </row>
    <row r="41" spans="1:11" ht="12.75">
      <c r="A41" s="216" t="s">
        <v>248</v>
      </c>
      <c r="B41" s="217"/>
      <c r="C41" s="217"/>
      <c r="D41" s="217"/>
      <c r="E41" s="217"/>
      <c r="F41" s="217"/>
      <c r="G41" s="217"/>
      <c r="H41" s="218"/>
      <c r="I41" s="4">
        <v>34</v>
      </c>
      <c r="J41" s="12">
        <f>J42+J50+J57+J65</f>
        <v>101938175</v>
      </c>
      <c r="K41" s="12">
        <f>K42+K50+K57+K65</f>
        <v>56403006</v>
      </c>
    </row>
    <row r="42" spans="1:11" ht="12.75">
      <c r="A42" s="200" t="s">
        <v>103</v>
      </c>
      <c r="B42" s="201"/>
      <c r="C42" s="201"/>
      <c r="D42" s="201"/>
      <c r="E42" s="201"/>
      <c r="F42" s="201"/>
      <c r="G42" s="201"/>
      <c r="H42" s="202"/>
      <c r="I42" s="4">
        <v>35</v>
      </c>
      <c r="J42" s="12">
        <f>SUM(J43:J49)</f>
        <v>31428640</v>
      </c>
      <c r="K42" s="12">
        <f>SUM(K43:K49)</f>
        <v>22526809</v>
      </c>
    </row>
    <row r="43" spans="1:11" ht="12.75">
      <c r="A43" s="200" t="s">
        <v>123</v>
      </c>
      <c r="B43" s="201"/>
      <c r="C43" s="201"/>
      <c r="D43" s="201"/>
      <c r="E43" s="201"/>
      <c r="F43" s="201"/>
      <c r="G43" s="201"/>
      <c r="H43" s="202"/>
      <c r="I43" s="4">
        <v>36</v>
      </c>
      <c r="J43" s="13">
        <v>11489881</v>
      </c>
      <c r="K43" s="13">
        <v>3459612</v>
      </c>
    </row>
    <row r="44" spans="1:11" ht="12.75">
      <c r="A44" s="200" t="s">
        <v>124</v>
      </c>
      <c r="B44" s="201"/>
      <c r="C44" s="201"/>
      <c r="D44" s="201"/>
      <c r="E44" s="201"/>
      <c r="F44" s="201"/>
      <c r="G44" s="201"/>
      <c r="H44" s="202"/>
      <c r="I44" s="4">
        <v>37</v>
      </c>
      <c r="J44" s="13"/>
      <c r="K44" s="13"/>
    </row>
    <row r="45" spans="1:11" ht="12.75">
      <c r="A45" s="200" t="s">
        <v>88</v>
      </c>
      <c r="B45" s="201"/>
      <c r="C45" s="201"/>
      <c r="D45" s="201"/>
      <c r="E45" s="201"/>
      <c r="F45" s="201"/>
      <c r="G45" s="201"/>
      <c r="H45" s="202"/>
      <c r="I45" s="4">
        <v>38</v>
      </c>
      <c r="J45" s="13"/>
      <c r="K45" s="13"/>
    </row>
    <row r="46" spans="1:11" ht="12.75">
      <c r="A46" s="200" t="s">
        <v>89</v>
      </c>
      <c r="B46" s="201"/>
      <c r="C46" s="201"/>
      <c r="D46" s="201"/>
      <c r="E46" s="201"/>
      <c r="F46" s="201"/>
      <c r="G46" s="201"/>
      <c r="H46" s="202"/>
      <c r="I46" s="4">
        <v>39</v>
      </c>
      <c r="J46" s="13"/>
      <c r="K46" s="13"/>
    </row>
    <row r="47" spans="1:11" ht="12.75">
      <c r="A47" s="200" t="s">
        <v>90</v>
      </c>
      <c r="B47" s="201"/>
      <c r="C47" s="201"/>
      <c r="D47" s="201"/>
      <c r="E47" s="201"/>
      <c r="F47" s="201"/>
      <c r="G47" s="201"/>
      <c r="H47" s="202"/>
      <c r="I47" s="4">
        <v>40</v>
      </c>
      <c r="J47" s="13"/>
      <c r="K47" s="13"/>
    </row>
    <row r="48" spans="1:11" ht="12.75">
      <c r="A48" s="200" t="s">
        <v>91</v>
      </c>
      <c r="B48" s="201"/>
      <c r="C48" s="201"/>
      <c r="D48" s="201"/>
      <c r="E48" s="201"/>
      <c r="F48" s="201"/>
      <c r="G48" s="201"/>
      <c r="H48" s="202"/>
      <c r="I48" s="4">
        <v>41</v>
      </c>
      <c r="J48" s="13">
        <v>19938759</v>
      </c>
      <c r="K48" s="13">
        <v>19067197</v>
      </c>
    </row>
    <row r="49" spans="1:11" ht="12.75">
      <c r="A49" s="200" t="s">
        <v>92</v>
      </c>
      <c r="B49" s="201"/>
      <c r="C49" s="201"/>
      <c r="D49" s="201"/>
      <c r="E49" s="201"/>
      <c r="F49" s="201"/>
      <c r="G49" s="201"/>
      <c r="H49" s="202"/>
      <c r="I49" s="4">
        <v>42</v>
      </c>
      <c r="J49" s="13"/>
      <c r="K49" s="13"/>
    </row>
    <row r="50" spans="1:11" ht="12.75">
      <c r="A50" s="200" t="s">
        <v>104</v>
      </c>
      <c r="B50" s="201"/>
      <c r="C50" s="201"/>
      <c r="D50" s="201"/>
      <c r="E50" s="201"/>
      <c r="F50" s="201"/>
      <c r="G50" s="201"/>
      <c r="H50" s="202"/>
      <c r="I50" s="4">
        <v>43</v>
      </c>
      <c r="J50" s="12">
        <f>SUM(J51:J56)</f>
        <v>12947526</v>
      </c>
      <c r="K50" s="12">
        <f>SUM(K51:K56)</f>
        <v>16366340</v>
      </c>
    </row>
    <row r="51" spans="1:11" ht="12.75">
      <c r="A51" s="200" t="s">
        <v>208</v>
      </c>
      <c r="B51" s="201"/>
      <c r="C51" s="201"/>
      <c r="D51" s="201"/>
      <c r="E51" s="201"/>
      <c r="F51" s="201"/>
      <c r="G51" s="201"/>
      <c r="H51" s="202"/>
      <c r="I51" s="4">
        <v>44</v>
      </c>
      <c r="J51" s="13"/>
      <c r="K51" s="13"/>
    </row>
    <row r="52" spans="1:11" ht="12.75">
      <c r="A52" s="200" t="s">
        <v>209</v>
      </c>
      <c r="B52" s="201"/>
      <c r="C52" s="201"/>
      <c r="D52" s="201"/>
      <c r="E52" s="201"/>
      <c r="F52" s="201"/>
      <c r="G52" s="201"/>
      <c r="H52" s="202"/>
      <c r="I52" s="4">
        <v>45</v>
      </c>
      <c r="J52" s="13">
        <v>11303471</v>
      </c>
      <c r="K52" s="13">
        <v>13563042</v>
      </c>
    </row>
    <row r="53" spans="1:11" ht="12.75">
      <c r="A53" s="200" t="s">
        <v>210</v>
      </c>
      <c r="B53" s="201"/>
      <c r="C53" s="201"/>
      <c r="D53" s="201"/>
      <c r="E53" s="201"/>
      <c r="F53" s="201"/>
      <c r="G53" s="201"/>
      <c r="H53" s="202"/>
      <c r="I53" s="4">
        <v>46</v>
      </c>
      <c r="J53" s="13"/>
      <c r="K53" s="13"/>
    </row>
    <row r="54" spans="1:11" ht="12.75">
      <c r="A54" s="200" t="s">
        <v>211</v>
      </c>
      <c r="B54" s="201"/>
      <c r="C54" s="201"/>
      <c r="D54" s="201"/>
      <c r="E54" s="201"/>
      <c r="F54" s="201"/>
      <c r="G54" s="201"/>
      <c r="H54" s="202"/>
      <c r="I54" s="4">
        <v>47</v>
      </c>
      <c r="J54" s="13">
        <v>76116</v>
      </c>
      <c r="K54" s="13">
        <v>107438</v>
      </c>
    </row>
    <row r="55" spans="1:11" ht="12.75">
      <c r="A55" s="200" t="s">
        <v>10</v>
      </c>
      <c r="B55" s="201"/>
      <c r="C55" s="201"/>
      <c r="D55" s="201"/>
      <c r="E55" s="201"/>
      <c r="F55" s="201"/>
      <c r="G55" s="201"/>
      <c r="H55" s="202"/>
      <c r="I55" s="4">
        <v>48</v>
      </c>
      <c r="J55" s="13">
        <v>42237</v>
      </c>
      <c r="K55" s="13">
        <v>400675</v>
      </c>
    </row>
    <row r="56" spans="1:11" ht="12.75">
      <c r="A56" s="200" t="s">
        <v>11</v>
      </c>
      <c r="B56" s="201"/>
      <c r="C56" s="201"/>
      <c r="D56" s="201"/>
      <c r="E56" s="201"/>
      <c r="F56" s="201"/>
      <c r="G56" s="201"/>
      <c r="H56" s="202"/>
      <c r="I56" s="4">
        <v>49</v>
      </c>
      <c r="J56" s="13">
        <v>1525702</v>
      </c>
      <c r="K56" s="13">
        <v>2295185</v>
      </c>
    </row>
    <row r="57" spans="1:11" ht="12.75">
      <c r="A57" s="200" t="s">
        <v>105</v>
      </c>
      <c r="B57" s="201"/>
      <c r="C57" s="201"/>
      <c r="D57" s="201"/>
      <c r="E57" s="201"/>
      <c r="F57" s="201"/>
      <c r="G57" s="201"/>
      <c r="H57" s="202"/>
      <c r="I57" s="4">
        <v>50</v>
      </c>
      <c r="J57" s="12">
        <f>SUM(J58:J64)</f>
        <v>382000</v>
      </c>
      <c r="K57" s="12">
        <f>SUM(K58:K64)</f>
        <v>993977</v>
      </c>
    </row>
    <row r="58" spans="1:11" ht="12.75">
      <c r="A58" s="200" t="s">
        <v>78</v>
      </c>
      <c r="B58" s="201"/>
      <c r="C58" s="201"/>
      <c r="D58" s="201"/>
      <c r="E58" s="201"/>
      <c r="F58" s="201"/>
      <c r="G58" s="201"/>
      <c r="H58" s="202"/>
      <c r="I58" s="4">
        <v>51</v>
      </c>
      <c r="J58" s="13"/>
      <c r="K58" s="13"/>
    </row>
    <row r="59" spans="1:11" ht="12.75">
      <c r="A59" s="200" t="s">
        <v>79</v>
      </c>
      <c r="B59" s="201"/>
      <c r="C59" s="201"/>
      <c r="D59" s="201"/>
      <c r="E59" s="201"/>
      <c r="F59" s="201"/>
      <c r="G59" s="201"/>
      <c r="H59" s="202"/>
      <c r="I59" s="4">
        <v>52</v>
      </c>
      <c r="J59" s="13"/>
      <c r="K59" s="13"/>
    </row>
    <row r="60" spans="1:11" ht="12.75">
      <c r="A60" s="200" t="s">
        <v>250</v>
      </c>
      <c r="B60" s="201"/>
      <c r="C60" s="201"/>
      <c r="D60" s="201"/>
      <c r="E60" s="201"/>
      <c r="F60" s="201"/>
      <c r="G60" s="201"/>
      <c r="H60" s="202"/>
      <c r="I60" s="4">
        <v>53</v>
      </c>
      <c r="J60" s="13"/>
      <c r="K60" s="13"/>
    </row>
    <row r="61" spans="1:11" ht="12.75">
      <c r="A61" s="200" t="s">
        <v>85</v>
      </c>
      <c r="B61" s="201"/>
      <c r="C61" s="201"/>
      <c r="D61" s="201"/>
      <c r="E61" s="201"/>
      <c r="F61" s="201"/>
      <c r="G61" s="201"/>
      <c r="H61" s="202"/>
      <c r="I61" s="4">
        <v>54</v>
      </c>
      <c r="J61" s="13"/>
      <c r="K61" s="13"/>
    </row>
    <row r="62" spans="1:11" ht="12.75">
      <c r="A62" s="200" t="s">
        <v>86</v>
      </c>
      <c r="B62" s="201"/>
      <c r="C62" s="201"/>
      <c r="D62" s="201"/>
      <c r="E62" s="201"/>
      <c r="F62" s="201"/>
      <c r="G62" s="201"/>
      <c r="H62" s="202"/>
      <c r="I62" s="4">
        <v>55</v>
      </c>
      <c r="J62" s="13"/>
      <c r="K62" s="13"/>
    </row>
    <row r="63" spans="1:11" ht="12.75">
      <c r="A63" s="200" t="s">
        <v>87</v>
      </c>
      <c r="B63" s="201"/>
      <c r="C63" s="201"/>
      <c r="D63" s="201"/>
      <c r="E63" s="201"/>
      <c r="F63" s="201"/>
      <c r="G63" s="201"/>
      <c r="H63" s="202"/>
      <c r="I63" s="4">
        <v>56</v>
      </c>
      <c r="J63" s="13">
        <v>382000</v>
      </c>
      <c r="K63" s="13">
        <v>993977</v>
      </c>
    </row>
    <row r="64" spans="1:11" ht="12.75">
      <c r="A64" s="200" t="s">
        <v>46</v>
      </c>
      <c r="B64" s="201"/>
      <c r="C64" s="201"/>
      <c r="D64" s="201"/>
      <c r="E64" s="201"/>
      <c r="F64" s="201"/>
      <c r="G64" s="201"/>
      <c r="H64" s="202"/>
      <c r="I64" s="4">
        <v>57</v>
      </c>
      <c r="J64" s="13"/>
      <c r="K64" s="13"/>
    </row>
    <row r="65" spans="1:11" ht="12.75">
      <c r="A65" s="200" t="s">
        <v>215</v>
      </c>
      <c r="B65" s="201"/>
      <c r="C65" s="201"/>
      <c r="D65" s="201"/>
      <c r="E65" s="201"/>
      <c r="F65" s="201"/>
      <c r="G65" s="201"/>
      <c r="H65" s="202"/>
      <c r="I65" s="4">
        <v>58</v>
      </c>
      <c r="J65" s="13">
        <v>57180009</v>
      </c>
      <c r="K65" s="13">
        <v>16515880</v>
      </c>
    </row>
    <row r="66" spans="1:11" ht="12.75">
      <c r="A66" s="216" t="s">
        <v>58</v>
      </c>
      <c r="B66" s="217"/>
      <c r="C66" s="217"/>
      <c r="D66" s="217"/>
      <c r="E66" s="217"/>
      <c r="F66" s="217"/>
      <c r="G66" s="217"/>
      <c r="H66" s="218"/>
      <c r="I66" s="4">
        <v>59</v>
      </c>
      <c r="J66" s="13">
        <v>2367</v>
      </c>
      <c r="K66" s="13">
        <v>13679665</v>
      </c>
    </row>
    <row r="67" spans="1:11" ht="12.75">
      <c r="A67" s="216" t="s">
        <v>249</v>
      </c>
      <c r="B67" s="217"/>
      <c r="C67" s="217"/>
      <c r="D67" s="217"/>
      <c r="E67" s="217"/>
      <c r="F67" s="217"/>
      <c r="G67" s="217"/>
      <c r="H67" s="218"/>
      <c r="I67" s="4">
        <v>60</v>
      </c>
      <c r="J67" s="12">
        <f>J8+J9+J41+J66</f>
        <v>747183760</v>
      </c>
      <c r="K67" s="12">
        <f>K8+K9+K41+K66</f>
        <v>759339981</v>
      </c>
    </row>
    <row r="68" spans="1:11" ht="12.75">
      <c r="A68" s="222" t="s">
        <v>93</v>
      </c>
      <c r="B68" s="223"/>
      <c r="C68" s="223"/>
      <c r="D68" s="223"/>
      <c r="E68" s="223"/>
      <c r="F68" s="223"/>
      <c r="G68" s="223"/>
      <c r="H68" s="224"/>
      <c r="I68" s="5">
        <v>61</v>
      </c>
      <c r="J68" s="14"/>
      <c r="K68" s="14"/>
    </row>
    <row r="69" spans="1:11" ht="12.75">
      <c r="A69" s="225" t="s">
        <v>60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7"/>
    </row>
    <row r="70" spans="1:11" ht="12.75">
      <c r="A70" s="213" t="s">
        <v>199</v>
      </c>
      <c r="B70" s="214"/>
      <c r="C70" s="214"/>
      <c r="D70" s="214"/>
      <c r="E70" s="214"/>
      <c r="F70" s="214"/>
      <c r="G70" s="214"/>
      <c r="H70" s="215"/>
      <c r="I70" s="6">
        <v>62</v>
      </c>
      <c r="J70" s="20">
        <f>J71+J72+J73+J79+J80+J83+J86</f>
        <v>351944217</v>
      </c>
      <c r="K70" s="20">
        <f>K71+K72+K73+K79+K80+K83+K86</f>
        <v>432289502</v>
      </c>
    </row>
    <row r="71" spans="1:11" ht="12.75">
      <c r="A71" s="200" t="s">
        <v>147</v>
      </c>
      <c r="B71" s="201"/>
      <c r="C71" s="201"/>
      <c r="D71" s="201"/>
      <c r="E71" s="201"/>
      <c r="F71" s="201"/>
      <c r="G71" s="201"/>
      <c r="H71" s="202"/>
      <c r="I71" s="4">
        <v>63</v>
      </c>
      <c r="J71" s="13">
        <v>418656000</v>
      </c>
      <c r="K71" s="13">
        <v>418656000</v>
      </c>
    </row>
    <row r="72" spans="1:11" ht="12.75">
      <c r="A72" s="200" t="s">
        <v>148</v>
      </c>
      <c r="B72" s="201"/>
      <c r="C72" s="201"/>
      <c r="D72" s="201"/>
      <c r="E72" s="201"/>
      <c r="F72" s="201"/>
      <c r="G72" s="201"/>
      <c r="H72" s="202"/>
      <c r="I72" s="4">
        <v>64</v>
      </c>
      <c r="J72" s="13"/>
      <c r="K72" s="13"/>
    </row>
    <row r="73" spans="1:11" ht="12.75">
      <c r="A73" s="200" t="s">
        <v>149</v>
      </c>
      <c r="B73" s="201"/>
      <c r="C73" s="201"/>
      <c r="D73" s="201"/>
      <c r="E73" s="201"/>
      <c r="F73" s="201"/>
      <c r="G73" s="201"/>
      <c r="H73" s="202"/>
      <c r="I73" s="4">
        <v>65</v>
      </c>
      <c r="J73" s="12">
        <f>J74+J75-J76+J77+J78</f>
        <v>22756428</v>
      </c>
      <c r="K73" s="12">
        <f>K74+K75-K76+K77+K78</f>
        <v>0</v>
      </c>
    </row>
    <row r="74" spans="1:11" ht="12.75">
      <c r="A74" s="200" t="s">
        <v>150</v>
      </c>
      <c r="B74" s="201"/>
      <c r="C74" s="201"/>
      <c r="D74" s="201"/>
      <c r="E74" s="201"/>
      <c r="F74" s="201"/>
      <c r="G74" s="201"/>
      <c r="H74" s="202"/>
      <c r="I74" s="4">
        <v>66</v>
      </c>
      <c r="J74" s="13">
        <v>22756428</v>
      </c>
      <c r="K74" s="13"/>
    </row>
    <row r="75" spans="1:11" ht="12.75">
      <c r="A75" s="200" t="s">
        <v>151</v>
      </c>
      <c r="B75" s="201"/>
      <c r="C75" s="201"/>
      <c r="D75" s="201"/>
      <c r="E75" s="201"/>
      <c r="F75" s="201"/>
      <c r="G75" s="201"/>
      <c r="H75" s="202"/>
      <c r="I75" s="4">
        <v>67</v>
      </c>
      <c r="J75" s="13">
        <v>9004339</v>
      </c>
      <c r="K75" s="13">
        <v>9004339</v>
      </c>
    </row>
    <row r="76" spans="1:11" ht="12.75">
      <c r="A76" s="200" t="s">
        <v>139</v>
      </c>
      <c r="B76" s="201"/>
      <c r="C76" s="201"/>
      <c r="D76" s="201"/>
      <c r="E76" s="201"/>
      <c r="F76" s="201"/>
      <c r="G76" s="201"/>
      <c r="H76" s="202"/>
      <c r="I76" s="4">
        <v>68</v>
      </c>
      <c r="J76" s="13">
        <v>9004339</v>
      </c>
      <c r="K76" s="13">
        <v>9004339</v>
      </c>
    </row>
    <row r="77" spans="1:11" ht="12.75">
      <c r="A77" s="200" t="s">
        <v>140</v>
      </c>
      <c r="B77" s="201"/>
      <c r="C77" s="201"/>
      <c r="D77" s="201"/>
      <c r="E77" s="201"/>
      <c r="F77" s="201"/>
      <c r="G77" s="201"/>
      <c r="H77" s="202"/>
      <c r="I77" s="4">
        <v>69</v>
      </c>
      <c r="J77" s="13"/>
      <c r="K77" s="13"/>
    </row>
    <row r="78" spans="1:11" ht="12.75">
      <c r="A78" s="200" t="s">
        <v>141</v>
      </c>
      <c r="B78" s="201"/>
      <c r="C78" s="201"/>
      <c r="D78" s="201"/>
      <c r="E78" s="201"/>
      <c r="F78" s="201"/>
      <c r="G78" s="201"/>
      <c r="H78" s="202"/>
      <c r="I78" s="4">
        <v>70</v>
      </c>
      <c r="J78" s="13"/>
      <c r="K78" s="13"/>
    </row>
    <row r="79" spans="1:11" ht="12.75">
      <c r="A79" s="200" t="s">
        <v>142</v>
      </c>
      <c r="B79" s="201"/>
      <c r="C79" s="201"/>
      <c r="D79" s="201"/>
      <c r="E79" s="201"/>
      <c r="F79" s="201"/>
      <c r="G79" s="201"/>
      <c r="H79" s="202"/>
      <c r="I79" s="4">
        <v>71</v>
      </c>
      <c r="J79" s="13">
        <v>816069</v>
      </c>
      <c r="K79" s="13"/>
    </row>
    <row r="80" spans="1:11" ht="12.75">
      <c r="A80" s="200" t="s">
        <v>246</v>
      </c>
      <c r="B80" s="201"/>
      <c r="C80" s="201"/>
      <c r="D80" s="201"/>
      <c r="E80" s="201"/>
      <c r="F80" s="201"/>
      <c r="G80" s="201"/>
      <c r="H80" s="202"/>
      <c r="I80" s="4">
        <v>72</v>
      </c>
      <c r="J80" s="12">
        <f>J81-J82</f>
        <v>4874505</v>
      </c>
      <c r="K80" s="12">
        <f>K81-K82</f>
        <v>-67527852</v>
      </c>
    </row>
    <row r="81" spans="1:11" ht="12.75">
      <c r="A81" s="219" t="s">
        <v>175</v>
      </c>
      <c r="B81" s="220"/>
      <c r="C81" s="220"/>
      <c r="D81" s="220"/>
      <c r="E81" s="220"/>
      <c r="F81" s="220"/>
      <c r="G81" s="220"/>
      <c r="H81" s="221"/>
      <c r="I81" s="4">
        <v>73</v>
      </c>
      <c r="J81" s="13">
        <v>4874505</v>
      </c>
      <c r="K81" s="13"/>
    </row>
    <row r="82" spans="1:11" ht="12.75">
      <c r="A82" s="219" t="s">
        <v>176</v>
      </c>
      <c r="B82" s="220"/>
      <c r="C82" s="220"/>
      <c r="D82" s="220"/>
      <c r="E82" s="220"/>
      <c r="F82" s="220"/>
      <c r="G82" s="220"/>
      <c r="H82" s="221"/>
      <c r="I82" s="4">
        <v>74</v>
      </c>
      <c r="J82" s="13"/>
      <c r="K82" s="13">
        <v>67527852</v>
      </c>
    </row>
    <row r="83" spans="1:11" ht="12.75">
      <c r="A83" s="200" t="s">
        <v>247</v>
      </c>
      <c r="B83" s="201"/>
      <c r="C83" s="201"/>
      <c r="D83" s="201"/>
      <c r="E83" s="201"/>
      <c r="F83" s="201"/>
      <c r="G83" s="201"/>
      <c r="H83" s="202"/>
      <c r="I83" s="4">
        <v>75</v>
      </c>
      <c r="J83" s="12">
        <f>J84-J85</f>
        <v>-95158785</v>
      </c>
      <c r="K83" s="12">
        <f>K84-K85</f>
        <v>81161354</v>
      </c>
    </row>
    <row r="84" spans="1:11" ht="12.75">
      <c r="A84" s="219" t="s">
        <v>177</v>
      </c>
      <c r="B84" s="220"/>
      <c r="C84" s="220"/>
      <c r="D84" s="220"/>
      <c r="E84" s="220"/>
      <c r="F84" s="220"/>
      <c r="G84" s="220"/>
      <c r="H84" s="221"/>
      <c r="I84" s="4">
        <v>76</v>
      </c>
      <c r="J84" s="13"/>
      <c r="K84" s="13">
        <v>81161354</v>
      </c>
    </row>
    <row r="85" spans="1:11" ht="12.75">
      <c r="A85" s="219" t="s">
        <v>178</v>
      </c>
      <c r="B85" s="220"/>
      <c r="C85" s="220"/>
      <c r="D85" s="220"/>
      <c r="E85" s="220"/>
      <c r="F85" s="220"/>
      <c r="G85" s="220"/>
      <c r="H85" s="221"/>
      <c r="I85" s="4">
        <v>77</v>
      </c>
      <c r="J85" s="13">
        <v>95158785</v>
      </c>
      <c r="K85" s="13">
        <v>0</v>
      </c>
    </row>
    <row r="86" spans="1:11" ht="12.75">
      <c r="A86" s="200" t="s">
        <v>179</v>
      </c>
      <c r="B86" s="201"/>
      <c r="C86" s="201"/>
      <c r="D86" s="201"/>
      <c r="E86" s="201"/>
      <c r="F86" s="201"/>
      <c r="G86" s="201"/>
      <c r="H86" s="202"/>
      <c r="I86" s="4">
        <v>78</v>
      </c>
      <c r="J86" s="13"/>
      <c r="K86" s="13"/>
    </row>
    <row r="87" spans="1:11" ht="12.75">
      <c r="A87" s="216" t="s">
        <v>19</v>
      </c>
      <c r="B87" s="217"/>
      <c r="C87" s="217"/>
      <c r="D87" s="217"/>
      <c r="E87" s="217"/>
      <c r="F87" s="217"/>
      <c r="G87" s="217"/>
      <c r="H87" s="218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200" t="s">
        <v>135</v>
      </c>
      <c r="B88" s="201"/>
      <c r="C88" s="201"/>
      <c r="D88" s="201"/>
      <c r="E88" s="201"/>
      <c r="F88" s="201"/>
      <c r="G88" s="201"/>
      <c r="H88" s="202"/>
      <c r="I88" s="4">
        <v>80</v>
      </c>
      <c r="J88" s="13"/>
      <c r="K88" s="13"/>
    </row>
    <row r="89" spans="1:11" ht="12.75">
      <c r="A89" s="200" t="s">
        <v>136</v>
      </c>
      <c r="B89" s="201"/>
      <c r="C89" s="201"/>
      <c r="D89" s="201"/>
      <c r="E89" s="201"/>
      <c r="F89" s="201"/>
      <c r="G89" s="201"/>
      <c r="H89" s="202"/>
      <c r="I89" s="4">
        <v>81</v>
      </c>
      <c r="J89" s="13"/>
      <c r="K89" s="13"/>
    </row>
    <row r="90" spans="1:11" ht="12.75">
      <c r="A90" s="200" t="s">
        <v>137</v>
      </c>
      <c r="B90" s="201"/>
      <c r="C90" s="201"/>
      <c r="D90" s="201"/>
      <c r="E90" s="201"/>
      <c r="F90" s="201"/>
      <c r="G90" s="201"/>
      <c r="H90" s="202"/>
      <c r="I90" s="4">
        <v>82</v>
      </c>
      <c r="J90" s="13"/>
      <c r="K90" s="13"/>
    </row>
    <row r="91" spans="1:11" ht="12.75">
      <c r="A91" s="216" t="s">
        <v>20</v>
      </c>
      <c r="B91" s="217"/>
      <c r="C91" s="217"/>
      <c r="D91" s="217"/>
      <c r="E91" s="217"/>
      <c r="F91" s="217"/>
      <c r="G91" s="217"/>
      <c r="H91" s="218"/>
      <c r="I91" s="4">
        <v>83</v>
      </c>
      <c r="J91" s="12">
        <f>SUM(J92:J100)</f>
        <v>36600806</v>
      </c>
      <c r="K91" s="12">
        <f>SUM(K92:K100)</f>
        <v>31020656</v>
      </c>
    </row>
    <row r="92" spans="1:11" ht="12.75">
      <c r="A92" s="200" t="s">
        <v>138</v>
      </c>
      <c r="B92" s="201"/>
      <c r="C92" s="201"/>
      <c r="D92" s="201"/>
      <c r="E92" s="201"/>
      <c r="F92" s="201"/>
      <c r="G92" s="201"/>
      <c r="H92" s="202"/>
      <c r="I92" s="4">
        <v>84</v>
      </c>
      <c r="J92" s="13"/>
      <c r="K92" s="13"/>
    </row>
    <row r="93" spans="1:11" ht="12.75">
      <c r="A93" s="200" t="s">
        <v>251</v>
      </c>
      <c r="B93" s="201"/>
      <c r="C93" s="201"/>
      <c r="D93" s="201"/>
      <c r="E93" s="201"/>
      <c r="F93" s="201"/>
      <c r="G93" s="201"/>
      <c r="H93" s="202"/>
      <c r="I93" s="4">
        <v>85</v>
      </c>
      <c r="J93" s="13"/>
      <c r="K93" s="13"/>
    </row>
    <row r="94" spans="1:11" ht="12.75">
      <c r="A94" s="200" t="s">
        <v>0</v>
      </c>
      <c r="B94" s="201"/>
      <c r="C94" s="201"/>
      <c r="D94" s="201"/>
      <c r="E94" s="201"/>
      <c r="F94" s="201"/>
      <c r="G94" s="201"/>
      <c r="H94" s="202"/>
      <c r="I94" s="4">
        <v>86</v>
      </c>
      <c r="J94" s="13">
        <v>36600806</v>
      </c>
      <c r="K94" s="13">
        <v>31020656</v>
      </c>
    </row>
    <row r="95" spans="1:11" ht="12.75">
      <c r="A95" s="200" t="s">
        <v>252</v>
      </c>
      <c r="B95" s="201"/>
      <c r="C95" s="201"/>
      <c r="D95" s="201"/>
      <c r="E95" s="201"/>
      <c r="F95" s="201"/>
      <c r="G95" s="201"/>
      <c r="H95" s="202"/>
      <c r="I95" s="4">
        <v>87</v>
      </c>
      <c r="J95" s="13"/>
      <c r="K95" s="13"/>
    </row>
    <row r="96" spans="1:11" ht="12.75">
      <c r="A96" s="200" t="s">
        <v>253</v>
      </c>
      <c r="B96" s="201"/>
      <c r="C96" s="201"/>
      <c r="D96" s="201"/>
      <c r="E96" s="201"/>
      <c r="F96" s="201"/>
      <c r="G96" s="201"/>
      <c r="H96" s="202"/>
      <c r="I96" s="4">
        <v>88</v>
      </c>
      <c r="J96" s="13"/>
      <c r="K96" s="13"/>
    </row>
    <row r="97" spans="1:11" ht="12.75">
      <c r="A97" s="200" t="s">
        <v>254</v>
      </c>
      <c r="B97" s="201"/>
      <c r="C97" s="201"/>
      <c r="D97" s="201"/>
      <c r="E97" s="201"/>
      <c r="F97" s="201"/>
      <c r="G97" s="201"/>
      <c r="H97" s="202"/>
      <c r="I97" s="4">
        <v>89</v>
      </c>
      <c r="J97" s="13"/>
      <c r="K97" s="13"/>
    </row>
    <row r="98" spans="1:11" ht="12.75">
      <c r="A98" s="200" t="s">
        <v>96</v>
      </c>
      <c r="B98" s="201"/>
      <c r="C98" s="201"/>
      <c r="D98" s="201"/>
      <c r="E98" s="201"/>
      <c r="F98" s="201"/>
      <c r="G98" s="201"/>
      <c r="H98" s="202"/>
      <c r="I98" s="4">
        <v>90</v>
      </c>
      <c r="J98" s="13"/>
      <c r="K98" s="13"/>
    </row>
    <row r="99" spans="1:11" ht="12.75">
      <c r="A99" s="200" t="s">
        <v>94</v>
      </c>
      <c r="B99" s="201"/>
      <c r="C99" s="201"/>
      <c r="D99" s="201"/>
      <c r="E99" s="201"/>
      <c r="F99" s="201"/>
      <c r="G99" s="201"/>
      <c r="H99" s="202"/>
      <c r="I99" s="4">
        <v>91</v>
      </c>
      <c r="J99" s="13"/>
      <c r="K99" s="13"/>
    </row>
    <row r="100" spans="1:11" ht="12.75">
      <c r="A100" s="200" t="s">
        <v>95</v>
      </c>
      <c r="B100" s="201"/>
      <c r="C100" s="201"/>
      <c r="D100" s="201"/>
      <c r="E100" s="201"/>
      <c r="F100" s="201"/>
      <c r="G100" s="201"/>
      <c r="H100" s="202"/>
      <c r="I100" s="4">
        <v>92</v>
      </c>
      <c r="J100" s="13"/>
      <c r="K100" s="13"/>
    </row>
    <row r="101" spans="1:11" ht="12.75">
      <c r="A101" s="216" t="s">
        <v>21</v>
      </c>
      <c r="B101" s="217"/>
      <c r="C101" s="217"/>
      <c r="D101" s="217"/>
      <c r="E101" s="217"/>
      <c r="F101" s="217"/>
      <c r="G101" s="217"/>
      <c r="H101" s="218"/>
      <c r="I101" s="4">
        <v>93</v>
      </c>
      <c r="J101" s="12">
        <f>SUM(J102:J113)</f>
        <v>356828857</v>
      </c>
      <c r="K101" s="12">
        <f>SUM(K102:K113)</f>
        <v>287127515</v>
      </c>
    </row>
    <row r="102" spans="1:11" ht="12.75">
      <c r="A102" s="200" t="s">
        <v>138</v>
      </c>
      <c r="B102" s="201"/>
      <c r="C102" s="201"/>
      <c r="D102" s="201"/>
      <c r="E102" s="201"/>
      <c r="F102" s="201"/>
      <c r="G102" s="201"/>
      <c r="H102" s="202"/>
      <c r="I102" s="4">
        <v>94</v>
      </c>
      <c r="J102" s="13">
        <v>318302833</v>
      </c>
      <c r="K102" s="13">
        <v>256882958</v>
      </c>
    </row>
    <row r="103" spans="1:11" ht="12.75">
      <c r="A103" s="200" t="s">
        <v>251</v>
      </c>
      <c r="B103" s="201"/>
      <c r="C103" s="201"/>
      <c r="D103" s="201"/>
      <c r="E103" s="201"/>
      <c r="F103" s="201"/>
      <c r="G103" s="201"/>
      <c r="H103" s="202"/>
      <c r="I103" s="4">
        <v>95</v>
      </c>
      <c r="J103" s="13"/>
      <c r="K103" s="13"/>
    </row>
    <row r="104" spans="1:11" ht="12.75">
      <c r="A104" s="200" t="s">
        <v>0</v>
      </c>
      <c r="B104" s="201"/>
      <c r="C104" s="201"/>
      <c r="D104" s="201"/>
      <c r="E104" s="201"/>
      <c r="F104" s="201"/>
      <c r="G104" s="201"/>
      <c r="H104" s="202"/>
      <c r="I104" s="4">
        <v>96</v>
      </c>
      <c r="J104" s="13">
        <v>9145620</v>
      </c>
      <c r="K104" s="13">
        <v>4799359</v>
      </c>
    </row>
    <row r="105" spans="1:11" ht="12.75">
      <c r="A105" s="200" t="s">
        <v>252</v>
      </c>
      <c r="B105" s="201"/>
      <c r="C105" s="201"/>
      <c r="D105" s="201"/>
      <c r="E105" s="201"/>
      <c r="F105" s="201"/>
      <c r="G105" s="201"/>
      <c r="H105" s="202"/>
      <c r="I105" s="4">
        <v>97</v>
      </c>
      <c r="J105" s="13">
        <v>5808002</v>
      </c>
      <c r="K105" s="13">
        <v>2303942</v>
      </c>
    </row>
    <row r="106" spans="1:11" ht="12.75">
      <c r="A106" s="200" t="s">
        <v>253</v>
      </c>
      <c r="B106" s="201"/>
      <c r="C106" s="201"/>
      <c r="D106" s="201"/>
      <c r="E106" s="201"/>
      <c r="F106" s="201"/>
      <c r="G106" s="201"/>
      <c r="H106" s="202"/>
      <c r="I106" s="4">
        <v>98</v>
      </c>
      <c r="J106" s="13">
        <v>19255215</v>
      </c>
      <c r="K106" s="13">
        <v>15904722</v>
      </c>
    </row>
    <row r="107" spans="1:11" ht="12.75">
      <c r="A107" s="200" t="s">
        <v>254</v>
      </c>
      <c r="B107" s="201"/>
      <c r="C107" s="201"/>
      <c r="D107" s="201"/>
      <c r="E107" s="201"/>
      <c r="F107" s="201"/>
      <c r="G107" s="201"/>
      <c r="H107" s="202"/>
      <c r="I107" s="4">
        <v>99</v>
      </c>
      <c r="J107" s="13"/>
      <c r="K107" s="13"/>
    </row>
    <row r="108" spans="1:11" ht="12.75">
      <c r="A108" s="200" t="s">
        <v>96</v>
      </c>
      <c r="B108" s="201"/>
      <c r="C108" s="201"/>
      <c r="D108" s="201"/>
      <c r="E108" s="201"/>
      <c r="F108" s="201"/>
      <c r="G108" s="201"/>
      <c r="H108" s="202"/>
      <c r="I108" s="4">
        <v>100</v>
      </c>
      <c r="J108" s="13"/>
      <c r="K108" s="13"/>
    </row>
    <row r="109" spans="1:11" ht="12.75">
      <c r="A109" s="200" t="s">
        <v>97</v>
      </c>
      <c r="B109" s="201"/>
      <c r="C109" s="201"/>
      <c r="D109" s="201"/>
      <c r="E109" s="201"/>
      <c r="F109" s="201"/>
      <c r="G109" s="201"/>
      <c r="H109" s="202"/>
      <c r="I109" s="4">
        <v>101</v>
      </c>
      <c r="J109" s="13">
        <v>631785</v>
      </c>
      <c r="K109" s="13">
        <v>1274929</v>
      </c>
    </row>
    <row r="110" spans="1:11" ht="12.75">
      <c r="A110" s="200" t="s">
        <v>98</v>
      </c>
      <c r="B110" s="201"/>
      <c r="C110" s="201"/>
      <c r="D110" s="201"/>
      <c r="E110" s="201"/>
      <c r="F110" s="201"/>
      <c r="G110" s="201"/>
      <c r="H110" s="202"/>
      <c r="I110" s="4">
        <v>102</v>
      </c>
      <c r="J110" s="13">
        <v>831063</v>
      </c>
      <c r="K110" s="13">
        <v>1733602</v>
      </c>
    </row>
    <row r="111" spans="1:11" ht="12.75">
      <c r="A111" s="200" t="s">
        <v>101</v>
      </c>
      <c r="B111" s="201"/>
      <c r="C111" s="201"/>
      <c r="D111" s="201"/>
      <c r="E111" s="201"/>
      <c r="F111" s="201"/>
      <c r="G111" s="201"/>
      <c r="H111" s="202"/>
      <c r="I111" s="4">
        <v>103</v>
      </c>
      <c r="J111" s="13">
        <v>1797961</v>
      </c>
      <c r="K111" s="13">
        <v>1797861</v>
      </c>
    </row>
    <row r="112" spans="1:11" ht="12.75">
      <c r="A112" s="200" t="s">
        <v>99</v>
      </c>
      <c r="B112" s="201"/>
      <c r="C112" s="201"/>
      <c r="D112" s="201"/>
      <c r="E112" s="201"/>
      <c r="F112" s="201"/>
      <c r="G112" s="201"/>
      <c r="H112" s="202"/>
      <c r="I112" s="4">
        <v>104</v>
      </c>
      <c r="J112" s="13"/>
      <c r="K112" s="13"/>
    </row>
    <row r="113" spans="1:11" ht="12.75">
      <c r="A113" s="200" t="s">
        <v>100</v>
      </c>
      <c r="B113" s="201"/>
      <c r="C113" s="201"/>
      <c r="D113" s="201"/>
      <c r="E113" s="201"/>
      <c r="F113" s="201"/>
      <c r="G113" s="201"/>
      <c r="H113" s="202"/>
      <c r="I113" s="4">
        <v>105</v>
      </c>
      <c r="J113" s="13">
        <v>1056378</v>
      </c>
      <c r="K113" s="13">
        <v>2430142</v>
      </c>
    </row>
    <row r="114" spans="1:11" ht="12.75">
      <c r="A114" s="216" t="s">
        <v>1</v>
      </c>
      <c r="B114" s="217"/>
      <c r="C114" s="217"/>
      <c r="D114" s="217"/>
      <c r="E114" s="217"/>
      <c r="F114" s="217"/>
      <c r="G114" s="217"/>
      <c r="H114" s="218"/>
      <c r="I114" s="4">
        <v>106</v>
      </c>
      <c r="J114" s="13">
        <v>1809880</v>
      </c>
      <c r="K114" s="13">
        <v>8902308</v>
      </c>
    </row>
    <row r="115" spans="1:11" ht="12.75">
      <c r="A115" s="216" t="s">
        <v>25</v>
      </c>
      <c r="B115" s="217"/>
      <c r="C115" s="217"/>
      <c r="D115" s="217"/>
      <c r="E115" s="217"/>
      <c r="F115" s="217"/>
      <c r="G115" s="217"/>
      <c r="H115" s="218"/>
      <c r="I115" s="4">
        <v>107</v>
      </c>
      <c r="J115" s="12">
        <f>J70+J87+J91+J101+J114</f>
        <v>747183760</v>
      </c>
      <c r="K115" s="12">
        <f>K70+K87+K91+K101+K114</f>
        <v>759339981</v>
      </c>
    </row>
    <row r="116" spans="1:11" ht="12.75">
      <c r="A116" s="230" t="s">
        <v>59</v>
      </c>
      <c r="B116" s="231"/>
      <c r="C116" s="231"/>
      <c r="D116" s="231"/>
      <c r="E116" s="231"/>
      <c r="F116" s="231"/>
      <c r="G116" s="231"/>
      <c r="H116" s="232"/>
      <c r="I116" s="5">
        <v>108</v>
      </c>
      <c r="J116" s="14"/>
      <c r="K116" s="14"/>
    </row>
    <row r="117" spans="1:11" ht="12.75">
      <c r="A117" s="225" t="s">
        <v>289</v>
      </c>
      <c r="B117" s="233"/>
      <c r="C117" s="233"/>
      <c r="D117" s="233"/>
      <c r="E117" s="233"/>
      <c r="F117" s="233"/>
      <c r="G117" s="233"/>
      <c r="H117" s="233"/>
      <c r="I117" s="234"/>
      <c r="J117" s="234"/>
      <c r="K117" s="235"/>
    </row>
    <row r="118" spans="1:11" ht="12.75">
      <c r="A118" s="213" t="s">
        <v>193</v>
      </c>
      <c r="B118" s="214"/>
      <c r="C118" s="214"/>
      <c r="D118" s="214"/>
      <c r="E118" s="214"/>
      <c r="F118" s="214"/>
      <c r="G118" s="214"/>
      <c r="H118" s="214"/>
      <c r="I118" s="236"/>
      <c r="J118" s="236"/>
      <c r="K118" s="237"/>
    </row>
    <row r="119" spans="1:11" ht="12.75">
      <c r="A119" s="200" t="s">
        <v>8</v>
      </c>
      <c r="B119" s="201"/>
      <c r="C119" s="201"/>
      <c r="D119" s="201"/>
      <c r="E119" s="201"/>
      <c r="F119" s="201"/>
      <c r="G119" s="201"/>
      <c r="H119" s="202"/>
      <c r="I119" s="4">
        <v>109</v>
      </c>
      <c r="J119" s="13"/>
      <c r="K119" s="13"/>
    </row>
    <row r="120" spans="1:11" ht="12.75">
      <c r="A120" s="238" t="s">
        <v>9</v>
      </c>
      <c r="B120" s="239"/>
      <c r="C120" s="239"/>
      <c r="D120" s="239"/>
      <c r="E120" s="239"/>
      <c r="F120" s="239"/>
      <c r="G120" s="239"/>
      <c r="H120" s="240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8" t="s">
        <v>102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</row>
    <row r="123" spans="1:11" ht="12.75">
      <c r="A123" s="228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:K68 J71:K71 J80:K85 J87:K116">
      <formula1>0</formula1>
    </dataValidation>
  </dataValidations>
  <printOptions/>
  <pageMargins left="0.75" right="0.75" top="1" bottom="1" header="0.5" footer="0.5"/>
  <pageSetup horizontalDpi="300" verticalDpi="3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1">
      <selection activeCell="K37" sqref="K37"/>
    </sheetView>
  </sheetViews>
  <sheetFormatPr defaultColWidth="9.140625" defaultRowHeight="12.75"/>
  <cols>
    <col min="8" max="8" width="4.00390625" style="0" customWidth="1"/>
    <col min="9" max="9" width="7.7109375" style="0" customWidth="1"/>
    <col min="10" max="10" width="11.57421875" style="0" customWidth="1"/>
    <col min="11" max="11" width="11.421875" style="0" customWidth="1"/>
  </cols>
  <sheetData>
    <row r="1" spans="1:11" ht="12.75">
      <c r="A1" s="193" t="s">
        <v>160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ht="12.75">
      <c r="A2" s="197" t="s">
        <v>340</v>
      </c>
      <c r="B2" s="198"/>
      <c r="C2" s="198"/>
      <c r="D2" s="198"/>
      <c r="E2" s="198"/>
      <c r="F2" s="198"/>
      <c r="G2" s="198"/>
      <c r="H2" s="198"/>
      <c r="I2" s="198"/>
      <c r="J2" s="198"/>
      <c r="K2" s="196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41" t="s">
        <v>335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76" t="s">
        <v>290</v>
      </c>
      <c r="J5" s="78" t="s">
        <v>156</v>
      </c>
      <c r="K5" s="78" t="s">
        <v>157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80">
        <v>2</v>
      </c>
      <c r="J6" s="79">
        <v>3</v>
      </c>
      <c r="K6" s="79">
        <v>4</v>
      </c>
    </row>
    <row r="7" spans="1:11" ht="12.75">
      <c r="A7" s="213" t="s">
        <v>26</v>
      </c>
      <c r="B7" s="214"/>
      <c r="C7" s="214"/>
      <c r="D7" s="214"/>
      <c r="E7" s="214"/>
      <c r="F7" s="214"/>
      <c r="G7" s="214"/>
      <c r="H7" s="215"/>
      <c r="I7" s="6">
        <v>111</v>
      </c>
      <c r="J7" s="20">
        <f>SUM(J8:J9)</f>
        <v>303511493</v>
      </c>
      <c r="K7" s="20">
        <f>SUM(K8:K9)</f>
        <v>357274251</v>
      </c>
    </row>
    <row r="8" spans="1:11" ht="12.75">
      <c r="A8" s="216" t="s">
        <v>158</v>
      </c>
      <c r="B8" s="217"/>
      <c r="C8" s="217"/>
      <c r="D8" s="217"/>
      <c r="E8" s="217"/>
      <c r="F8" s="217"/>
      <c r="G8" s="217"/>
      <c r="H8" s="218"/>
      <c r="I8" s="4">
        <v>112</v>
      </c>
      <c r="J8" s="13">
        <v>287185517</v>
      </c>
      <c r="K8" s="13">
        <v>350210537</v>
      </c>
    </row>
    <row r="9" spans="1:11" ht="12.75">
      <c r="A9" s="216" t="s">
        <v>106</v>
      </c>
      <c r="B9" s="217"/>
      <c r="C9" s="217"/>
      <c r="D9" s="217"/>
      <c r="E9" s="217"/>
      <c r="F9" s="217"/>
      <c r="G9" s="217"/>
      <c r="H9" s="218"/>
      <c r="I9" s="4">
        <v>113</v>
      </c>
      <c r="J9" s="13">
        <v>16325976</v>
      </c>
      <c r="K9" s="13">
        <v>7063714</v>
      </c>
    </row>
    <row r="10" spans="1:11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4">
        <v>114</v>
      </c>
      <c r="J10" s="12">
        <f>J11+J12+J16+J20+J21+J22+J25+J26</f>
        <v>435934549</v>
      </c>
      <c r="K10" s="12">
        <f>K11+K12+K16+K20+K21+K22+K25+K26</f>
        <v>366420941</v>
      </c>
    </row>
    <row r="11" spans="1:11" ht="12.75">
      <c r="A11" s="216" t="s">
        <v>107</v>
      </c>
      <c r="B11" s="217"/>
      <c r="C11" s="217"/>
      <c r="D11" s="217"/>
      <c r="E11" s="217"/>
      <c r="F11" s="217"/>
      <c r="G11" s="217"/>
      <c r="H11" s="218"/>
      <c r="I11" s="4">
        <v>115</v>
      </c>
      <c r="J11" s="13"/>
      <c r="K11" s="13"/>
    </row>
    <row r="12" spans="1:11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4">
        <v>116</v>
      </c>
      <c r="J12" s="12">
        <f>SUM(J13:J15)</f>
        <v>389297596</v>
      </c>
      <c r="K12" s="12">
        <f>SUM(K13:K15)</f>
        <v>326639608</v>
      </c>
    </row>
    <row r="13" spans="1:11" ht="12.75">
      <c r="A13" s="200" t="s">
        <v>152</v>
      </c>
      <c r="B13" s="201"/>
      <c r="C13" s="201"/>
      <c r="D13" s="201"/>
      <c r="E13" s="201"/>
      <c r="F13" s="201"/>
      <c r="G13" s="201"/>
      <c r="H13" s="202"/>
      <c r="I13" s="4">
        <v>117</v>
      </c>
      <c r="J13" s="13">
        <v>53199181</v>
      </c>
      <c r="K13" s="13">
        <v>35133048</v>
      </c>
    </row>
    <row r="14" spans="1:11" ht="12.75">
      <c r="A14" s="200" t="s">
        <v>153</v>
      </c>
      <c r="B14" s="201"/>
      <c r="C14" s="201"/>
      <c r="D14" s="201"/>
      <c r="E14" s="201"/>
      <c r="F14" s="201"/>
      <c r="G14" s="201"/>
      <c r="H14" s="202"/>
      <c r="I14" s="4">
        <v>118</v>
      </c>
      <c r="J14" s="13"/>
      <c r="K14" s="13"/>
    </row>
    <row r="15" spans="1:11" ht="12.75">
      <c r="A15" s="200" t="s">
        <v>63</v>
      </c>
      <c r="B15" s="201"/>
      <c r="C15" s="201"/>
      <c r="D15" s="201"/>
      <c r="E15" s="201"/>
      <c r="F15" s="201"/>
      <c r="G15" s="201"/>
      <c r="H15" s="202"/>
      <c r="I15" s="4">
        <v>119</v>
      </c>
      <c r="J15" s="13">
        <v>336098415</v>
      </c>
      <c r="K15" s="13">
        <v>291506560</v>
      </c>
    </row>
    <row r="16" spans="1:11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4">
        <v>120</v>
      </c>
      <c r="J16" s="12">
        <f>SUM(J17:J19)</f>
        <v>15128542</v>
      </c>
      <c r="K16" s="12">
        <f>SUM(K17:K19)</f>
        <v>16544271</v>
      </c>
    </row>
    <row r="17" spans="1:11" ht="12.75">
      <c r="A17" s="200" t="s">
        <v>64</v>
      </c>
      <c r="B17" s="201"/>
      <c r="C17" s="201"/>
      <c r="D17" s="201"/>
      <c r="E17" s="201"/>
      <c r="F17" s="201"/>
      <c r="G17" s="201"/>
      <c r="H17" s="202"/>
      <c r="I17" s="4">
        <v>121</v>
      </c>
      <c r="J17" s="13">
        <v>8199006</v>
      </c>
      <c r="K17" s="13">
        <v>9475018</v>
      </c>
    </row>
    <row r="18" spans="1:11" ht="12.75">
      <c r="A18" s="200" t="s">
        <v>65</v>
      </c>
      <c r="B18" s="201"/>
      <c r="C18" s="201"/>
      <c r="D18" s="201"/>
      <c r="E18" s="201"/>
      <c r="F18" s="201"/>
      <c r="G18" s="201"/>
      <c r="H18" s="202"/>
      <c r="I18" s="4">
        <v>122</v>
      </c>
      <c r="J18" s="13">
        <v>4715853</v>
      </c>
      <c r="K18" s="13">
        <v>4744131</v>
      </c>
    </row>
    <row r="19" spans="1:11" ht="12.75">
      <c r="A19" s="200" t="s">
        <v>66</v>
      </c>
      <c r="B19" s="201"/>
      <c r="C19" s="201"/>
      <c r="D19" s="201"/>
      <c r="E19" s="201"/>
      <c r="F19" s="201"/>
      <c r="G19" s="201"/>
      <c r="H19" s="202"/>
      <c r="I19" s="4">
        <v>123</v>
      </c>
      <c r="J19" s="13">
        <v>2213683</v>
      </c>
      <c r="K19" s="13">
        <v>2325122</v>
      </c>
    </row>
    <row r="20" spans="1:11" ht="12.75">
      <c r="A20" s="216" t="s">
        <v>108</v>
      </c>
      <c r="B20" s="217"/>
      <c r="C20" s="217"/>
      <c r="D20" s="217"/>
      <c r="E20" s="217"/>
      <c r="F20" s="217"/>
      <c r="G20" s="217"/>
      <c r="H20" s="218"/>
      <c r="I20" s="4">
        <v>124</v>
      </c>
      <c r="J20" s="13">
        <v>2828397</v>
      </c>
      <c r="K20" s="13">
        <v>2811065</v>
      </c>
    </row>
    <row r="21" spans="1:11" ht="12.75">
      <c r="A21" s="216" t="s">
        <v>109</v>
      </c>
      <c r="B21" s="217"/>
      <c r="C21" s="217"/>
      <c r="D21" s="217"/>
      <c r="E21" s="217"/>
      <c r="F21" s="217"/>
      <c r="G21" s="217"/>
      <c r="H21" s="218"/>
      <c r="I21" s="4">
        <v>125</v>
      </c>
      <c r="J21" s="13"/>
      <c r="K21" s="13"/>
    </row>
    <row r="22" spans="1:11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4">
        <v>126</v>
      </c>
      <c r="J22" s="12">
        <f>SUM(J23:J24)</f>
        <v>14337072</v>
      </c>
      <c r="K22" s="12">
        <f>SUM(K23:K24)</f>
        <v>0</v>
      </c>
    </row>
    <row r="23" spans="1:11" ht="12.75">
      <c r="A23" s="200" t="s">
        <v>143</v>
      </c>
      <c r="B23" s="201"/>
      <c r="C23" s="201"/>
      <c r="D23" s="201"/>
      <c r="E23" s="201"/>
      <c r="F23" s="201"/>
      <c r="G23" s="201"/>
      <c r="H23" s="202"/>
      <c r="I23" s="4">
        <v>127</v>
      </c>
      <c r="J23" s="13"/>
      <c r="K23" s="13"/>
    </row>
    <row r="24" spans="1:11" ht="12.75">
      <c r="A24" s="200" t="s">
        <v>144</v>
      </c>
      <c r="B24" s="201"/>
      <c r="C24" s="201"/>
      <c r="D24" s="201"/>
      <c r="E24" s="201"/>
      <c r="F24" s="201"/>
      <c r="G24" s="201"/>
      <c r="H24" s="202"/>
      <c r="I24" s="4">
        <v>128</v>
      </c>
      <c r="J24" s="13">
        <v>14337072</v>
      </c>
      <c r="K24" s="13"/>
    </row>
    <row r="25" spans="1:11" ht="12.75">
      <c r="A25" s="216" t="s">
        <v>110</v>
      </c>
      <c r="B25" s="217"/>
      <c r="C25" s="217"/>
      <c r="D25" s="217"/>
      <c r="E25" s="217"/>
      <c r="F25" s="217"/>
      <c r="G25" s="217"/>
      <c r="H25" s="218"/>
      <c r="I25" s="4">
        <v>129</v>
      </c>
      <c r="J25" s="13"/>
      <c r="K25" s="13"/>
    </row>
    <row r="26" spans="1:11" ht="12.75">
      <c r="A26" s="216" t="s">
        <v>52</v>
      </c>
      <c r="B26" s="217"/>
      <c r="C26" s="217"/>
      <c r="D26" s="217"/>
      <c r="E26" s="217"/>
      <c r="F26" s="217"/>
      <c r="G26" s="217"/>
      <c r="H26" s="218"/>
      <c r="I26" s="4">
        <v>130</v>
      </c>
      <c r="J26" s="13">
        <v>14342942</v>
      </c>
      <c r="K26" s="13">
        <v>20425997</v>
      </c>
    </row>
    <row r="27" spans="1:11" ht="12.75">
      <c r="A27" s="216" t="s">
        <v>221</v>
      </c>
      <c r="B27" s="217"/>
      <c r="C27" s="217"/>
      <c r="D27" s="217"/>
      <c r="E27" s="217"/>
      <c r="F27" s="217"/>
      <c r="G27" s="217"/>
      <c r="H27" s="218"/>
      <c r="I27" s="4">
        <v>131</v>
      </c>
      <c r="J27" s="12">
        <f>SUM(J28:J32)</f>
        <v>51467509</v>
      </c>
      <c r="K27" s="12">
        <f>SUM(K28:K32)</f>
        <v>131532359</v>
      </c>
    </row>
    <row r="28" spans="1:11" ht="12.75">
      <c r="A28" s="216" t="s">
        <v>235</v>
      </c>
      <c r="B28" s="217"/>
      <c r="C28" s="217"/>
      <c r="D28" s="217"/>
      <c r="E28" s="217"/>
      <c r="F28" s="217"/>
      <c r="G28" s="217"/>
      <c r="H28" s="218"/>
      <c r="I28" s="4">
        <v>132</v>
      </c>
      <c r="J28" s="13"/>
      <c r="K28" s="13">
        <v>78045956</v>
      </c>
    </row>
    <row r="29" spans="1:11" ht="12.75">
      <c r="A29" s="216" t="s">
        <v>161</v>
      </c>
      <c r="B29" s="217"/>
      <c r="C29" s="217"/>
      <c r="D29" s="217"/>
      <c r="E29" s="217"/>
      <c r="F29" s="217"/>
      <c r="G29" s="217"/>
      <c r="H29" s="218"/>
      <c r="I29" s="4">
        <v>133</v>
      </c>
      <c r="J29" s="13">
        <v>3503208</v>
      </c>
      <c r="K29" s="13">
        <v>52023777</v>
      </c>
    </row>
    <row r="30" spans="1:11" ht="12.75">
      <c r="A30" s="216" t="s">
        <v>145</v>
      </c>
      <c r="B30" s="217"/>
      <c r="C30" s="217"/>
      <c r="D30" s="217"/>
      <c r="E30" s="217"/>
      <c r="F30" s="217"/>
      <c r="G30" s="217"/>
      <c r="H30" s="218"/>
      <c r="I30" s="4">
        <v>134</v>
      </c>
      <c r="J30" s="13">
        <v>578918</v>
      </c>
      <c r="K30" s="13">
        <v>452783</v>
      </c>
    </row>
    <row r="31" spans="1:11" ht="12.75">
      <c r="A31" s="216" t="s">
        <v>231</v>
      </c>
      <c r="B31" s="217"/>
      <c r="C31" s="217"/>
      <c r="D31" s="217"/>
      <c r="E31" s="217"/>
      <c r="F31" s="217"/>
      <c r="G31" s="217"/>
      <c r="H31" s="218"/>
      <c r="I31" s="4">
        <v>135</v>
      </c>
      <c r="J31" s="13"/>
      <c r="K31" s="13"/>
    </row>
    <row r="32" spans="1:11" ht="12.75">
      <c r="A32" s="216" t="s">
        <v>146</v>
      </c>
      <c r="B32" s="217"/>
      <c r="C32" s="217"/>
      <c r="D32" s="217"/>
      <c r="E32" s="217"/>
      <c r="F32" s="217"/>
      <c r="G32" s="217"/>
      <c r="H32" s="218"/>
      <c r="I32" s="4">
        <v>136</v>
      </c>
      <c r="J32" s="13">
        <v>47385383</v>
      </c>
      <c r="K32" s="13">
        <v>1009843</v>
      </c>
    </row>
    <row r="33" spans="1:11" ht="12.75">
      <c r="A33" s="216" t="s">
        <v>222</v>
      </c>
      <c r="B33" s="217"/>
      <c r="C33" s="217"/>
      <c r="D33" s="217"/>
      <c r="E33" s="217"/>
      <c r="F33" s="217"/>
      <c r="G33" s="217"/>
      <c r="H33" s="218"/>
      <c r="I33" s="4">
        <v>137</v>
      </c>
      <c r="J33" s="12">
        <f>SUM(J34:J37)</f>
        <v>14203238</v>
      </c>
      <c r="K33" s="12">
        <f>SUM(K34:K37)</f>
        <v>41224315</v>
      </c>
    </row>
    <row r="34" spans="1:11" ht="12.75">
      <c r="A34" s="216" t="s">
        <v>68</v>
      </c>
      <c r="B34" s="217"/>
      <c r="C34" s="217"/>
      <c r="D34" s="217"/>
      <c r="E34" s="217"/>
      <c r="F34" s="217"/>
      <c r="G34" s="217"/>
      <c r="H34" s="218"/>
      <c r="I34" s="4">
        <v>138</v>
      </c>
      <c r="J34" s="13"/>
      <c r="K34" s="13"/>
    </row>
    <row r="35" spans="1:11" ht="12.75">
      <c r="A35" s="216" t="s">
        <v>67</v>
      </c>
      <c r="B35" s="217"/>
      <c r="C35" s="217"/>
      <c r="D35" s="217"/>
      <c r="E35" s="217"/>
      <c r="F35" s="217"/>
      <c r="G35" s="217"/>
      <c r="H35" s="218"/>
      <c r="I35" s="4">
        <v>139</v>
      </c>
      <c r="J35" s="13">
        <v>14203238</v>
      </c>
      <c r="K35" s="13">
        <v>10986466</v>
      </c>
    </row>
    <row r="36" spans="1:11" ht="12.75">
      <c r="A36" s="216" t="s">
        <v>232</v>
      </c>
      <c r="B36" s="217"/>
      <c r="C36" s="217"/>
      <c r="D36" s="217"/>
      <c r="E36" s="217"/>
      <c r="F36" s="217"/>
      <c r="G36" s="217"/>
      <c r="H36" s="218"/>
      <c r="I36" s="4">
        <v>140</v>
      </c>
      <c r="J36" s="13"/>
      <c r="K36" s="13">
        <v>30237849</v>
      </c>
    </row>
    <row r="37" spans="1:11" ht="12.75">
      <c r="A37" s="216" t="s">
        <v>69</v>
      </c>
      <c r="B37" s="217"/>
      <c r="C37" s="217"/>
      <c r="D37" s="217"/>
      <c r="E37" s="217"/>
      <c r="F37" s="217"/>
      <c r="G37" s="217"/>
      <c r="H37" s="218"/>
      <c r="I37" s="4">
        <v>141</v>
      </c>
      <c r="J37" s="13"/>
      <c r="K37" s="13"/>
    </row>
    <row r="38" spans="1:11" ht="12.75">
      <c r="A38" s="216" t="s">
        <v>203</v>
      </c>
      <c r="B38" s="217"/>
      <c r="C38" s="217"/>
      <c r="D38" s="217"/>
      <c r="E38" s="217"/>
      <c r="F38" s="217"/>
      <c r="G38" s="217"/>
      <c r="H38" s="218"/>
      <c r="I38" s="4">
        <v>142</v>
      </c>
      <c r="J38" s="13"/>
      <c r="K38" s="13"/>
    </row>
    <row r="39" spans="1:11" ht="12.75">
      <c r="A39" s="216" t="s">
        <v>204</v>
      </c>
      <c r="B39" s="217"/>
      <c r="C39" s="217"/>
      <c r="D39" s="217"/>
      <c r="E39" s="217"/>
      <c r="F39" s="217"/>
      <c r="G39" s="217"/>
      <c r="H39" s="218"/>
      <c r="I39" s="4">
        <v>143</v>
      </c>
      <c r="J39" s="13"/>
      <c r="K39" s="13"/>
    </row>
    <row r="40" spans="1:11" ht="12.75">
      <c r="A40" s="216" t="s">
        <v>233</v>
      </c>
      <c r="B40" s="217"/>
      <c r="C40" s="217"/>
      <c r="D40" s="217"/>
      <c r="E40" s="217"/>
      <c r="F40" s="217"/>
      <c r="G40" s="217"/>
      <c r="H40" s="218"/>
      <c r="I40" s="4">
        <v>144</v>
      </c>
      <c r="J40" s="13"/>
      <c r="K40" s="13"/>
    </row>
    <row r="41" spans="1:11" ht="12.75">
      <c r="A41" s="216" t="s">
        <v>234</v>
      </c>
      <c r="B41" s="217"/>
      <c r="C41" s="217"/>
      <c r="D41" s="217"/>
      <c r="E41" s="217"/>
      <c r="F41" s="217"/>
      <c r="G41" s="217"/>
      <c r="H41" s="218"/>
      <c r="I41" s="4">
        <v>145</v>
      </c>
      <c r="J41" s="13"/>
      <c r="K41" s="13"/>
    </row>
    <row r="42" spans="1:11" ht="12.75">
      <c r="A42" s="216" t="s">
        <v>223</v>
      </c>
      <c r="B42" s="217"/>
      <c r="C42" s="217"/>
      <c r="D42" s="217"/>
      <c r="E42" s="217"/>
      <c r="F42" s="217"/>
      <c r="G42" s="217"/>
      <c r="H42" s="218"/>
      <c r="I42" s="4">
        <v>146</v>
      </c>
      <c r="J42" s="12">
        <f>J7+J27+J38+J40</f>
        <v>354979002</v>
      </c>
      <c r="K42" s="12">
        <f>K7+K27+K38+K40</f>
        <v>488806610</v>
      </c>
    </row>
    <row r="43" spans="1:11" ht="12.75">
      <c r="A43" s="216" t="s">
        <v>224</v>
      </c>
      <c r="B43" s="217"/>
      <c r="C43" s="217"/>
      <c r="D43" s="217"/>
      <c r="E43" s="217"/>
      <c r="F43" s="217"/>
      <c r="G43" s="217"/>
      <c r="H43" s="218"/>
      <c r="I43" s="4">
        <v>147</v>
      </c>
      <c r="J43" s="12">
        <f>J10+J33+J39+J41</f>
        <v>450137787</v>
      </c>
      <c r="K43" s="12">
        <f>K10+K33+K39+K41</f>
        <v>407645256</v>
      </c>
    </row>
    <row r="44" spans="1:11" ht="12.75">
      <c r="A44" s="216" t="s">
        <v>244</v>
      </c>
      <c r="B44" s="217"/>
      <c r="C44" s="217"/>
      <c r="D44" s="217"/>
      <c r="E44" s="217"/>
      <c r="F44" s="217"/>
      <c r="G44" s="217"/>
      <c r="H44" s="218"/>
      <c r="I44" s="4">
        <v>148</v>
      </c>
      <c r="J44" s="12">
        <f>J42-J43</f>
        <v>-95158785</v>
      </c>
      <c r="K44" s="12">
        <f>K42-K43</f>
        <v>81161354</v>
      </c>
    </row>
    <row r="45" spans="1:11" ht="12.75">
      <c r="A45" s="219" t="s">
        <v>226</v>
      </c>
      <c r="B45" s="220"/>
      <c r="C45" s="220"/>
      <c r="D45" s="220"/>
      <c r="E45" s="220"/>
      <c r="F45" s="220"/>
      <c r="G45" s="220"/>
      <c r="H45" s="221"/>
      <c r="I45" s="4">
        <v>149</v>
      </c>
      <c r="J45" s="12">
        <f>IF(J42&gt;J43,J42-J43,0)</f>
        <v>0</v>
      </c>
      <c r="K45" s="12">
        <f>IF(K42&gt;K43,K42-K43,0)</f>
        <v>81161354</v>
      </c>
    </row>
    <row r="46" spans="1:11" ht="12.75">
      <c r="A46" s="219" t="s">
        <v>227</v>
      </c>
      <c r="B46" s="220"/>
      <c r="C46" s="220"/>
      <c r="D46" s="220"/>
      <c r="E46" s="220"/>
      <c r="F46" s="220"/>
      <c r="G46" s="220"/>
      <c r="H46" s="221"/>
      <c r="I46" s="4">
        <v>150</v>
      </c>
      <c r="J46" s="12">
        <f>IF(J43&gt;J42,J43-J42,0)</f>
        <v>95158785</v>
      </c>
      <c r="K46" s="12">
        <f>IF(K43&gt;K42,K43-K42,0)</f>
        <v>0</v>
      </c>
    </row>
    <row r="47" spans="1:11" ht="12.75">
      <c r="A47" s="216" t="s">
        <v>225</v>
      </c>
      <c r="B47" s="217"/>
      <c r="C47" s="217"/>
      <c r="D47" s="217"/>
      <c r="E47" s="217"/>
      <c r="F47" s="217"/>
      <c r="G47" s="217"/>
      <c r="H47" s="218"/>
      <c r="I47" s="4">
        <v>151</v>
      </c>
      <c r="J47" s="13"/>
      <c r="K47" s="13"/>
    </row>
    <row r="48" spans="1:11" ht="12.75">
      <c r="A48" s="216" t="s">
        <v>245</v>
      </c>
      <c r="B48" s="217"/>
      <c r="C48" s="217"/>
      <c r="D48" s="217"/>
      <c r="E48" s="217"/>
      <c r="F48" s="217"/>
      <c r="G48" s="217"/>
      <c r="H48" s="218"/>
      <c r="I48" s="4">
        <v>152</v>
      </c>
      <c r="J48" s="12">
        <f>J44-J47</f>
        <v>-95158785</v>
      </c>
      <c r="K48" s="12">
        <f>K44-K47</f>
        <v>81161354</v>
      </c>
    </row>
    <row r="49" spans="1:11" ht="12.75">
      <c r="A49" s="219" t="s">
        <v>200</v>
      </c>
      <c r="B49" s="220"/>
      <c r="C49" s="220"/>
      <c r="D49" s="220"/>
      <c r="E49" s="220"/>
      <c r="F49" s="220"/>
      <c r="G49" s="220"/>
      <c r="H49" s="221"/>
      <c r="I49" s="4">
        <v>153</v>
      </c>
      <c r="J49" s="12">
        <f>IF(J48&gt;0,J48,0)</f>
        <v>0</v>
      </c>
      <c r="K49" s="12">
        <f>IF(K48&gt;0,K48,0)</f>
        <v>81161354</v>
      </c>
    </row>
    <row r="50" spans="1:11" ht="12.75">
      <c r="A50" s="245" t="s">
        <v>228</v>
      </c>
      <c r="B50" s="246"/>
      <c r="C50" s="246"/>
      <c r="D50" s="246"/>
      <c r="E50" s="246"/>
      <c r="F50" s="246"/>
      <c r="G50" s="246"/>
      <c r="H50" s="247"/>
      <c r="I50" s="5">
        <v>154</v>
      </c>
      <c r="J50" s="18">
        <f>IF(J48&lt;0,-J48,0)</f>
        <v>95158785</v>
      </c>
      <c r="K50" s="18">
        <f>IF(K48&lt;0,-K48,0)</f>
        <v>0</v>
      </c>
    </row>
    <row r="51" spans="1:11" ht="12.75">
      <c r="A51" s="225" t="s">
        <v>120</v>
      </c>
      <c r="B51" s="233"/>
      <c r="C51" s="233"/>
      <c r="D51" s="233"/>
      <c r="E51" s="233"/>
      <c r="F51" s="233"/>
      <c r="G51" s="233"/>
      <c r="H51" s="233"/>
      <c r="I51" s="248"/>
      <c r="J51" s="248"/>
      <c r="K51" s="249"/>
    </row>
    <row r="52" spans="1:11" ht="12.75">
      <c r="A52" s="213" t="s">
        <v>194</v>
      </c>
      <c r="B52" s="214"/>
      <c r="C52" s="214"/>
      <c r="D52" s="214"/>
      <c r="E52" s="214"/>
      <c r="F52" s="214"/>
      <c r="G52" s="214"/>
      <c r="H52" s="214"/>
      <c r="I52" s="236"/>
      <c r="J52" s="236"/>
      <c r="K52" s="237"/>
    </row>
    <row r="53" spans="1:11" ht="12.75">
      <c r="A53" s="250" t="s">
        <v>242</v>
      </c>
      <c r="B53" s="251"/>
      <c r="C53" s="251"/>
      <c r="D53" s="251"/>
      <c r="E53" s="251"/>
      <c r="F53" s="251"/>
      <c r="G53" s="251"/>
      <c r="H53" s="252"/>
      <c r="I53" s="4">
        <v>155</v>
      </c>
      <c r="J53" s="13"/>
      <c r="K53" s="13"/>
    </row>
    <row r="54" spans="1:11" ht="12.75">
      <c r="A54" s="250" t="s">
        <v>243</v>
      </c>
      <c r="B54" s="251"/>
      <c r="C54" s="251"/>
      <c r="D54" s="251"/>
      <c r="E54" s="251"/>
      <c r="F54" s="251"/>
      <c r="G54" s="251"/>
      <c r="H54" s="252"/>
      <c r="I54" s="4">
        <v>156</v>
      </c>
      <c r="J54" s="14"/>
      <c r="K54" s="14"/>
    </row>
    <row r="55" spans="1:11" ht="12.75">
      <c r="A55" s="225" t="s">
        <v>197</v>
      </c>
      <c r="B55" s="233"/>
      <c r="C55" s="233"/>
      <c r="D55" s="233"/>
      <c r="E55" s="233"/>
      <c r="F55" s="233"/>
      <c r="G55" s="233"/>
      <c r="H55" s="233"/>
      <c r="I55" s="248"/>
      <c r="J55" s="248"/>
      <c r="K55" s="249"/>
    </row>
    <row r="56" spans="1:11" ht="12.75">
      <c r="A56" s="213" t="s">
        <v>212</v>
      </c>
      <c r="B56" s="214"/>
      <c r="C56" s="214"/>
      <c r="D56" s="214"/>
      <c r="E56" s="214"/>
      <c r="F56" s="214"/>
      <c r="G56" s="214"/>
      <c r="H56" s="215"/>
      <c r="I56" s="21">
        <v>157</v>
      </c>
      <c r="J56" s="11">
        <f>J48</f>
        <v>-95158785</v>
      </c>
      <c r="K56" s="11">
        <f>K48</f>
        <v>81161354</v>
      </c>
    </row>
    <row r="57" spans="1:11" ht="12.75">
      <c r="A57" s="216" t="s">
        <v>229</v>
      </c>
      <c r="B57" s="217"/>
      <c r="C57" s="217"/>
      <c r="D57" s="217"/>
      <c r="E57" s="217"/>
      <c r="F57" s="217"/>
      <c r="G57" s="217"/>
      <c r="H57" s="218"/>
      <c r="I57" s="4">
        <v>158</v>
      </c>
      <c r="J57" s="12">
        <f>SUM(J58:J64)</f>
        <v>123772</v>
      </c>
      <c r="K57" s="12">
        <f>SUM(K58:K64)</f>
        <v>-816069</v>
      </c>
    </row>
    <row r="58" spans="1:11" ht="12.75">
      <c r="A58" s="216" t="s">
        <v>236</v>
      </c>
      <c r="B58" s="217"/>
      <c r="C58" s="217"/>
      <c r="D58" s="217"/>
      <c r="E58" s="217"/>
      <c r="F58" s="217"/>
      <c r="G58" s="217"/>
      <c r="H58" s="218"/>
      <c r="I58" s="4">
        <v>159</v>
      </c>
      <c r="J58" s="13"/>
      <c r="K58" s="13"/>
    </row>
    <row r="59" spans="1:11" ht="12.75">
      <c r="A59" s="216" t="s">
        <v>237</v>
      </c>
      <c r="B59" s="217"/>
      <c r="C59" s="217"/>
      <c r="D59" s="217"/>
      <c r="E59" s="217"/>
      <c r="F59" s="217"/>
      <c r="G59" s="217"/>
      <c r="H59" s="218"/>
      <c r="I59" s="4">
        <v>160</v>
      </c>
      <c r="J59" s="13"/>
      <c r="K59" s="13"/>
    </row>
    <row r="60" spans="1:11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4">
        <v>161</v>
      </c>
      <c r="J60" s="13">
        <v>123772</v>
      </c>
      <c r="K60" s="13">
        <v>-816069</v>
      </c>
    </row>
    <row r="61" spans="1:11" ht="12.75">
      <c r="A61" s="216" t="s">
        <v>238</v>
      </c>
      <c r="B61" s="217"/>
      <c r="C61" s="217"/>
      <c r="D61" s="217"/>
      <c r="E61" s="217"/>
      <c r="F61" s="217"/>
      <c r="G61" s="217"/>
      <c r="H61" s="218"/>
      <c r="I61" s="4">
        <v>162</v>
      </c>
      <c r="J61" s="13"/>
      <c r="K61" s="13"/>
    </row>
    <row r="62" spans="1:11" ht="12.75">
      <c r="A62" s="216" t="s">
        <v>239</v>
      </c>
      <c r="B62" s="217"/>
      <c r="C62" s="217"/>
      <c r="D62" s="217"/>
      <c r="E62" s="217"/>
      <c r="F62" s="217"/>
      <c r="G62" s="217"/>
      <c r="H62" s="218"/>
      <c r="I62" s="4">
        <v>163</v>
      </c>
      <c r="J62" s="13"/>
      <c r="K62" s="13"/>
    </row>
    <row r="63" spans="1:11" ht="12.75">
      <c r="A63" s="216" t="s">
        <v>240</v>
      </c>
      <c r="B63" s="217"/>
      <c r="C63" s="217"/>
      <c r="D63" s="217"/>
      <c r="E63" s="217"/>
      <c r="F63" s="217"/>
      <c r="G63" s="217"/>
      <c r="H63" s="218"/>
      <c r="I63" s="4">
        <v>164</v>
      </c>
      <c r="J63" s="13"/>
      <c r="K63" s="13"/>
    </row>
    <row r="64" spans="1:11" ht="12.75">
      <c r="A64" s="216" t="s">
        <v>241</v>
      </c>
      <c r="B64" s="217"/>
      <c r="C64" s="217"/>
      <c r="D64" s="217"/>
      <c r="E64" s="217"/>
      <c r="F64" s="217"/>
      <c r="G64" s="217"/>
      <c r="H64" s="218"/>
      <c r="I64" s="4">
        <v>165</v>
      </c>
      <c r="J64" s="13"/>
      <c r="K64" s="13"/>
    </row>
    <row r="65" spans="1:11" ht="12.75">
      <c r="A65" s="216" t="s">
        <v>230</v>
      </c>
      <c r="B65" s="217"/>
      <c r="C65" s="217"/>
      <c r="D65" s="217"/>
      <c r="E65" s="217"/>
      <c r="F65" s="217"/>
      <c r="G65" s="217"/>
      <c r="H65" s="218"/>
      <c r="I65" s="4">
        <v>166</v>
      </c>
      <c r="J65" s="13"/>
      <c r="K65" s="13"/>
    </row>
    <row r="66" spans="1:11" ht="12.75">
      <c r="A66" s="216" t="s">
        <v>201</v>
      </c>
      <c r="B66" s="217"/>
      <c r="C66" s="217"/>
      <c r="D66" s="217"/>
      <c r="E66" s="217"/>
      <c r="F66" s="217"/>
      <c r="G66" s="217"/>
      <c r="H66" s="218"/>
      <c r="I66" s="4">
        <v>167</v>
      </c>
      <c r="J66" s="12">
        <f>J57-J65</f>
        <v>123772</v>
      </c>
      <c r="K66" s="12">
        <f>K57-K65</f>
        <v>-816069</v>
      </c>
    </row>
    <row r="67" spans="1:11" ht="12.75">
      <c r="A67" s="216" t="s">
        <v>202</v>
      </c>
      <c r="B67" s="217"/>
      <c r="C67" s="217"/>
      <c r="D67" s="217"/>
      <c r="E67" s="217"/>
      <c r="F67" s="217"/>
      <c r="G67" s="217"/>
      <c r="H67" s="218"/>
      <c r="I67" s="4">
        <v>168</v>
      </c>
      <c r="J67" s="18">
        <f>J56+J66</f>
        <v>-95035013</v>
      </c>
      <c r="K67" s="18">
        <f>K56+K66</f>
        <v>80345285</v>
      </c>
    </row>
    <row r="68" spans="1:11" ht="12.75">
      <c r="A68" s="225" t="s">
        <v>196</v>
      </c>
      <c r="B68" s="233"/>
      <c r="C68" s="233"/>
      <c r="D68" s="233"/>
      <c r="E68" s="233"/>
      <c r="F68" s="233"/>
      <c r="G68" s="233"/>
      <c r="H68" s="233"/>
      <c r="I68" s="248"/>
      <c r="J68" s="248"/>
      <c r="K68" s="249"/>
    </row>
    <row r="69" spans="1:11" ht="12.75">
      <c r="A69" s="213" t="s">
        <v>195</v>
      </c>
      <c r="B69" s="214"/>
      <c r="C69" s="214"/>
      <c r="D69" s="214"/>
      <c r="E69" s="214"/>
      <c r="F69" s="214"/>
      <c r="G69" s="214"/>
      <c r="H69" s="214"/>
      <c r="I69" s="236"/>
      <c r="J69" s="236"/>
      <c r="K69" s="237"/>
    </row>
    <row r="70" spans="1:11" ht="12.75">
      <c r="A70" s="250" t="s">
        <v>242</v>
      </c>
      <c r="B70" s="251"/>
      <c r="C70" s="251"/>
      <c r="D70" s="251"/>
      <c r="E70" s="251"/>
      <c r="F70" s="251"/>
      <c r="G70" s="251"/>
      <c r="H70" s="252"/>
      <c r="I70" s="4">
        <v>169</v>
      </c>
      <c r="J70" s="13"/>
      <c r="K70" s="13"/>
    </row>
    <row r="71" spans="1:11" ht="12.75">
      <c r="A71" s="253" t="s">
        <v>243</v>
      </c>
      <c r="B71" s="254"/>
      <c r="C71" s="254"/>
      <c r="D71" s="254"/>
      <c r="E71" s="254"/>
      <c r="F71" s="254"/>
      <c r="G71" s="254"/>
      <c r="H71" s="255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300" verticalDpi="3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2">
      <selection activeCell="K53" sqref="K53"/>
    </sheetView>
  </sheetViews>
  <sheetFormatPr defaultColWidth="9.140625" defaultRowHeight="12.75"/>
  <cols>
    <col min="8" max="8" width="4.28125" style="0" customWidth="1"/>
    <col min="9" max="9" width="7.28125" style="0" customWidth="1"/>
    <col min="10" max="11" width="11.57421875" style="0" customWidth="1"/>
  </cols>
  <sheetData>
    <row r="1" spans="1:11" ht="12.75">
      <c r="A1" s="256" t="s">
        <v>170</v>
      </c>
      <c r="B1" s="257"/>
      <c r="C1" s="257"/>
      <c r="D1" s="257"/>
      <c r="E1" s="257"/>
      <c r="F1" s="257"/>
      <c r="G1" s="257"/>
      <c r="H1" s="257"/>
      <c r="I1" s="257"/>
      <c r="J1" s="258"/>
      <c r="K1" s="195"/>
    </row>
    <row r="2" spans="1:11" ht="12.75">
      <c r="A2" s="260" t="s">
        <v>340</v>
      </c>
      <c r="B2" s="261"/>
      <c r="C2" s="261"/>
      <c r="D2" s="261"/>
      <c r="E2" s="261"/>
      <c r="F2" s="261"/>
      <c r="G2" s="261"/>
      <c r="H2" s="261"/>
      <c r="I2" s="261"/>
      <c r="J2" s="258"/>
      <c r="K2" s="259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62" t="s">
        <v>335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4" thickBot="1">
      <c r="A5" s="265" t="s">
        <v>61</v>
      </c>
      <c r="B5" s="265"/>
      <c r="C5" s="265"/>
      <c r="D5" s="265"/>
      <c r="E5" s="265"/>
      <c r="F5" s="265"/>
      <c r="G5" s="265"/>
      <c r="H5" s="265"/>
      <c r="I5" s="86" t="s">
        <v>290</v>
      </c>
      <c r="J5" s="87" t="s">
        <v>156</v>
      </c>
      <c r="K5" s="87" t="s">
        <v>157</v>
      </c>
    </row>
    <row r="6" spans="1:11" ht="12.75">
      <c r="A6" s="266">
        <v>1</v>
      </c>
      <c r="B6" s="266"/>
      <c r="C6" s="266"/>
      <c r="D6" s="266"/>
      <c r="E6" s="266"/>
      <c r="F6" s="266"/>
      <c r="G6" s="266"/>
      <c r="H6" s="266"/>
      <c r="I6" s="88">
        <v>2</v>
      </c>
      <c r="J6" s="89" t="s">
        <v>294</v>
      </c>
      <c r="K6" s="89" t="s">
        <v>295</v>
      </c>
    </row>
    <row r="7" spans="1:11" ht="12.75">
      <c r="A7" s="267" t="s">
        <v>162</v>
      </c>
      <c r="B7" s="268"/>
      <c r="C7" s="268"/>
      <c r="D7" s="268"/>
      <c r="E7" s="268"/>
      <c r="F7" s="268"/>
      <c r="G7" s="268"/>
      <c r="H7" s="268"/>
      <c r="I7" s="269"/>
      <c r="J7" s="269"/>
      <c r="K7" s="270"/>
    </row>
    <row r="8" spans="1:11" ht="12.75">
      <c r="A8" s="200" t="s">
        <v>40</v>
      </c>
      <c r="B8" s="201"/>
      <c r="C8" s="201"/>
      <c r="D8" s="201"/>
      <c r="E8" s="201"/>
      <c r="F8" s="201"/>
      <c r="G8" s="201"/>
      <c r="H8" s="201"/>
      <c r="I8" s="4">
        <v>1</v>
      </c>
      <c r="J8" s="121">
        <v>-95158785</v>
      </c>
      <c r="K8" s="121">
        <v>81161354</v>
      </c>
    </row>
    <row r="9" spans="1:11" ht="12.75">
      <c r="A9" s="200" t="s">
        <v>41</v>
      </c>
      <c r="B9" s="201"/>
      <c r="C9" s="201"/>
      <c r="D9" s="201"/>
      <c r="E9" s="201"/>
      <c r="F9" s="201"/>
      <c r="G9" s="201"/>
      <c r="H9" s="201"/>
      <c r="I9" s="4">
        <v>2</v>
      </c>
      <c r="J9" s="121">
        <v>2828397</v>
      </c>
      <c r="K9" s="121">
        <v>2811065</v>
      </c>
    </row>
    <row r="10" spans="1:11" ht="12.75">
      <c r="A10" s="200" t="s">
        <v>42</v>
      </c>
      <c r="B10" s="201"/>
      <c r="C10" s="201"/>
      <c r="D10" s="201"/>
      <c r="E10" s="201"/>
      <c r="F10" s="201"/>
      <c r="G10" s="201"/>
      <c r="H10" s="201"/>
      <c r="I10" s="4">
        <v>3</v>
      </c>
      <c r="J10" s="121">
        <v>3721415</v>
      </c>
      <c r="K10" s="121"/>
    </row>
    <row r="11" spans="1:11" ht="12.75">
      <c r="A11" s="200" t="s">
        <v>43</v>
      </c>
      <c r="B11" s="201"/>
      <c r="C11" s="201"/>
      <c r="D11" s="201"/>
      <c r="E11" s="201"/>
      <c r="F11" s="201"/>
      <c r="G11" s="201"/>
      <c r="H11" s="201"/>
      <c r="I11" s="4">
        <v>4</v>
      </c>
      <c r="J11" s="121"/>
      <c r="K11" s="121"/>
    </row>
    <row r="12" spans="1:11" ht="12.75">
      <c r="A12" s="200" t="s">
        <v>44</v>
      </c>
      <c r="B12" s="201"/>
      <c r="C12" s="201"/>
      <c r="D12" s="201"/>
      <c r="E12" s="201"/>
      <c r="F12" s="201"/>
      <c r="G12" s="201"/>
      <c r="H12" s="201"/>
      <c r="I12" s="4">
        <v>5</v>
      </c>
      <c r="J12" s="121">
        <v>15580064</v>
      </c>
      <c r="K12" s="121">
        <v>8901831</v>
      </c>
    </row>
    <row r="13" spans="1:11" ht="12.75">
      <c r="A13" s="200" t="s">
        <v>53</v>
      </c>
      <c r="B13" s="201"/>
      <c r="C13" s="201"/>
      <c r="D13" s="201"/>
      <c r="E13" s="201"/>
      <c r="F13" s="201"/>
      <c r="G13" s="201"/>
      <c r="H13" s="201"/>
      <c r="I13" s="4">
        <v>6</v>
      </c>
      <c r="J13" s="13">
        <v>6893852</v>
      </c>
      <c r="K13" s="13"/>
    </row>
    <row r="14" spans="1:11" ht="12.75">
      <c r="A14" s="216" t="s">
        <v>163</v>
      </c>
      <c r="B14" s="217"/>
      <c r="C14" s="217"/>
      <c r="D14" s="217"/>
      <c r="E14" s="217"/>
      <c r="F14" s="217"/>
      <c r="G14" s="217"/>
      <c r="H14" s="217"/>
      <c r="I14" s="4">
        <v>7</v>
      </c>
      <c r="J14" s="9">
        <f>SUM(J8:J13)</f>
        <v>-66135057</v>
      </c>
      <c r="K14" s="12">
        <f>SUM(K8:K13)</f>
        <v>92874250</v>
      </c>
    </row>
    <row r="15" spans="1:11" ht="12.75">
      <c r="A15" s="200" t="s">
        <v>54</v>
      </c>
      <c r="B15" s="201"/>
      <c r="C15" s="201"/>
      <c r="D15" s="201"/>
      <c r="E15" s="201"/>
      <c r="F15" s="201"/>
      <c r="G15" s="201"/>
      <c r="H15" s="201"/>
      <c r="I15" s="4">
        <v>8</v>
      </c>
      <c r="J15" s="8"/>
      <c r="K15" s="13">
        <v>65355081</v>
      </c>
    </row>
    <row r="16" spans="1:11" ht="12.75">
      <c r="A16" s="200" t="s">
        <v>55</v>
      </c>
      <c r="B16" s="201"/>
      <c r="C16" s="201"/>
      <c r="D16" s="201"/>
      <c r="E16" s="201"/>
      <c r="F16" s="201"/>
      <c r="G16" s="201"/>
      <c r="H16" s="201"/>
      <c r="I16" s="4">
        <v>9</v>
      </c>
      <c r="J16" s="13">
        <v>6474127</v>
      </c>
      <c r="K16" s="13">
        <v>3418814</v>
      </c>
    </row>
    <row r="17" spans="1:11" ht="12.75">
      <c r="A17" s="200" t="s">
        <v>56</v>
      </c>
      <c r="B17" s="201"/>
      <c r="C17" s="201"/>
      <c r="D17" s="201"/>
      <c r="E17" s="201"/>
      <c r="F17" s="201"/>
      <c r="G17" s="201"/>
      <c r="H17" s="201"/>
      <c r="I17" s="4">
        <v>10</v>
      </c>
      <c r="J17" s="123"/>
      <c r="K17" s="123"/>
    </row>
    <row r="18" spans="1:11" ht="12.75">
      <c r="A18" s="200" t="s">
        <v>57</v>
      </c>
      <c r="B18" s="201"/>
      <c r="C18" s="201"/>
      <c r="D18" s="201"/>
      <c r="E18" s="201"/>
      <c r="F18" s="201"/>
      <c r="G18" s="201"/>
      <c r="H18" s="201"/>
      <c r="I18" s="4">
        <v>11</v>
      </c>
      <c r="J18" s="8"/>
      <c r="K18" s="13">
        <v>8486620</v>
      </c>
    </row>
    <row r="19" spans="1:11" ht="12.75">
      <c r="A19" s="216" t="s">
        <v>164</v>
      </c>
      <c r="B19" s="217"/>
      <c r="C19" s="217"/>
      <c r="D19" s="217"/>
      <c r="E19" s="217"/>
      <c r="F19" s="217"/>
      <c r="G19" s="217"/>
      <c r="H19" s="217"/>
      <c r="I19" s="4">
        <v>12</v>
      </c>
      <c r="J19" s="9">
        <f>SUM(J15:J18)</f>
        <v>6474127</v>
      </c>
      <c r="K19" s="12">
        <f>SUM(K15:K18)</f>
        <v>77260515</v>
      </c>
    </row>
    <row r="20" spans="1:11" ht="12.75">
      <c r="A20" s="216" t="s">
        <v>36</v>
      </c>
      <c r="B20" s="217"/>
      <c r="C20" s="217"/>
      <c r="D20" s="217"/>
      <c r="E20" s="217"/>
      <c r="F20" s="217"/>
      <c r="G20" s="217"/>
      <c r="H20" s="217"/>
      <c r="I20" s="4">
        <v>13</v>
      </c>
      <c r="J20" s="9">
        <f>IF(J14&gt;J19,J14-J19,0)</f>
        <v>0</v>
      </c>
      <c r="K20" s="12">
        <f>IF(K14&gt;K19,K14-K19,0)</f>
        <v>15613735</v>
      </c>
    </row>
    <row r="21" spans="1:11" ht="12.75">
      <c r="A21" s="216" t="s">
        <v>37</v>
      </c>
      <c r="B21" s="217"/>
      <c r="C21" s="217"/>
      <c r="D21" s="217"/>
      <c r="E21" s="217"/>
      <c r="F21" s="217"/>
      <c r="G21" s="217"/>
      <c r="H21" s="217"/>
      <c r="I21" s="4">
        <v>14</v>
      </c>
      <c r="J21" s="9">
        <f>IF(J19&gt;J14,J19-J14,0)</f>
        <v>72609184</v>
      </c>
      <c r="K21" s="12">
        <f>IF(K19&gt;K14,K19-K14,0)</f>
        <v>0</v>
      </c>
    </row>
    <row r="22" spans="1:11" ht="12.75">
      <c r="A22" s="267" t="s">
        <v>165</v>
      </c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00" t="s">
        <v>185</v>
      </c>
      <c r="B23" s="201"/>
      <c r="C23" s="201"/>
      <c r="D23" s="201"/>
      <c r="E23" s="201"/>
      <c r="F23" s="201"/>
      <c r="G23" s="201"/>
      <c r="H23" s="201"/>
      <c r="I23" s="4">
        <v>15</v>
      </c>
      <c r="J23" s="13">
        <v>2997619</v>
      </c>
      <c r="K23" s="13">
        <v>532866</v>
      </c>
    </row>
    <row r="24" spans="1:11" ht="12.75">
      <c r="A24" s="200" t="s">
        <v>186</v>
      </c>
      <c r="B24" s="201"/>
      <c r="C24" s="201"/>
      <c r="D24" s="201"/>
      <c r="E24" s="201"/>
      <c r="F24" s="201"/>
      <c r="G24" s="201"/>
      <c r="H24" s="201"/>
      <c r="I24" s="4">
        <v>16</v>
      </c>
      <c r="J24" s="13">
        <v>93131241</v>
      </c>
      <c r="K24" s="13">
        <v>787873</v>
      </c>
    </row>
    <row r="25" spans="1:11" ht="12.75">
      <c r="A25" s="200" t="s">
        <v>187</v>
      </c>
      <c r="B25" s="201"/>
      <c r="C25" s="201"/>
      <c r="D25" s="201"/>
      <c r="E25" s="201"/>
      <c r="F25" s="201"/>
      <c r="G25" s="201"/>
      <c r="H25" s="201"/>
      <c r="I25" s="4">
        <v>17</v>
      </c>
      <c r="J25" s="13">
        <v>523331</v>
      </c>
      <c r="K25" s="13">
        <v>71258</v>
      </c>
    </row>
    <row r="26" spans="1:11" ht="12.75">
      <c r="A26" s="200" t="s">
        <v>188</v>
      </c>
      <c r="B26" s="201"/>
      <c r="C26" s="201"/>
      <c r="D26" s="201"/>
      <c r="E26" s="201"/>
      <c r="F26" s="201"/>
      <c r="G26" s="201"/>
      <c r="H26" s="201"/>
      <c r="I26" s="4">
        <v>18</v>
      </c>
      <c r="J26" s="13">
        <v>700863</v>
      </c>
      <c r="K26" s="13">
        <v>509783</v>
      </c>
    </row>
    <row r="27" spans="1:11" ht="12.75">
      <c r="A27" s="200" t="s">
        <v>189</v>
      </c>
      <c r="B27" s="201"/>
      <c r="C27" s="201"/>
      <c r="D27" s="201"/>
      <c r="E27" s="201"/>
      <c r="F27" s="201"/>
      <c r="G27" s="201"/>
      <c r="H27" s="201"/>
      <c r="I27" s="4">
        <v>19</v>
      </c>
      <c r="J27" s="13"/>
      <c r="K27" s="13"/>
    </row>
    <row r="28" spans="1:11" ht="12.75">
      <c r="A28" s="216" t="s">
        <v>174</v>
      </c>
      <c r="B28" s="217"/>
      <c r="C28" s="217"/>
      <c r="D28" s="217"/>
      <c r="E28" s="217"/>
      <c r="F28" s="217"/>
      <c r="G28" s="217"/>
      <c r="H28" s="217"/>
      <c r="I28" s="4">
        <v>20</v>
      </c>
      <c r="J28" s="9">
        <f>SUM(J23:J27)</f>
        <v>97353054</v>
      </c>
      <c r="K28" s="12">
        <f>SUM(K23:K27)</f>
        <v>1901780</v>
      </c>
    </row>
    <row r="29" spans="1:11" ht="12.75">
      <c r="A29" s="200" t="s">
        <v>121</v>
      </c>
      <c r="B29" s="201"/>
      <c r="C29" s="201"/>
      <c r="D29" s="201"/>
      <c r="E29" s="201"/>
      <c r="F29" s="201"/>
      <c r="G29" s="201"/>
      <c r="H29" s="201"/>
      <c r="I29" s="4">
        <v>21</v>
      </c>
      <c r="J29" s="13"/>
      <c r="K29" s="13"/>
    </row>
    <row r="30" spans="1:11" ht="12.75">
      <c r="A30" s="200" t="s">
        <v>122</v>
      </c>
      <c r="B30" s="201"/>
      <c r="C30" s="201"/>
      <c r="D30" s="201"/>
      <c r="E30" s="201"/>
      <c r="F30" s="201"/>
      <c r="G30" s="201"/>
      <c r="H30" s="201"/>
      <c r="I30" s="4">
        <v>22</v>
      </c>
      <c r="J30" s="13"/>
      <c r="K30" s="13"/>
    </row>
    <row r="31" spans="1:11" ht="12.75">
      <c r="A31" s="200" t="s">
        <v>16</v>
      </c>
      <c r="B31" s="201"/>
      <c r="C31" s="201"/>
      <c r="D31" s="201"/>
      <c r="E31" s="201"/>
      <c r="F31" s="201"/>
      <c r="G31" s="201"/>
      <c r="H31" s="201"/>
      <c r="I31" s="4">
        <v>23</v>
      </c>
      <c r="J31" s="13"/>
      <c r="K31" s="13">
        <v>47641226</v>
      </c>
    </row>
    <row r="32" spans="1:11" ht="12.75">
      <c r="A32" s="216" t="s">
        <v>5</v>
      </c>
      <c r="B32" s="217"/>
      <c r="C32" s="217"/>
      <c r="D32" s="217"/>
      <c r="E32" s="217"/>
      <c r="F32" s="217"/>
      <c r="G32" s="217"/>
      <c r="H32" s="217"/>
      <c r="I32" s="4">
        <v>24</v>
      </c>
      <c r="J32" s="9">
        <f>SUM(J29:J31)</f>
        <v>0</v>
      </c>
      <c r="K32" s="12">
        <f>SUM(K29:K31)</f>
        <v>47641226</v>
      </c>
    </row>
    <row r="33" spans="1:11" ht="12.75">
      <c r="A33" s="216" t="s">
        <v>38</v>
      </c>
      <c r="B33" s="217"/>
      <c r="C33" s="217"/>
      <c r="D33" s="217"/>
      <c r="E33" s="217"/>
      <c r="F33" s="217"/>
      <c r="G33" s="217"/>
      <c r="H33" s="217"/>
      <c r="I33" s="4">
        <v>25</v>
      </c>
      <c r="J33" s="9">
        <f>IF(J28&gt;J32,J28-J32,0)</f>
        <v>97353054</v>
      </c>
      <c r="K33" s="12">
        <f>IF(K28&gt;K32,K28-K32,0)</f>
        <v>0</v>
      </c>
    </row>
    <row r="34" spans="1:11" ht="12.75">
      <c r="A34" s="216" t="s">
        <v>39</v>
      </c>
      <c r="B34" s="217"/>
      <c r="C34" s="217"/>
      <c r="D34" s="217"/>
      <c r="E34" s="217"/>
      <c r="F34" s="217"/>
      <c r="G34" s="217"/>
      <c r="H34" s="217"/>
      <c r="I34" s="4">
        <v>26</v>
      </c>
      <c r="J34" s="9">
        <f>IF(J32&gt;J28,J32-J28,0)</f>
        <v>0</v>
      </c>
      <c r="K34" s="12">
        <f>IF(K32&gt;K28,K32-K28,0)</f>
        <v>45739446</v>
      </c>
    </row>
    <row r="35" spans="1:11" ht="12.75">
      <c r="A35" s="267" t="s">
        <v>166</v>
      </c>
      <c r="B35" s="268"/>
      <c r="C35" s="268"/>
      <c r="D35" s="268"/>
      <c r="E35" s="268"/>
      <c r="F35" s="268"/>
      <c r="G35" s="268"/>
      <c r="H35" s="268"/>
      <c r="I35" s="269"/>
      <c r="J35" s="269"/>
      <c r="K35" s="270"/>
    </row>
    <row r="36" spans="1:11" ht="12.75">
      <c r="A36" s="200" t="s">
        <v>180</v>
      </c>
      <c r="B36" s="201"/>
      <c r="C36" s="201"/>
      <c r="D36" s="201"/>
      <c r="E36" s="201"/>
      <c r="F36" s="201"/>
      <c r="G36" s="201"/>
      <c r="H36" s="201"/>
      <c r="I36" s="4">
        <v>27</v>
      </c>
      <c r="J36" s="13"/>
      <c r="K36" s="13"/>
    </row>
    <row r="37" spans="1:11" ht="12.75">
      <c r="A37" s="200" t="s">
        <v>29</v>
      </c>
      <c r="B37" s="201"/>
      <c r="C37" s="201"/>
      <c r="D37" s="201"/>
      <c r="E37" s="201"/>
      <c r="F37" s="201"/>
      <c r="G37" s="201"/>
      <c r="H37" s="201"/>
      <c r="I37" s="4">
        <v>28</v>
      </c>
      <c r="J37" s="13"/>
      <c r="K37" s="13"/>
    </row>
    <row r="38" spans="1:11" ht="12.75">
      <c r="A38" s="200" t="s">
        <v>30</v>
      </c>
      <c r="B38" s="201"/>
      <c r="C38" s="201"/>
      <c r="D38" s="201"/>
      <c r="E38" s="201"/>
      <c r="F38" s="201"/>
      <c r="G38" s="201"/>
      <c r="H38" s="201"/>
      <c r="I38" s="4">
        <v>29</v>
      </c>
      <c r="J38" s="13"/>
      <c r="K38" s="13"/>
    </row>
    <row r="39" spans="1:11" ht="12.75">
      <c r="A39" s="216" t="s">
        <v>70</v>
      </c>
      <c r="B39" s="217"/>
      <c r="C39" s="217"/>
      <c r="D39" s="217"/>
      <c r="E39" s="217"/>
      <c r="F39" s="217"/>
      <c r="G39" s="217"/>
      <c r="H39" s="217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200" t="s">
        <v>31</v>
      </c>
      <c r="B40" s="201"/>
      <c r="C40" s="201"/>
      <c r="D40" s="201"/>
      <c r="E40" s="201"/>
      <c r="F40" s="201"/>
      <c r="G40" s="201"/>
      <c r="H40" s="201"/>
      <c r="I40" s="4">
        <v>31</v>
      </c>
      <c r="J40" s="121">
        <v>35758916</v>
      </c>
      <c r="K40" s="121">
        <v>9926411</v>
      </c>
    </row>
    <row r="41" spans="1:11" ht="12.75">
      <c r="A41" s="200" t="s">
        <v>32</v>
      </c>
      <c r="B41" s="201"/>
      <c r="C41" s="201"/>
      <c r="D41" s="201"/>
      <c r="E41" s="201"/>
      <c r="F41" s="201"/>
      <c r="G41" s="201"/>
      <c r="H41" s="201"/>
      <c r="I41" s="4">
        <v>32</v>
      </c>
      <c r="J41" s="13"/>
      <c r="K41" s="13"/>
    </row>
    <row r="42" spans="1:11" ht="12.75">
      <c r="A42" s="200" t="s">
        <v>33</v>
      </c>
      <c r="B42" s="201"/>
      <c r="C42" s="201"/>
      <c r="D42" s="201"/>
      <c r="E42" s="201"/>
      <c r="F42" s="201"/>
      <c r="G42" s="201"/>
      <c r="H42" s="201"/>
      <c r="I42" s="4">
        <v>33</v>
      </c>
      <c r="J42" s="13"/>
      <c r="K42" s="13"/>
    </row>
    <row r="43" spans="1:11" ht="12.75">
      <c r="A43" s="200" t="s">
        <v>34</v>
      </c>
      <c r="B43" s="201"/>
      <c r="C43" s="201"/>
      <c r="D43" s="201"/>
      <c r="E43" s="201"/>
      <c r="F43" s="201"/>
      <c r="G43" s="201"/>
      <c r="H43" s="201"/>
      <c r="I43" s="4">
        <v>34</v>
      </c>
      <c r="J43" s="13"/>
      <c r="K43" s="13"/>
    </row>
    <row r="44" spans="1:11" ht="12.75">
      <c r="A44" s="200" t="s">
        <v>35</v>
      </c>
      <c r="B44" s="201"/>
      <c r="C44" s="201"/>
      <c r="D44" s="201"/>
      <c r="E44" s="201"/>
      <c r="F44" s="201"/>
      <c r="G44" s="201"/>
      <c r="H44" s="201"/>
      <c r="I44" s="4">
        <v>35</v>
      </c>
      <c r="J44" s="13"/>
      <c r="K44" s="13">
        <v>611977</v>
      </c>
    </row>
    <row r="45" spans="1:11" ht="12.75">
      <c r="A45" s="216" t="s">
        <v>71</v>
      </c>
      <c r="B45" s="217"/>
      <c r="C45" s="217"/>
      <c r="D45" s="217"/>
      <c r="E45" s="217"/>
      <c r="F45" s="217"/>
      <c r="G45" s="217"/>
      <c r="H45" s="217"/>
      <c r="I45" s="4">
        <v>36</v>
      </c>
      <c r="J45" s="9">
        <f>SUM(J40:J44)</f>
        <v>35758916</v>
      </c>
      <c r="K45" s="12">
        <f>SUM(K40:K44)</f>
        <v>10538388</v>
      </c>
    </row>
    <row r="46" spans="1:11" ht="12.75">
      <c r="A46" s="216" t="s">
        <v>17</v>
      </c>
      <c r="B46" s="217"/>
      <c r="C46" s="217"/>
      <c r="D46" s="217"/>
      <c r="E46" s="217"/>
      <c r="F46" s="217"/>
      <c r="G46" s="217"/>
      <c r="H46" s="217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216" t="s">
        <v>18</v>
      </c>
      <c r="B47" s="217"/>
      <c r="C47" s="217"/>
      <c r="D47" s="217"/>
      <c r="E47" s="217"/>
      <c r="F47" s="217"/>
      <c r="G47" s="217"/>
      <c r="H47" s="217"/>
      <c r="I47" s="4">
        <v>38</v>
      </c>
      <c r="J47" s="9">
        <f>IF(J45&gt;J39,J45-J39,0)</f>
        <v>35758916</v>
      </c>
      <c r="K47" s="12">
        <f>IF(K45&gt;K39,K45-K39,0)</f>
        <v>10538388</v>
      </c>
    </row>
    <row r="48" spans="1:11" ht="12.75">
      <c r="A48" s="200" t="s">
        <v>72</v>
      </c>
      <c r="B48" s="201"/>
      <c r="C48" s="201"/>
      <c r="D48" s="201"/>
      <c r="E48" s="201"/>
      <c r="F48" s="201"/>
      <c r="G48" s="201"/>
      <c r="H48" s="201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200" t="s">
        <v>73</v>
      </c>
      <c r="B49" s="201"/>
      <c r="C49" s="201"/>
      <c r="D49" s="201"/>
      <c r="E49" s="201"/>
      <c r="F49" s="201"/>
      <c r="G49" s="201"/>
      <c r="H49" s="201"/>
      <c r="I49" s="4">
        <v>40</v>
      </c>
      <c r="J49" s="9">
        <f>IF(J21-J20+J34-J33+J47-J46&gt;0,J21-J20+J34-J33+J47-J46,0)</f>
        <v>11015046</v>
      </c>
      <c r="K49" s="12">
        <f>IF(K21-K20+K34-K33+K47-K46&gt;0,K21-K20+K34-K33+K47-K46,0)</f>
        <v>40664099</v>
      </c>
    </row>
    <row r="50" spans="1:11" ht="12.75">
      <c r="A50" s="200" t="s">
        <v>167</v>
      </c>
      <c r="B50" s="201"/>
      <c r="C50" s="201"/>
      <c r="D50" s="201"/>
      <c r="E50" s="201"/>
      <c r="F50" s="201"/>
      <c r="G50" s="201"/>
      <c r="H50" s="201"/>
      <c r="I50" s="4">
        <v>41</v>
      </c>
      <c r="J50" s="124">
        <v>68195055</v>
      </c>
      <c r="K50" s="124">
        <v>57180009</v>
      </c>
    </row>
    <row r="51" spans="1:11" ht="12.75">
      <c r="A51" s="200" t="s">
        <v>182</v>
      </c>
      <c r="B51" s="201"/>
      <c r="C51" s="201"/>
      <c r="D51" s="201"/>
      <c r="E51" s="201"/>
      <c r="F51" s="201"/>
      <c r="G51" s="201"/>
      <c r="H51" s="201"/>
      <c r="I51" s="4">
        <v>42</v>
      </c>
      <c r="J51" s="8">
        <f>J48</f>
        <v>0</v>
      </c>
      <c r="K51" s="13"/>
    </row>
    <row r="52" spans="1:11" ht="12.75">
      <c r="A52" s="200" t="s">
        <v>183</v>
      </c>
      <c r="B52" s="201"/>
      <c r="C52" s="201"/>
      <c r="D52" s="201"/>
      <c r="E52" s="201"/>
      <c r="F52" s="201"/>
      <c r="G52" s="201"/>
      <c r="H52" s="201"/>
      <c r="I52" s="4">
        <v>43</v>
      </c>
      <c r="J52" s="13">
        <v>11015046</v>
      </c>
      <c r="K52" s="13">
        <v>40664129</v>
      </c>
    </row>
    <row r="53" spans="1:11" ht="12.75">
      <c r="A53" s="238" t="s">
        <v>184</v>
      </c>
      <c r="B53" s="239"/>
      <c r="C53" s="239"/>
      <c r="D53" s="239"/>
      <c r="E53" s="239"/>
      <c r="F53" s="239"/>
      <c r="G53" s="239"/>
      <c r="H53" s="239"/>
      <c r="I53" s="7">
        <v>44</v>
      </c>
      <c r="J53" s="18">
        <v>57180009</v>
      </c>
      <c r="K53" s="18">
        <f>K50+K51-K52</f>
        <v>16515880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9:K31 J23:K27 J8:K13 J15:K18 J50:K52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45:K49 J39:K39 J28:K28 J14:K14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6" t="s">
        <v>205</v>
      </c>
      <c r="B1" s="257"/>
      <c r="C1" s="257"/>
      <c r="D1" s="257"/>
      <c r="E1" s="257"/>
      <c r="F1" s="257"/>
      <c r="G1" s="257"/>
      <c r="H1" s="257"/>
      <c r="I1" s="257"/>
      <c r="J1" s="258"/>
      <c r="K1" s="271"/>
    </row>
    <row r="2" spans="1:11" ht="12.75">
      <c r="A2" s="260" t="s">
        <v>6</v>
      </c>
      <c r="B2" s="261"/>
      <c r="C2" s="261"/>
      <c r="D2" s="261"/>
      <c r="E2" s="261"/>
      <c r="F2" s="261"/>
      <c r="G2" s="261"/>
      <c r="H2" s="261"/>
      <c r="I2" s="261"/>
      <c r="J2" s="258"/>
      <c r="K2" s="259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2" t="s">
        <v>7</v>
      </c>
      <c r="B4" s="263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24" thickBot="1">
      <c r="A5" s="265" t="s">
        <v>61</v>
      </c>
      <c r="B5" s="265"/>
      <c r="C5" s="265"/>
      <c r="D5" s="265"/>
      <c r="E5" s="265"/>
      <c r="F5" s="265"/>
      <c r="G5" s="265"/>
      <c r="H5" s="265"/>
      <c r="I5" s="86" t="s">
        <v>290</v>
      </c>
      <c r="J5" s="87" t="s">
        <v>156</v>
      </c>
      <c r="K5" s="87" t="s">
        <v>157</v>
      </c>
    </row>
    <row r="6" spans="1:11" ht="12.75">
      <c r="A6" s="266">
        <v>1</v>
      </c>
      <c r="B6" s="266"/>
      <c r="C6" s="266"/>
      <c r="D6" s="266"/>
      <c r="E6" s="266"/>
      <c r="F6" s="266"/>
      <c r="G6" s="266"/>
      <c r="H6" s="266"/>
      <c r="I6" s="88">
        <v>2</v>
      </c>
      <c r="J6" s="89" t="s">
        <v>294</v>
      </c>
      <c r="K6" s="89" t="s">
        <v>295</v>
      </c>
    </row>
    <row r="7" spans="1:11" ht="12.75">
      <c r="A7" s="267" t="s">
        <v>162</v>
      </c>
      <c r="B7" s="268"/>
      <c r="C7" s="268"/>
      <c r="D7" s="268"/>
      <c r="E7" s="268"/>
      <c r="F7" s="268"/>
      <c r="G7" s="268"/>
      <c r="H7" s="268"/>
      <c r="I7" s="269"/>
      <c r="J7" s="269"/>
      <c r="K7" s="270"/>
    </row>
    <row r="8" spans="1:11" ht="12.75">
      <c r="A8" s="200" t="s">
        <v>207</v>
      </c>
      <c r="B8" s="201"/>
      <c r="C8" s="201"/>
      <c r="D8" s="201"/>
      <c r="E8" s="201"/>
      <c r="F8" s="201"/>
      <c r="G8" s="201"/>
      <c r="H8" s="201"/>
      <c r="I8" s="4">
        <v>1</v>
      </c>
      <c r="J8" s="8"/>
      <c r="K8" s="13"/>
    </row>
    <row r="9" spans="1:11" ht="12.75">
      <c r="A9" s="200" t="s">
        <v>125</v>
      </c>
      <c r="B9" s="201"/>
      <c r="C9" s="201"/>
      <c r="D9" s="201"/>
      <c r="E9" s="201"/>
      <c r="F9" s="201"/>
      <c r="G9" s="201"/>
      <c r="H9" s="201"/>
      <c r="I9" s="4">
        <v>2</v>
      </c>
      <c r="J9" s="8"/>
      <c r="K9" s="13"/>
    </row>
    <row r="10" spans="1:11" ht="12.75">
      <c r="A10" s="200" t="s">
        <v>126</v>
      </c>
      <c r="B10" s="201"/>
      <c r="C10" s="201"/>
      <c r="D10" s="201"/>
      <c r="E10" s="201"/>
      <c r="F10" s="201"/>
      <c r="G10" s="201"/>
      <c r="H10" s="201"/>
      <c r="I10" s="4">
        <v>3</v>
      </c>
      <c r="J10" s="8"/>
      <c r="K10" s="13"/>
    </row>
    <row r="11" spans="1:11" ht="12.75">
      <c r="A11" s="200" t="s">
        <v>127</v>
      </c>
      <c r="B11" s="201"/>
      <c r="C11" s="201"/>
      <c r="D11" s="201"/>
      <c r="E11" s="201"/>
      <c r="F11" s="201"/>
      <c r="G11" s="201"/>
      <c r="H11" s="201"/>
      <c r="I11" s="4">
        <v>4</v>
      </c>
      <c r="J11" s="8"/>
      <c r="K11" s="13"/>
    </row>
    <row r="12" spans="1:11" ht="12.75">
      <c r="A12" s="200" t="s">
        <v>128</v>
      </c>
      <c r="B12" s="201"/>
      <c r="C12" s="201"/>
      <c r="D12" s="201"/>
      <c r="E12" s="201"/>
      <c r="F12" s="201"/>
      <c r="G12" s="201"/>
      <c r="H12" s="201"/>
      <c r="I12" s="4">
        <v>5</v>
      </c>
      <c r="J12" s="8"/>
      <c r="K12" s="13"/>
    </row>
    <row r="13" spans="1:11" ht="12.75">
      <c r="A13" s="216" t="s">
        <v>206</v>
      </c>
      <c r="B13" s="217"/>
      <c r="C13" s="217"/>
      <c r="D13" s="217"/>
      <c r="E13" s="217"/>
      <c r="F13" s="217"/>
      <c r="G13" s="217"/>
      <c r="H13" s="21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00" t="s">
        <v>129</v>
      </c>
      <c r="B14" s="201"/>
      <c r="C14" s="201"/>
      <c r="D14" s="201"/>
      <c r="E14" s="201"/>
      <c r="F14" s="201"/>
      <c r="G14" s="201"/>
      <c r="H14" s="201"/>
      <c r="I14" s="4">
        <v>7</v>
      </c>
      <c r="J14" s="8"/>
      <c r="K14" s="13"/>
    </row>
    <row r="15" spans="1:11" ht="12.75">
      <c r="A15" s="200" t="s">
        <v>130</v>
      </c>
      <c r="B15" s="201"/>
      <c r="C15" s="201"/>
      <c r="D15" s="201"/>
      <c r="E15" s="201"/>
      <c r="F15" s="201"/>
      <c r="G15" s="201"/>
      <c r="H15" s="201"/>
      <c r="I15" s="4">
        <v>8</v>
      </c>
      <c r="J15" s="8"/>
      <c r="K15" s="13"/>
    </row>
    <row r="16" spans="1:11" ht="12.75">
      <c r="A16" s="200" t="s">
        <v>131</v>
      </c>
      <c r="B16" s="201"/>
      <c r="C16" s="201"/>
      <c r="D16" s="201"/>
      <c r="E16" s="201"/>
      <c r="F16" s="201"/>
      <c r="G16" s="201"/>
      <c r="H16" s="201"/>
      <c r="I16" s="4">
        <v>9</v>
      </c>
      <c r="J16" s="8"/>
      <c r="K16" s="13"/>
    </row>
    <row r="17" spans="1:11" ht="12.75">
      <c r="A17" s="200" t="s">
        <v>132</v>
      </c>
      <c r="B17" s="201"/>
      <c r="C17" s="201"/>
      <c r="D17" s="201"/>
      <c r="E17" s="201"/>
      <c r="F17" s="201"/>
      <c r="G17" s="201"/>
      <c r="H17" s="201"/>
      <c r="I17" s="4">
        <v>10</v>
      </c>
      <c r="J17" s="8"/>
      <c r="K17" s="13"/>
    </row>
    <row r="18" spans="1:11" ht="12.75">
      <c r="A18" s="200" t="s">
        <v>133</v>
      </c>
      <c r="B18" s="201"/>
      <c r="C18" s="201"/>
      <c r="D18" s="201"/>
      <c r="E18" s="201"/>
      <c r="F18" s="201"/>
      <c r="G18" s="201"/>
      <c r="H18" s="201"/>
      <c r="I18" s="4">
        <v>11</v>
      </c>
      <c r="J18" s="8"/>
      <c r="K18" s="13"/>
    </row>
    <row r="19" spans="1:11" ht="12.75">
      <c r="A19" s="200" t="s">
        <v>134</v>
      </c>
      <c r="B19" s="201"/>
      <c r="C19" s="201"/>
      <c r="D19" s="201"/>
      <c r="E19" s="201"/>
      <c r="F19" s="201"/>
      <c r="G19" s="201"/>
      <c r="H19" s="201"/>
      <c r="I19" s="4">
        <v>12</v>
      </c>
      <c r="J19" s="8"/>
      <c r="K19" s="13"/>
    </row>
    <row r="20" spans="1:11" ht="12.75">
      <c r="A20" s="216" t="s">
        <v>47</v>
      </c>
      <c r="B20" s="217"/>
      <c r="C20" s="217"/>
      <c r="D20" s="217"/>
      <c r="E20" s="217"/>
      <c r="F20" s="217"/>
      <c r="G20" s="217"/>
      <c r="H20" s="21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16" t="s">
        <v>111</v>
      </c>
      <c r="B21" s="272"/>
      <c r="C21" s="272"/>
      <c r="D21" s="272"/>
      <c r="E21" s="272"/>
      <c r="F21" s="272"/>
      <c r="G21" s="272"/>
      <c r="H21" s="27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22" t="s">
        <v>112</v>
      </c>
      <c r="B22" s="274"/>
      <c r="C22" s="274"/>
      <c r="D22" s="274"/>
      <c r="E22" s="274"/>
      <c r="F22" s="274"/>
      <c r="G22" s="274"/>
      <c r="H22" s="27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67" t="s">
        <v>165</v>
      </c>
      <c r="B23" s="268"/>
      <c r="C23" s="268"/>
      <c r="D23" s="268"/>
      <c r="E23" s="268"/>
      <c r="F23" s="268"/>
      <c r="G23" s="268"/>
      <c r="H23" s="268"/>
      <c r="I23" s="269"/>
      <c r="J23" s="269"/>
      <c r="K23" s="270"/>
    </row>
    <row r="24" spans="1:11" ht="12.75">
      <c r="A24" s="200" t="s">
        <v>171</v>
      </c>
      <c r="B24" s="201"/>
      <c r="C24" s="201"/>
      <c r="D24" s="201"/>
      <c r="E24" s="201"/>
      <c r="F24" s="201"/>
      <c r="G24" s="201"/>
      <c r="H24" s="201"/>
      <c r="I24" s="4">
        <v>16</v>
      </c>
      <c r="J24" s="8"/>
      <c r="K24" s="13"/>
    </row>
    <row r="25" spans="1:11" ht="12.75">
      <c r="A25" s="200" t="s">
        <v>172</v>
      </c>
      <c r="B25" s="201"/>
      <c r="C25" s="201"/>
      <c r="D25" s="201"/>
      <c r="E25" s="201"/>
      <c r="F25" s="201"/>
      <c r="G25" s="201"/>
      <c r="H25" s="201"/>
      <c r="I25" s="4">
        <v>17</v>
      </c>
      <c r="J25" s="8"/>
      <c r="K25" s="13"/>
    </row>
    <row r="26" spans="1:11" ht="12.75">
      <c r="A26" s="200" t="s">
        <v>48</v>
      </c>
      <c r="B26" s="201"/>
      <c r="C26" s="201"/>
      <c r="D26" s="201"/>
      <c r="E26" s="201"/>
      <c r="F26" s="201"/>
      <c r="G26" s="201"/>
      <c r="H26" s="201"/>
      <c r="I26" s="4">
        <v>18</v>
      </c>
      <c r="J26" s="8"/>
      <c r="K26" s="13"/>
    </row>
    <row r="27" spans="1:11" ht="12.75">
      <c r="A27" s="200" t="s">
        <v>49</v>
      </c>
      <c r="B27" s="201"/>
      <c r="C27" s="201"/>
      <c r="D27" s="201"/>
      <c r="E27" s="201"/>
      <c r="F27" s="201"/>
      <c r="G27" s="201"/>
      <c r="H27" s="201"/>
      <c r="I27" s="4">
        <v>19</v>
      </c>
      <c r="J27" s="8"/>
      <c r="K27" s="13"/>
    </row>
    <row r="28" spans="1:11" ht="12.75">
      <c r="A28" s="200" t="s">
        <v>173</v>
      </c>
      <c r="B28" s="201"/>
      <c r="C28" s="201"/>
      <c r="D28" s="201"/>
      <c r="E28" s="201"/>
      <c r="F28" s="201"/>
      <c r="G28" s="201"/>
      <c r="H28" s="201"/>
      <c r="I28" s="4">
        <v>20</v>
      </c>
      <c r="J28" s="8"/>
      <c r="K28" s="13"/>
    </row>
    <row r="29" spans="1:11" ht="12.75">
      <c r="A29" s="216" t="s">
        <v>119</v>
      </c>
      <c r="B29" s="217"/>
      <c r="C29" s="217"/>
      <c r="D29" s="217"/>
      <c r="E29" s="217"/>
      <c r="F29" s="217"/>
      <c r="G29" s="217"/>
      <c r="H29" s="21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00" t="s">
        <v>2</v>
      </c>
      <c r="B30" s="201"/>
      <c r="C30" s="201"/>
      <c r="D30" s="201"/>
      <c r="E30" s="201"/>
      <c r="F30" s="201"/>
      <c r="G30" s="201"/>
      <c r="H30" s="201"/>
      <c r="I30" s="4">
        <v>22</v>
      </c>
      <c r="J30" s="8"/>
      <c r="K30" s="13"/>
    </row>
    <row r="31" spans="1:11" ht="12.75">
      <c r="A31" s="200" t="s">
        <v>3</v>
      </c>
      <c r="B31" s="201"/>
      <c r="C31" s="201"/>
      <c r="D31" s="201"/>
      <c r="E31" s="201"/>
      <c r="F31" s="201"/>
      <c r="G31" s="201"/>
      <c r="H31" s="201"/>
      <c r="I31" s="4">
        <v>23</v>
      </c>
      <c r="J31" s="8"/>
      <c r="K31" s="13"/>
    </row>
    <row r="32" spans="1:11" ht="12.75">
      <c r="A32" s="200" t="s">
        <v>4</v>
      </c>
      <c r="B32" s="201"/>
      <c r="C32" s="201"/>
      <c r="D32" s="201"/>
      <c r="E32" s="201"/>
      <c r="F32" s="201"/>
      <c r="G32" s="201"/>
      <c r="H32" s="201"/>
      <c r="I32" s="4">
        <v>24</v>
      </c>
      <c r="J32" s="8"/>
      <c r="K32" s="13"/>
    </row>
    <row r="33" spans="1:11" ht="12.75">
      <c r="A33" s="216" t="s">
        <v>50</v>
      </c>
      <c r="B33" s="217"/>
      <c r="C33" s="217"/>
      <c r="D33" s="217"/>
      <c r="E33" s="217"/>
      <c r="F33" s="217"/>
      <c r="G33" s="217"/>
      <c r="H33" s="21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16" t="s">
        <v>113</v>
      </c>
      <c r="B34" s="217"/>
      <c r="C34" s="217"/>
      <c r="D34" s="217"/>
      <c r="E34" s="217"/>
      <c r="F34" s="217"/>
      <c r="G34" s="217"/>
      <c r="H34" s="21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16" t="s">
        <v>114</v>
      </c>
      <c r="B35" s="217"/>
      <c r="C35" s="217"/>
      <c r="D35" s="217"/>
      <c r="E35" s="217"/>
      <c r="F35" s="217"/>
      <c r="G35" s="217"/>
      <c r="H35" s="21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67" t="s">
        <v>166</v>
      </c>
      <c r="B36" s="268"/>
      <c r="C36" s="268"/>
      <c r="D36" s="268"/>
      <c r="E36" s="268"/>
      <c r="F36" s="268"/>
      <c r="G36" s="268"/>
      <c r="H36" s="268"/>
      <c r="I36" s="269">
        <v>0</v>
      </c>
      <c r="J36" s="269"/>
      <c r="K36" s="270"/>
    </row>
    <row r="37" spans="1:11" ht="12.75">
      <c r="A37" s="200" t="s">
        <v>180</v>
      </c>
      <c r="B37" s="201"/>
      <c r="C37" s="201"/>
      <c r="D37" s="201"/>
      <c r="E37" s="201"/>
      <c r="F37" s="201"/>
      <c r="G37" s="201"/>
      <c r="H37" s="201"/>
      <c r="I37" s="4">
        <v>28</v>
      </c>
      <c r="J37" s="8"/>
      <c r="K37" s="13"/>
    </row>
    <row r="38" spans="1:11" ht="12.75">
      <c r="A38" s="200" t="s">
        <v>29</v>
      </c>
      <c r="B38" s="201"/>
      <c r="C38" s="201"/>
      <c r="D38" s="201"/>
      <c r="E38" s="201"/>
      <c r="F38" s="201"/>
      <c r="G38" s="201"/>
      <c r="H38" s="201"/>
      <c r="I38" s="4">
        <v>29</v>
      </c>
      <c r="J38" s="8"/>
      <c r="K38" s="13"/>
    </row>
    <row r="39" spans="1:11" ht="12.75">
      <c r="A39" s="200" t="s">
        <v>30</v>
      </c>
      <c r="B39" s="201"/>
      <c r="C39" s="201"/>
      <c r="D39" s="201"/>
      <c r="E39" s="201"/>
      <c r="F39" s="201"/>
      <c r="G39" s="201"/>
      <c r="H39" s="201"/>
      <c r="I39" s="4">
        <v>30</v>
      </c>
      <c r="J39" s="8"/>
      <c r="K39" s="13"/>
    </row>
    <row r="40" spans="1:11" ht="12.75">
      <c r="A40" s="216" t="s">
        <v>51</v>
      </c>
      <c r="B40" s="217"/>
      <c r="C40" s="217"/>
      <c r="D40" s="217"/>
      <c r="E40" s="217"/>
      <c r="F40" s="217"/>
      <c r="G40" s="217"/>
      <c r="H40" s="21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00" t="s">
        <v>31</v>
      </c>
      <c r="B41" s="201"/>
      <c r="C41" s="201"/>
      <c r="D41" s="201"/>
      <c r="E41" s="201"/>
      <c r="F41" s="201"/>
      <c r="G41" s="201"/>
      <c r="H41" s="201"/>
      <c r="I41" s="4">
        <v>32</v>
      </c>
      <c r="J41" s="8"/>
      <c r="K41" s="13"/>
    </row>
    <row r="42" spans="1:11" ht="12.75">
      <c r="A42" s="200" t="s">
        <v>32</v>
      </c>
      <c r="B42" s="201"/>
      <c r="C42" s="201"/>
      <c r="D42" s="201"/>
      <c r="E42" s="201"/>
      <c r="F42" s="201"/>
      <c r="G42" s="201"/>
      <c r="H42" s="201"/>
      <c r="I42" s="4">
        <v>33</v>
      </c>
      <c r="J42" s="8"/>
      <c r="K42" s="13"/>
    </row>
    <row r="43" spans="1:11" ht="12.75">
      <c r="A43" s="200" t="s">
        <v>33</v>
      </c>
      <c r="B43" s="201"/>
      <c r="C43" s="201"/>
      <c r="D43" s="201"/>
      <c r="E43" s="201"/>
      <c r="F43" s="201"/>
      <c r="G43" s="201"/>
      <c r="H43" s="201"/>
      <c r="I43" s="4">
        <v>34</v>
      </c>
      <c r="J43" s="8"/>
      <c r="K43" s="13"/>
    </row>
    <row r="44" spans="1:11" ht="12.75">
      <c r="A44" s="200" t="s">
        <v>34</v>
      </c>
      <c r="B44" s="201"/>
      <c r="C44" s="201"/>
      <c r="D44" s="201"/>
      <c r="E44" s="201"/>
      <c r="F44" s="201"/>
      <c r="G44" s="201"/>
      <c r="H44" s="201"/>
      <c r="I44" s="4">
        <v>35</v>
      </c>
      <c r="J44" s="8"/>
      <c r="K44" s="13"/>
    </row>
    <row r="45" spans="1:11" ht="12.75">
      <c r="A45" s="200" t="s">
        <v>35</v>
      </c>
      <c r="B45" s="201"/>
      <c r="C45" s="201"/>
      <c r="D45" s="201"/>
      <c r="E45" s="201"/>
      <c r="F45" s="201"/>
      <c r="G45" s="201"/>
      <c r="H45" s="201"/>
      <c r="I45" s="4">
        <v>36</v>
      </c>
      <c r="J45" s="8"/>
      <c r="K45" s="13"/>
    </row>
    <row r="46" spans="1:11" ht="12.75">
      <c r="A46" s="216" t="s">
        <v>154</v>
      </c>
      <c r="B46" s="217"/>
      <c r="C46" s="217"/>
      <c r="D46" s="217"/>
      <c r="E46" s="217"/>
      <c r="F46" s="217"/>
      <c r="G46" s="217"/>
      <c r="H46" s="21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16" t="s">
        <v>168</v>
      </c>
      <c r="B47" s="217"/>
      <c r="C47" s="217"/>
      <c r="D47" s="217"/>
      <c r="E47" s="217"/>
      <c r="F47" s="217"/>
      <c r="G47" s="217"/>
      <c r="H47" s="21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16" t="s">
        <v>169</v>
      </c>
      <c r="B48" s="217"/>
      <c r="C48" s="217"/>
      <c r="D48" s="217"/>
      <c r="E48" s="217"/>
      <c r="F48" s="217"/>
      <c r="G48" s="217"/>
      <c r="H48" s="21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16" t="s">
        <v>155</v>
      </c>
      <c r="B49" s="217"/>
      <c r="C49" s="217"/>
      <c r="D49" s="217"/>
      <c r="E49" s="217"/>
      <c r="F49" s="217"/>
      <c r="G49" s="217"/>
      <c r="H49" s="21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16" t="s">
        <v>15</v>
      </c>
      <c r="B50" s="217"/>
      <c r="C50" s="217"/>
      <c r="D50" s="217"/>
      <c r="E50" s="217"/>
      <c r="F50" s="217"/>
      <c r="G50" s="217"/>
      <c r="H50" s="21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16" t="s">
        <v>167</v>
      </c>
      <c r="B51" s="217"/>
      <c r="C51" s="217"/>
      <c r="D51" s="217"/>
      <c r="E51" s="217"/>
      <c r="F51" s="217"/>
      <c r="G51" s="217"/>
      <c r="H51" s="217"/>
      <c r="I51" s="4">
        <v>42</v>
      </c>
      <c r="J51" s="8"/>
      <c r="K51" s="13"/>
    </row>
    <row r="52" spans="1:11" ht="12.75">
      <c r="A52" s="216" t="s">
        <v>182</v>
      </c>
      <c r="B52" s="217"/>
      <c r="C52" s="217"/>
      <c r="D52" s="217"/>
      <c r="E52" s="217"/>
      <c r="F52" s="217"/>
      <c r="G52" s="217"/>
      <c r="H52" s="217"/>
      <c r="I52" s="4">
        <v>43</v>
      </c>
      <c r="J52" s="8"/>
      <c r="K52" s="13"/>
    </row>
    <row r="53" spans="1:11" ht="12.75">
      <c r="A53" s="216" t="s">
        <v>183</v>
      </c>
      <c r="B53" s="217"/>
      <c r="C53" s="217"/>
      <c r="D53" s="217"/>
      <c r="E53" s="217"/>
      <c r="F53" s="217"/>
      <c r="G53" s="217"/>
      <c r="H53" s="217"/>
      <c r="I53" s="4">
        <v>44</v>
      </c>
      <c r="J53" s="8"/>
      <c r="K53" s="13"/>
    </row>
    <row r="54" spans="1:11" ht="12.75">
      <c r="A54" s="222" t="s">
        <v>184</v>
      </c>
      <c r="B54" s="223"/>
      <c r="C54" s="223"/>
      <c r="D54" s="223"/>
      <c r="E54" s="223"/>
      <c r="F54" s="223"/>
      <c r="G54" s="223"/>
      <c r="H54" s="223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3" sqref="A3:H3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7" width="9.140625" style="97" customWidth="1"/>
    <col min="8" max="8" width="2.00390625" style="97" customWidth="1"/>
    <col min="9" max="9" width="9.140625" style="97" customWidth="1"/>
    <col min="10" max="11" width="11.57421875" style="97" customWidth="1"/>
    <col min="12" max="16384" width="9.140625" style="97" customWidth="1"/>
  </cols>
  <sheetData>
    <row r="1" spans="1:12" ht="12.75">
      <c r="A1" s="278" t="s">
        <v>292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96"/>
    </row>
    <row r="2" spans="1:12" ht="15.75">
      <c r="A2" s="94"/>
      <c r="B2" s="95"/>
      <c r="C2" s="292" t="s">
        <v>293</v>
      </c>
      <c r="D2" s="292"/>
      <c r="E2" s="99">
        <v>42736</v>
      </c>
      <c r="F2" s="98" t="s">
        <v>258</v>
      </c>
      <c r="G2" s="293">
        <v>43100</v>
      </c>
      <c r="H2" s="294"/>
      <c r="I2" s="95"/>
      <c r="J2" s="95"/>
      <c r="K2" s="95"/>
      <c r="L2" s="100"/>
    </row>
    <row r="3" spans="1:11" ht="24" thickBot="1">
      <c r="A3" s="295" t="s">
        <v>61</v>
      </c>
      <c r="B3" s="295"/>
      <c r="C3" s="295"/>
      <c r="D3" s="295"/>
      <c r="E3" s="295"/>
      <c r="F3" s="295"/>
      <c r="G3" s="295"/>
      <c r="H3" s="295"/>
      <c r="I3" s="101" t="s">
        <v>316</v>
      </c>
      <c r="J3" s="102" t="s">
        <v>156</v>
      </c>
      <c r="K3" s="102" t="s">
        <v>157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104">
        <v>2</v>
      </c>
      <c r="J4" s="103" t="s">
        <v>294</v>
      </c>
      <c r="K4" s="103" t="s">
        <v>295</v>
      </c>
    </row>
    <row r="5" spans="1:11" ht="12.75">
      <c r="A5" s="280" t="s">
        <v>296</v>
      </c>
      <c r="B5" s="281"/>
      <c r="C5" s="281"/>
      <c r="D5" s="281"/>
      <c r="E5" s="281"/>
      <c r="F5" s="281"/>
      <c r="G5" s="281"/>
      <c r="H5" s="281"/>
      <c r="I5" s="105">
        <v>1</v>
      </c>
      <c r="J5" s="126">
        <v>418656000</v>
      </c>
      <c r="K5" s="126">
        <v>418656000</v>
      </c>
    </row>
    <row r="6" spans="1:11" ht="12.75">
      <c r="A6" s="280" t="s">
        <v>297</v>
      </c>
      <c r="B6" s="281"/>
      <c r="C6" s="281"/>
      <c r="D6" s="281"/>
      <c r="E6" s="281"/>
      <c r="F6" s="281"/>
      <c r="G6" s="281"/>
      <c r="H6" s="281"/>
      <c r="I6" s="105">
        <v>2</v>
      </c>
      <c r="J6" s="125"/>
      <c r="K6" s="125"/>
    </row>
    <row r="7" spans="1:11" ht="12.75">
      <c r="A7" s="280" t="s">
        <v>298</v>
      </c>
      <c r="B7" s="281"/>
      <c r="C7" s="281"/>
      <c r="D7" s="281"/>
      <c r="E7" s="281"/>
      <c r="F7" s="281"/>
      <c r="G7" s="281"/>
      <c r="H7" s="281"/>
      <c r="I7" s="105">
        <v>3</v>
      </c>
      <c r="J7" s="125">
        <v>22756428</v>
      </c>
      <c r="K7" s="125"/>
    </row>
    <row r="8" spans="1:11" ht="12.75">
      <c r="A8" s="280" t="s">
        <v>299</v>
      </c>
      <c r="B8" s="281"/>
      <c r="C8" s="281"/>
      <c r="D8" s="281"/>
      <c r="E8" s="281"/>
      <c r="F8" s="281"/>
      <c r="G8" s="281"/>
      <c r="H8" s="281"/>
      <c r="I8" s="105">
        <v>4</v>
      </c>
      <c r="J8" s="13">
        <v>4874505</v>
      </c>
      <c r="K8" s="13">
        <v>-67527852</v>
      </c>
    </row>
    <row r="9" spans="1:11" ht="12.75">
      <c r="A9" s="280" t="s">
        <v>300</v>
      </c>
      <c r="B9" s="281"/>
      <c r="C9" s="281"/>
      <c r="D9" s="281"/>
      <c r="E9" s="281"/>
      <c r="F9" s="281"/>
      <c r="G9" s="281"/>
      <c r="H9" s="281"/>
      <c r="I9" s="105">
        <v>5</v>
      </c>
      <c r="J9" s="13">
        <v>-95158785</v>
      </c>
      <c r="K9" s="13">
        <v>81161354</v>
      </c>
    </row>
    <row r="10" spans="1:11" ht="12.75">
      <c r="A10" s="280" t="s">
        <v>301</v>
      </c>
      <c r="B10" s="281"/>
      <c r="C10" s="281"/>
      <c r="D10" s="281"/>
      <c r="E10" s="281"/>
      <c r="F10" s="281"/>
      <c r="G10" s="281"/>
      <c r="H10" s="281"/>
      <c r="I10" s="105">
        <v>6</v>
      </c>
      <c r="J10" s="122"/>
      <c r="K10" s="122"/>
    </row>
    <row r="11" spans="1:11" ht="12.75">
      <c r="A11" s="280" t="s">
        <v>302</v>
      </c>
      <c r="B11" s="281"/>
      <c r="C11" s="281"/>
      <c r="D11" s="281"/>
      <c r="E11" s="281"/>
      <c r="F11" s="281"/>
      <c r="G11" s="281"/>
      <c r="H11" s="281"/>
      <c r="I11" s="105">
        <v>7</v>
      </c>
      <c r="J11" s="125"/>
      <c r="K11" s="125"/>
    </row>
    <row r="12" spans="1:11" ht="12.75">
      <c r="A12" s="280" t="s">
        <v>303</v>
      </c>
      <c r="B12" s="281"/>
      <c r="C12" s="281"/>
      <c r="D12" s="281"/>
      <c r="E12" s="281"/>
      <c r="F12" s="281"/>
      <c r="G12" s="281"/>
      <c r="H12" s="281"/>
      <c r="I12" s="105">
        <v>8</v>
      </c>
      <c r="J12" s="125"/>
      <c r="K12" s="125"/>
    </row>
    <row r="13" spans="1:11" ht="12.75">
      <c r="A13" s="280" t="s">
        <v>304</v>
      </c>
      <c r="B13" s="281"/>
      <c r="C13" s="281"/>
      <c r="D13" s="281"/>
      <c r="E13" s="281"/>
      <c r="F13" s="281"/>
      <c r="G13" s="281"/>
      <c r="H13" s="281"/>
      <c r="I13" s="105">
        <v>9</v>
      </c>
      <c r="J13" s="13">
        <v>816069</v>
      </c>
      <c r="K13" s="13"/>
    </row>
    <row r="14" spans="1:11" ht="12.75">
      <c r="A14" s="282" t="s">
        <v>305</v>
      </c>
      <c r="B14" s="283"/>
      <c r="C14" s="283"/>
      <c r="D14" s="283"/>
      <c r="E14" s="283"/>
      <c r="F14" s="283"/>
      <c r="G14" s="283"/>
      <c r="H14" s="283"/>
      <c r="I14" s="105">
        <v>10</v>
      </c>
      <c r="J14" s="108">
        <f>SUM(J5:J13)</f>
        <v>351944217</v>
      </c>
      <c r="K14" s="108">
        <f>SUM(K5:K13)</f>
        <v>432289502</v>
      </c>
    </row>
    <row r="15" spans="1:11" ht="12.75">
      <c r="A15" s="280" t="s">
        <v>306</v>
      </c>
      <c r="B15" s="281"/>
      <c r="C15" s="281"/>
      <c r="D15" s="281"/>
      <c r="E15" s="281"/>
      <c r="F15" s="281"/>
      <c r="G15" s="281"/>
      <c r="H15" s="281"/>
      <c r="I15" s="105">
        <v>11</v>
      </c>
      <c r="J15" s="107"/>
      <c r="K15" s="107"/>
    </row>
    <row r="16" spans="1:11" ht="12.75">
      <c r="A16" s="280" t="s">
        <v>307</v>
      </c>
      <c r="B16" s="281"/>
      <c r="C16" s="281"/>
      <c r="D16" s="281"/>
      <c r="E16" s="281"/>
      <c r="F16" s="281"/>
      <c r="G16" s="281"/>
      <c r="H16" s="281"/>
      <c r="I16" s="105">
        <v>12</v>
      </c>
      <c r="J16" s="107"/>
      <c r="K16" s="107"/>
    </row>
    <row r="17" spans="1:11" ht="12.75">
      <c r="A17" s="280" t="s">
        <v>308</v>
      </c>
      <c r="B17" s="281"/>
      <c r="C17" s="281"/>
      <c r="D17" s="281"/>
      <c r="E17" s="281"/>
      <c r="F17" s="281"/>
      <c r="G17" s="281"/>
      <c r="H17" s="281"/>
      <c r="I17" s="105">
        <v>13</v>
      </c>
      <c r="J17" s="107"/>
      <c r="K17" s="107"/>
    </row>
    <row r="18" spans="1:11" ht="12.75">
      <c r="A18" s="280" t="s">
        <v>309</v>
      </c>
      <c r="B18" s="281"/>
      <c r="C18" s="281"/>
      <c r="D18" s="281"/>
      <c r="E18" s="281"/>
      <c r="F18" s="281"/>
      <c r="G18" s="281"/>
      <c r="H18" s="281"/>
      <c r="I18" s="105">
        <v>14</v>
      </c>
      <c r="J18" s="107"/>
      <c r="K18" s="107"/>
    </row>
    <row r="19" spans="1:11" ht="12.75">
      <c r="A19" s="280" t="s">
        <v>310</v>
      </c>
      <c r="B19" s="281"/>
      <c r="C19" s="281"/>
      <c r="D19" s="281"/>
      <c r="E19" s="281"/>
      <c r="F19" s="281"/>
      <c r="G19" s="281"/>
      <c r="H19" s="281"/>
      <c r="I19" s="105">
        <v>15</v>
      </c>
      <c r="J19" s="107"/>
      <c r="K19" s="107"/>
    </row>
    <row r="20" spans="1:11" ht="12.75">
      <c r="A20" s="280" t="s">
        <v>311</v>
      </c>
      <c r="B20" s="281"/>
      <c r="C20" s="281"/>
      <c r="D20" s="281"/>
      <c r="E20" s="281"/>
      <c r="F20" s="281"/>
      <c r="G20" s="281"/>
      <c r="H20" s="281"/>
      <c r="I20" s="105">
        <v>16</v>
      </c>
      <c r="J20" s="107"/>
      <c r="K20" s="107"/>
    </row>
    <row r="21" spans="1:11" ht="12.75">
      <c r="A21" s="282" t="s">
        <v>312</v>
      </c>
      <c r="B21" s="283"/>
      <c r="C21" s="283"/>
      <c r="D21" s="283"/>
      <c r="E21" s="283"/>
      <c r="F21" s="283"/>
      <c r="G21" s="283"/>
      <c r="H21" s="283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88" t="s">
        <v>313</v>
      </c>
      <c r="B23" s="289"/>
      <c r="C23" s="289"/>
      <c r="D23" s="289"/>
      <c r="E23" s="289"/>
      <c r="F23" s="289"/>
      <c r="G23" s="289"/>
      <c r="H23" s="289"/>
      <c r="I23" s="110">
        <v>18</v>
      </c>
      <c r="J23" s="106"/>
      <c r="K23" s="106"/>
    </row>
    <row r="24" spans="1:11" ht="23.25" customHeight="1">
      <c r="A24" s="290" t="s">
        <v>314</v>
      </c>
      <c r="B24" s="291"/>
      <c r="C24" s="291"/>
      <c r="D24" s="291"/>
      <c r="E24" s="291"/>
      <c r="F24" s="291"/>
      <c r="G24" s="291"/>
      <c r="H24" s="291"/>
      <c r="I24" s="111">
        <v>19</v>
      </c>
      <c r="J24" s="109"/>
      <c r="K24" s="109"/>
    </row>
    <row r="25" spans="1:11" ht="30" customHeight="1">
      <c r="A25" s="276" t="s">
        <v>315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97" t="s">
        <v>291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98" t="s">
        <v>322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Tea Pocrnja</cp:lastModifiedBy>
  <cp:lastPrinted>2016-04-20T14:50:28Z</cp:lastPrinted>
  <dcterms:created xsi:type="dcterms:W3CDTF">2008-10-17T11:51:54Z</dcterms:created>
  <dcterms:modified xsi:type="dcterms:W3CDTF">2018-04-30T09:35:42Z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