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fs03\AG Financije\External Reporting\2015\Q3 2015\"/>
    </mc:Choice>
  </mc:AlternateContent>
  <bookViews>
    <workbookView xWindow="0" yWindow="255" windowWidth="15480" windowHeight="11640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4">'Equity movement'!$A$1:$K$24</definedName>
    <definedName name="_xlnm.Print_Area" localSheetId="0">GENERAL!$A$1:$I$63</definedName>
  </definedNames>
  <calcPr calcId="152511"/>
</workbook>
</file>

<file path=xl/calcChain.xml><?xml version="1.0" encoding="utf-8"?>
<calcChain xmlns="http://schemas.openxmlformats.org/spreadsheetml/2006/main">
  <c r="K23" i="17" l="1"/>
  <c r="J23" i="17"/>
  <c r="K21" i="17"/>
  <c r="K14" i="17"/>
  <c r="J14" i="17"/>
  <c r="D44" i="20"/>
  <c r="D46" i="20" s="1"/>
  <c r="D48" i="20" s="1"/>
  <c r="D51" i="20" s="1"/>
  <c r="C44" i="20"/>
  <c r="C46" i="20" s="1"/>
  <c r="C48" i="20" s="1"/>
  <c r="C51" i="20" s="1"/>
  <c r="D38" i="20"/>
  <c r="D45" i="20" s="1"/>
  <c r="C38" i="20"/>
  <c r="C45" i="20" s="1"/>
  <c r="D31" i="20"/>
  <c r="D33" i="20" s="1"/>
  <c r="C31" i="20"/>
  <c r="C33" i="20" s="1"/>
  <c r="D27" i="20"/>
  <c r="D32" i="20" s="1"/>
  <c r="C27" i="20"/>
  <c r="C32" i="20" s="1"/>
  <c r="D18" i="20"/>
  <c r="D20" i="20" s="1"/>
  <c r="C18" i="20"/>
  <c r="C20" i="20" s="1"/>
  <c r="D13" i="20"/>
  <c r="D19" i="20" s="1"/>
  <c r="C13" i="20"/>
  <c r="C19" i="20" s="1"/>
  <c r="F57" i="18"/>
  <c r="F66" i="18" s="1"/>
  <c r="E57" i="18"/>
  <c r="E66" i="18" s="1"/>
  <c r="D57" i="18"/>
  <c r="D66" i="18" s="1"/>
  <c r="C57" i="18"/>
  <c r="C66" i="18" s="1"/>
  <c r="F56" i="18"/>
  <c r="F67" i="18" s="1"/>
  <c r="E56" i="18"/>
  <c r="E67" i="18" s="1"/>
  <c r="D56" i="18"/>
  <c r="D67" i="18" s="1"/>
  <c r="C56" i="18"/>
  <c r="C67" i="18" s="1"/>
  <c r="F33" i="18"/>
  <c r="E33" i="18"/>
  <c r="D33" i="18"/>
  <c r="C33" i="18"/>
  <c r="F27" i="18"/>
  <c r="E27" i="18"/>
  <c r="D27" i="18"/>
  <c r="C27" i="18"/>
  <c r="F22" i="18"/>
  <c r="E22" i="18"/>
  <c r="D22" i="18"/>
  <c r="C22" i="18"/>
  <c r="F16" i="18"/>
  <c r="E16" i="18"/>
  <c r="D16" i="18"/>
  <c r="C16" i="18"/>
  <c r="F12" i="18"/>
  <c r="E12" i="18"/>
  <c r="D12" i="18"/>
  <c r="C12" i="18"/>
  <c r="F10" i="18"/>
  <c r="F43" i="18" s="1"/>
  <c r="E10" i="18"/>
  <c r="E43" i="18" s="1"/>
  <c r="D10" i="18"/>
  <c r="D43" i="18" s="1"/>
  <c r="C10" i="18"/>
  <c r="C43" i="18" s="1"/>
  <c r="F7" i="18"/>
  <c r="F42" i="18" s="1"/>
  <c r="E7" i="18"/>
  <c r="E42" i="18" s="1"/>
  <c r="D7" i="18"/>
  <c r="D42" i="18" s="1"/>
  <c r="C7" i="18"/>
  <c r="C42" i="18" s="1"/>
  <c r="D118" i="19"/>
  <c r="C118" i="19"/>
  <c r="D100" i="19"/>
  <c r="C100" i="19"/>
  <c r="D90" i="19"/>
  <c r="C90" i="19"/>
  <c r="D86" i="19"/>
  <c r="C86" i="19"/>
  <c r="D82" i="19"/>
  <c r="C82" i="19"/>
  <c r="D79" i="19"/>
  <c r="C79" i="19"/>
  <c r="D72" i="19"/>
  <c r="D69" i="19" s="1"/>
  <c r="D114" i="19" s="1"/>
  <c r="C72" i="19"/>
  <c r="C69" i="19"/>
  <c r="C114" i="19" s="1"/>
  <c r="D56" i="19"/>
  <c r="C56" i="19"/>
  <c r="D49" i="19"/>
  <c r="C49" i="19"/>
  <c r="D41" i="19"/>
  <c r="D40" i="19" s="1"/>
  <c r="C41" i="19"/>
  <c r="C40" i="19" s="1"/>
  <c r="D35" i="19"/>
  <c r="C35" i="19"/>
  <c r="D26" i="19"/>
  <c r="C26" i="19"/>
  <c r="D16" i="19"/>
  <c r="C16" i="19"/>
  <c r="D9" i="19"/>
  <c r="C9" i="19"/>
  <c r="D8" i="19"/>
  <c r="D66" i="19" s="1"/>
  <c r="C8" i="19"/>
  <c r="C66" i="19" s="1"/>
  <c r="C47" i="20" l="1"/>
  <c r="C50" i="20" s="1"/>
  <c r="C52" i="20" s="1"/>
  <c r="C65" i="20" s="1"/>
  <c r="D47" i="20"/>
  <c r="D50" i="20" s="1"/>
  <c r="D52" i="20" s="1"/>
  <c r="C45" i="18"/>
  <c r="C44" i="18"/>
  <c r="C48" i="18" s="1"/>
  <c r="C46" i="18"/>
  <c r="D45" i="18"/>
  <c r="D44" i="18"/>
  <c r="D48" i="18" s="1"/>
  <c r="D46" i="18"/>
  <c r="E45" i="18"/>
  <c r="E44" i="18"/>
  <c r="E48" i="18" s="1"/>
  <c r="E46" i="18"/>
  <c r="F45" i="18"/>
  <c r="F44" i="18"/>
  <c r="F48" i="18" s="1"/>
  <c r="F46" i="18"/>
  <c r="E50" i="18" l="1"/>
  <c r="E49" i="18"/>
  <c r="F50" i="18"/>
  <c r="F49" i="18"/>
  <c r="C50" i="18"/>
  <c r="C49" i="18"/>
  <c r="D50" i="18"/>
  <c r="D49" i="18"/>
</calcChain>
</file>

<file path=xl/sharedStrings.xml><?xml version="1.0" encoding="utf-8"?>
<sst xmlns="http://schemas.openxmlformats.org/spreadsheetml/2006/main" count="330" uniqueCount="294">
  <si>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</si>
  <si>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</si>
  <si>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</si>
  <si>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</si>
  <si>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</si>
  <si>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</si>
  <si>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</si>
  <si>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</si>
  <si>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</si>
  <si>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</si>
  <si>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</si>
  <si>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</si>
  <si>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</si>
  <si>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</si>
  <si>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</si>
  <si>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</si>
  <si>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</si>
  <si>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</si>
  <si>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</si>
  <si>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</si>
  <si>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</si>
  <si>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</si>
  <si>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</si>
  <si>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</si>
  <si>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</si>
  <si>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</si>
  <si>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</si>
  <si>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</si>
  <si>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</si>
  <si>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</si>
  <si>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</si>
  <si>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</si>
  <si>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</si>
  <si>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</si>
  <si>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</si>
  <si>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</si>
  <si>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</si>
  <si>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</si>
  <si>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</si>
  <si>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</si>
  <si>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</si>
  <si>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</si>
  <si>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</si>
  <si>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</si>
  <si>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</si>
  <si>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</si>
  <si>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</si>
  <si>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</si>
  <si>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</si>
  <si>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</si>
  <si>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</si>
  <si>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</si>
  <si>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</si>
  <si>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</si>
  <si>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</si>
  <si>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</si>
  <si>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</si>
  <si>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</si>
  <si>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</si>
  <si>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</si>
  <si>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</si>
  <si>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</si>
  <si>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</si>
  <si>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</si>
  <si>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</si>
  <si>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</si>
  <si>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</si>
  <si>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</si>
  <si>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</si>
  <si>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</si>
  <si>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</si>
  <si>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</si>
  <si>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</si>
  <si>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</si>
  <si>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</si>
  <si>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</si>
  <si>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</si>
  <si>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</si>
  <si>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</si>
  <si>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</si>
  <si>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</si>
  <si>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</si>
  <si>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</si>
  <si>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</si>
  <si>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</si>
  <si>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</si>
  <si>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</si>
  <si>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</si>
  <si>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</si>
  <si>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</si>
  <si>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</si>
  <si>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</si>
  <si>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</si>
  <si>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</si>
  <si>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</si>
  <si>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</si>
  <si>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</si>
  <si>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</si>
  <si>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</si>
  <si>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</si>
  <si>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</si>
  <si>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</si>
  <si>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</si>
  <si>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</si>
  <si>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</si>
  <si>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</si>
  <si>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</si>
  <si>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</si>
  <si>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</si>
  <si>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</si>
  <si>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</si>
  <si>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</si>
  <si>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</si>
  <si>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</si>
  <si>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</si>
  <si>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</si>
  <si>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</si>
  <si>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</si>
  <si>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</si>
  <si>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</si>
  <si>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</si>
  <si>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</si>
  <si>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</si>
  <si>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</si>
  <si>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</si>
  <si>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</si>
  <si>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</si>
  <si>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</si>
  <si>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</si>
  <si>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</si>
  <si>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</si>
  <si>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</si>
  <si>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</si>
  <si>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</si>
  <si>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</si>
  <si>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</si>
  <si>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</si>
  <si>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</si>
  <si>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</si>
  <si>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</si>
  <si>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</si>
  <si>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</si>
  <si>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</si>
  <si>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</si>
  <si>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</si>
  <si>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</si>
  <si>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</si>
  <si>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</si>
  <si>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</si>
  <si>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</si>
  <si>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</si>
  <si>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</si>
  <si>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</si>
  <si>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</si>
  <si>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</si>
  <si>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</si>
  <si>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</si>
  <si>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</si>
  <si>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</si>
  <si>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</si>
  <si>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</si>
  <si>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</si>
  <si>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</si>
  <si>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</si>
  <si>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</si>
  <si>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</si>
  <si>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</si>
  <si>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</si>
  <si>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</si>
  <si>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</si>
  <si>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</si>
  <si>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</si>
  <si>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</si>
  <si>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</si>
  <si>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</si>
  <si>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</si>
  <si>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</si>
  <si>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</si>
  <si>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</si>
  <si>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</si>
  <si>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</si>
  <si>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</si>
  <si>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</si>
  <si>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</si>
  <si>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</si>
  <si>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</si>
  <si>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</si>
  <si>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</si>
  <si>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</si>
  <si>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</si>
  <si>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</si>
  <si>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</si>
  <si>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</si>
  <si>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</si>
  <si>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</si>
  <si>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</si>
  <si>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</si>
  <si>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</si>
  <si>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</si>
  <si>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</si>
  <si>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</si>
  <si>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</si>
  <si>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</si>
  <si>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</si>
  <si>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</si>
  <si>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</si>
  <si>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</si>
  <si>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</si>
  <si>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</si>
  <si>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</si>
  <si>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</si>
  <si>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</si>
  <si>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</si>
  <si>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</si>
  <si>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</si>
  <si>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</si>
  <si>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</si>
  <si>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</si>
  <si>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</si>
  <si>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</si>
  <si>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</si>
  <si>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</si>
  <si>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</si>
  <si>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</si>
  <si>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</si>
  <si>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</si>
  <si>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</si>
  <si>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</si>
  <si>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</si>
  <si>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</si>
  <si>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</si>
  <si>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</si>
  <si>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</si>
  <si>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</si>
  <si>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</si>
  <si>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</si>
  <si>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</si>
  <si>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</si>
  <si>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</si>
  <si>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</si>
  <si>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</si>
  <si>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</si>
  <si>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</si>
  <si>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</si>
  <si>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</si>
  <si>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</si>
  <si>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</si>
  <si>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</si>
  <si>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</si>
  <si>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</si>
  <si>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</si>
  <si>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</si>
  <si>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</si>
  <si>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</si>
  <si>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</si>
  <si>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</si>
  <si>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</si>
  <si>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</si>
  <si>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</si>
  <si>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</si>
  <si>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</si>
  <si>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</si>
  <si>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</si>
  <si>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</si>
  <si>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</si>
  <si>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</si>
  <si>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</si>
  <si>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</si>
  <si>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</si>
  <si>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</si>
  <si>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</si>
  <si>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</si>
  <si>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</si>
  <si>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</si>
  <si>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</si>
  <si>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</si>
  <si>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</si>
  <si>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</si>
  <si>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</si>
  <si>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</si>
  <si>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</si>
  <si>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</si>
  <si>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</si>
  <si>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</si>
  <si>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51900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</si>
  <si>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</si>
  <si>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</si>
  <si>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</si>
  <si>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</si>
  <si>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</si>
  <si>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</si>
  <si>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</si>
  <si>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>as of 30.09.2015.</t>
  </si>
  <si>
    <t>period 01.01.2015. to 30.09.2015.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</si>
</sst>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07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7" fillId="0" borderId="0" xfId="3" applyFont="1" applyAlignment="1"/>
    <xf numFmtId="0" fontId="1" fillId="0" borderId="0" xfId="3" applyFont="1" applyAlignment="1"/>
    <xf numFmtId="0" fontId="0" fillId="0" borderId="0" xfId="0" applyFill="1"/>
    <xf numFmtId="0" fontId="17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" applyFont="1" applyFill="1" applyAlignment="1">
      <alignment wrapText="1"/>
    </xf>
    <xf numFmtId="0" fontId="1" fillId="0" borderId="0" xfId="0" applyFont="1" applyFill="1"/>
    <xf numFmtId="0" fontId="1" fillId="0" borderId="0" xfId="5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0" fontId="4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0" fillId="0" borderId="0" xfId="3" applyFont="1" applyAlignment="1"/>
    <xf numFmtId="0" fontId="0" fillId="0" borderId="0" xfId="0" applyFill="1" applyAlignment="1"/>
    <xf numFmtId="3" fontId="2" fillId="2" borderId="1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2" borderId="4" xfId="0" applyNumberFormat="1" applyFont="1" applyFill="1" applyBorder="1" applyAlignment="1" applyProtection="1">
      <alignment vertical="center"/>
      <protection locked="0"/>
    </xf>
    <xf numFmtId="3" fontId="8" fillId="2" borderId="5" xfId="0" applyNumberFormat="1" applyFont="1" applyFill="1" applyBorder="1" applyAlignment="1" applyProtection="1">
      <alignment vertical="center"/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2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3" fontId="2" fillId="2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10" fillId="0" borderId="0" xfId="0" applyNumberFormat="1" applyFont="1" applyFill="1" applyAlignment="1">
      <alignment vertical="center"/>
    </xf>
    <xf numFmtId="3" fontId="8" fillId="2" borderId="5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3" fontId="8" fillId="2" borderId="4" xfId="0" applyNumberFormat="1" applyFont="1" applyFill="1" applyBorder="1" applyAlignment="1" applyProtection="1">
      <alignment vertical="center"/>
      <protection hidden="1"/>
    </xf>
    <xf numFmtId="0" fontId="7" fillId="2" borderId="7" xfId="3" applyFont="1" applyFill="1" applyBorder="1" applyAlignment="1"/>
    <xf numFmtId="0" fontId="7" fillId="2" borderId="13" xfId="3" applyFont="1" applyFill="1" applyBorder="1" applyAlignment="1"/>
    <xf numFmtId="14" fontId="4" fillId="2" borderId="11" xfId="3" applyNumberFormat="1" applyFont="1" applyFill="1" applyBorder="1" applyAlignment="1" applyProtection="1">
      <alignment horizontal="center" vertical="center"/>
      <protection locked="0" hidden="1"/>
    </xf>
    <xf numFmtId="0" fontId="7" fillId="2" borderId="6" xfId="3" applyFont="1" applyFill="1" applyBorder="1" applyAlignment="1" applyProtection="1">
      <alignment horizontal="center" vertical="center"/>
      <protection locked="0" hidden="1"/>
    </xf>
    <xf numFmtId="0" fontId="4" fillId="2" borderId="0" xfId="3" applyFont="1" applyFill="1" applyBorder="1" applyAlignment="1" applyProtection="1">
      <alignment horizontal="left" vertical="center"/>
      <protection hidden="1"/>
    </xf>
    <xf numFmtId="0" fontId="5" fillId="2" borderId="14" xfId="3" applyFont="1" applyFill="1" applyBorder="1" applyAlignment="1" applyProtection="1">
      <alignment horizontal="left" vertical="center" wrapText="1"/>
      <protection hidden="1"/>
    </xf>
    <xf numFmtId="0" fontId="5" fillId="2" borderId="0" xfId="3" applyFont="1" applyFill="1" applyBorder="1" applyAlignment="1" applyProtection="1">
      <alignment vertical="center"/>
      <protection hidden="1"/>
    </xf>
    <xf numFmtId="0" fontId="5" fillId="2" borderId="0" xfId="3" applyFont="1" applyFill="1" applyBorder="1" applyAlignment="1" applyProtection="1">
      <alignment horizontal="center" vertical="center" wrapText="1"/>
      <protection hidden="1"/>
    </xf>
    <xf numFmtId="0" fontId="7" fillId="2" borderId="14" xfId="3" applyFont="1" applyFill="1" applyBorder="1" applyAlignment="1" applyProtection="1">
      <alignment horizontal="left" vertical="center" wrapText="1"/>
      <protection hidden="1"/>
    </xf>
    <xf numFmtId="0" fontId="7" fillId="2" borderId="0" xfId="3" applyFont="1" applyFill="1" applyBorder="1" applyAlignment="1" applyProtection="1">
      <protection hidden="1"/>
    </xf>
    <xf numFmtId="0" fontId="14" fillId="2" borderId="0" xfId="3" applyFont="1" applyFill="1" applyBorder="1" applyAlignment="1" applyProtection="1">
      <alignment horizontal="right" vertical="center" wrapText="1"/>
      <protection hidden="1"/>
    </xf>
    <xf numFmtId="0" fontId="14" fillId="2" borderId="0" xfId="3" applyFont="1" applyFill="1" applyBorder="1" applyAlignment="1" applyProtection="1">
      <alignment horizontal="right"/>
      <protection hidden="1"/>
    </xf>
    <xf numFmtId="0" fontId="14" fillId="2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2" borderId="0" xfId="3" applyFont="1" applyFill="1" applyBorder="1" applyAlignment="1" applyProtection="1">
      <alignment horizontal="left" vertical="center"/>
      <protection hidden="1"/>
    </xf>
    <xf numFmtId="0" fontId="7" fillId="2" borderId="14" xfId="3" applyFont="1" applyFill="1" applyBorder="1" applyAlignment="1" applyProtection="1">
      <protection hidden="1"/>
    </xf>
    <xf numFmtId="0" fontId="7" fillId="2" borderId="0" xfId="3" applyFont="1" applyFill="1" applyBorder="1" applyAlignment="1" applyProtection="1">
      <alignment wrapText="1"/>
      <protection hidden="1"/>
    </xf>
    <xf numFmtId="0" fontId="7" fillId="2" borderId="14" xfId="3" applyFont="1" applyFill="1" applyBorder="1" applyAlignment="1" applyProtection="1">
      <alignment wrapText="1"/>
      <protection hidden="1"/>
    </xf>
    <xf numFmtId="0" fontId="5" fillId="2" borderId="0" xfId="0" applyFont="1" applyFill="1" applyBorder="1" applyAlignment="1" applyProtection="1"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vertical="top"/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5" fillId="2" borderId="0" xfId="3" applyFont="1" applyFill="1" applyBorder="1" applyAlignment="1" applyProtection="1">
      <protection hidden="1"/>
    </xf>
    <xf numFmtId="0" fontId="7" fillId="2" borderId="14" xfId="3" applyFont="1" applyFill="1" applyBorder="1" applyAlignment="1" applyProtection="1">
      <alignment horizontal="left" vertical="top" wrapText="1"/>
      <protection hidden="1"/>
    </xf>
    <xf numFmtId="0" fontId="7" fillId="2" borderId="0" xfId="3" applyFont="1" applyFill="1" applyBorder="1" applyAlignment="1"/>
    <xf numFmtId="0" fontId="7" fillId="2" borderId="0" xfId="3" applyFont="1" applyFill="1" applyBorder="1" applyAlignment="1" applyProtection="1">
      <alignment horizontal="center" vertical="center"/>
      <protection locked="0"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7" fillId="2" borderId="0" xfId="3" applyFont="1" applyFill="1" applyBorder="1" applyAlignment="1" applyProtection="1">
      <alignment vertical="top"/>
      <protection hidden="1"/>
    </xf>
    <xf numFmtId="0" fontId="7" fillId="2" borderId="14" xfId="3" applyFont="1" applyFill="1" applyBorder="1" applyAlignment="1" applyProtection="1">
      <alignment horizontal="left" vertical="top" indent="2"/>
      <protection hidden="1"/>
    </xf>
    <xf numFmtId="0" fontId="7" fillId="2" borderId="0" xfId="3" applyFont="1" applyFill="1" applyBorder="1" applyAlignment="1" applyProtection="1">
      <alignment vertical="top" wrapText="1"/>
      <protection hidden="1"/>
    </xf>
    <xf numFmtId="0" fontId="7" fillId="2" borderId="14" xfId="3" applyFont="1" applyFill="1" applyBorder="1" applyAlignment="1" applyProtection="1">
      <alignment horizontal="left" vertical="top" wrapText="1" indent="2"/>
      <protection hidden="1"/>
    </xf>
    <xf numFmtId="0" fontId="7" fillId="2" borderId="0" xfId="3" applyFont="1" applyFill="1" applyBorder="1" applyAlignment="1" applyProtection="1">
      <alignment horizontal="right"/>
      <protection hidden="1"/>
    </xf>
    <xf numFmtId="0" fontId="7" fillId="2" borderId="0" xfId="3" applyFont="1" applyFill="1" applyBorder="1" applyAlignment="1" applyProtection="1">
      <alignment horizontal="right" vertical="top"/>
      <protection hidden="1"/>
    </xf>
    <xf numFmtId="0" fontId="7" fillId="2" borderId="0" xfId="3" applyFont="1" applyFill="1" applyBorder="1" applyAlignment="1" applyProtection="1">
      <alignment horizontal="center" vertical="top"/>
      <protection hidden="1"/>
    </xf>
    <xf numFmtId="0" fontId="7" fillId="2" borderId="0" xfId="3" applyFont="1" applyFill="1" applyBorder="1" applyAlignment="1" applyProtection="1">
      <alignment horizontal="center"/>
      <protection hidden="1"/>
    </xf>
    <xf numFmtId="0" fontId="4" fillId="2" borderId="0" xfId="3" applyFont="1" applyFill="1" applyBorder="1" applyAlignment="1" applyProtection="1">
      <alignment horizontal="right" vertical="center"/>
      <protection locked="0" hidden="1"/>
    </xf>
    <xf numFmtId="49" fontId="4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7" fillId="2" borderId="0" xfId="3" applyFont="1" applyFill="1" applyBorder="1" applyAlignment="1" applyProtection="1">
      <alignment horizontal="left" vertical="top"/>
      <protection hidden="1"/>
    </xf>
    <xf numFmtId="0" fontId="7" fillId="2" borderId="0" xfId="3" applyFont="1" applyFill="1" applyBorder="1" applyAlignment="1" applyProtection="1">
      <alignment horizontal="left"/>
      <protection hidden="1"/>
    </xf>
    <xf numFmtId="0" fontId="7" fillId="2" borderId="14" xfId="3" applyFont="1" applyFill="1" applyBorder="1" applyAlignment="1" applyProtection="1">
      <alignment horizontal="left"/>
      <protection hidden="1"/>
    </xf>
    <xf numFmtId="0" fontId="7" fillId="2" borderId="7" xfId="3" applyFont="1" applyFill="1" applyBorder="1" applyAlignment="1" applyProtection="1">
      <protection hidden="1"/>
    </xf>
    <xf numFmtId="0" fontId="7" fillId="2" borderId="13" xfId="3" applyFont="1" applyFill="1" applyBorder="1" applyAlignment="1" applyProtection="1">
      <protection hidden="1"/>
    </xf>
    <xf numFmtId="0" fontId="7" fillId="2" borderId="0" xfId="3" applyFont="1" applyFill="1" applyBorder="1" applyAlignment="1" applyProtection="1">
      <alignment horizontal="right" vertical="center"/>
      <protection hidden="1"/>
    </xf>
    <xf numFmtId="0" fontId="7" fillId="2" borderId="14" xfId="3" applyFont="1" applyFill="1" applyBorder="1" applyAlignment="1" applyProtection="1">
      <alignment vertical="center"/>
      <protection hidden="1"/>
    </xf>
    <xf numFmtId="0" fontId="7" fillId="2" borderId="0" xfId="3" applyFont="1" applyFill="1" applyBorder="1" applyAlignment="1" applyProtection="1">
      <alignment vertical="center"/>
      <protection hidden="1"/>
    </xf>
    <xf numFmtId="0" fontId="16" fillId="2" borderId="0" xfId="3" applyFont="1" applyFill="1" applyBorder="1" applyAlignment="1" applyProtection="1">
      <alignment vertical="center"/>
      <protection hidden="1"/>
    </xf>
    <xf numFmtId="0" fontId="11" fillId="2" borderId="0" xfId="5" applyFill="1" applyBorder="1" applyAlignment="1"/>
    <xf numFmtId="0" fontId="11" fillId="2" borderId="14" xfId="5" applyFill="1" applyBorder="1" applyAlignment="1"/>
    <xf numFmtId="0" fontId="7" fillId="2" borderId="8" xfId="3" applyFont="1" applyFill="1" applyBorder="1" applyAlignment="1" applyProtection="1">
      <protection hidden="1"/>
    </xf>
    <xf numFmtId="0" fontId="7" fillId="2" borderId="8" xfId="3" applyFont="1" applyFill="1" applyBorder="1" applyAlignment="1"/>
    <xf numFmtId="0" fontId="7" fillId="2" borderId="15" xfId="3" applyFont="1" applyFill="1" applyBorder="1" applyAlignment="1" applyProtection="1">
      <protection hidden="1"/>
    </xf>
    <xf numFmtId="0" fontId="7" fillId="2" borderId="0" xfId="3" applyFont="1" applyFill="1" applyBorder="1" applyAlignment="1" applyProtection="1">
      <alignment horizontal="right" vertical="top" wrapText="1"/>
      <protection hidden="1"/>
    </xf>
    <xf numFmtId="0" fontId="7" fillId="2" borderId="16" xfId="3" applyFont="1" applyFill="1" applyBorder="1" applyAlignment="1" applyProtection="1">
      <protection hidden="1"/>
    </xf>
    <xf numFmtId="0" fontId="7" fillId="2" borderId="17" xfId="3" applyFont="1" applyFill="1" applyBorder="1" applyAlignment="1" applyProtection="1">
      <protection hidden="1"/>
    </xf>
    <xf numFmtId="0" fontId="1" fillId="2" borderId="0" xfId="0" applyFont="1" applyFill="1" applyBorder="1" applyAlignment="1">
      <alignment horizontal="center" vertical="center" wrapText="1"/>
    </xf>
    <xf numFmtId="14" fontId="19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9" fillId="2" borderId="0" xfId="5" applyFont="1" applyFill="1" applyBorder="1" applyAlignment="1" applyProtection="1">
      <alignment horizontal="center" vertical="center"/>
      <protection hidden="1"/>
    </xf>
    <xf numFmtId="0" fontId="20" fillId="2" borderId="11" xfId="0" applyFont="1" applyFill="1" applyBorder="1" applyAlignment="1">
      <alignment horizontal="center" vertical="center" wrapText="1"/>
    </xf>
    <xf numFmtId="49" fontId="21" fillId="2" borderId="1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164" fontId="20" fillId="2" borderId="5" xfId="0" applyNumberFormat="1" applyFont="1" applyFill="1" applyBorder="1" applyAlignment="1">
      <alignment horizontal="center" vertical="center"/>
    </xf>
    <xf numFmtId="164" fontId="20" fillId="2" borderId="4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 applyProtection="1">
      <alignment vertical="center" wrapText="1"/>
      <protection hidden="1"/>
    </xf>
    <xf numFmtId="0" fontId="8" fillId="2" borderId="21" xfId="0" applyFont="1" applyFill="1" applyBorder="1" applyAlignment="1" applyProtection="1">
      <alignment vertical="center" wrapText="1"/>
      <protection hidden="1"/>
    </xf>
    <xf numFmtId="0" fontId="8" fillId="2" borderId="22" xfId="0" applyFont="1" applyFill="1" applyBorder="1" applyAlignment="1" applyProtection="1">
      <alignment vertical="center" wrapText="1"/>
      <protection hidden="1"/>
    </xf>
    <xf numFmtId="0" fontId="4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vertical="center" wrapText="1"/>
    </xf>
    <xf numFmtId="0" fontId="17" fillId="2" borderId="22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top" wrapText="1"/>
      <protection hidden="1"/>
    </xf>
    <xf numFmtId="0" fontId="9" fillId="2" borderId="16" xfId="0" applyFont="1" applyFill="1" applyBorder="1" applyAlignment="1" applyProtection="1">
      <alignment horizontal="left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4" fillId="2" borderId="23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vertical="center"/>
    </xf>
    <xf numFmtId="0" fontId="0" fillId="2" borderId="9" xfId="0" applyFill="1" applyBorder="1"/>
    <xf numFmtId="164" fontId="4" fillId="2" borderId="5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 applyProtection="1">
      <alignment horizontal="center" vertical="top" wrapText="1"/>
      <protection hidden="1"/>
    </xf>
    <xf numFmtId="0" fontId="9" fillId="2" borderId="12" xfId="0" applyFont="1" applyFill="1" applyBorder="1" applyAlignment="1" applyProtection="1">
      <alignment vertical="center" wrapText="1"/>
      <protection hidden="1"/>
    </xf>
    <xf numFmtId="0" fontId="9" fillId="2" borderId="21" xfId="0" applyFont="1" applyFill="1" applyBorder="1" applyAlignment="1" applyProtection="1">
      <alignment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8" fillId="2" borderId="10" xfId="0" applyFont="1" applyFill="1" applyBorder="1" applyAlignment="1" applyProtection="1">
      <alignment horizontal="center" vertical="center" wrapText="1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1" fontId="4" fillId="3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3" borderId="10" xfId="0" applyFont="1" applyFill="1" applyBorder="1" applyAlignment="1" applyProtection="1">
      <alignment horizontal="center" vertical="center"/>
      <protection locked="0" hidden="1"/>
    </xf>
    <xf numFmtId="0" fontId="5" fillId="2" borderId="6" xfId="3" applyFont="1" applyFill="1" applyBorder="1" applyAlignment="1" applyProtection="1">
      <alignment vertical="center"/>
      <protection hidden="1"/>
    </xf>
    <xf numFmtId="0" fontId="7" fillId="2" borderId="6" xfId="3" applyFont="1" applyFill="1" applyBorder="1" applyAlignment="1" applyProtection="1">
      <protection hidden="1"/>
    </xf>
    <xf numFmtId="0" fontId="7" fillId="2" borderId="6" xfId="3" applyFont="1" applyFill="1" applyBorder="1" applyAlignment="1" applyProtection="1">
      <alignment horizontal="right"/>
      <protection hidden="1"/>
    </xf>
    <xf numFmtId="0" fontId="7" fillId="2" borderId="6" xfId="3" applyFont="1" applyFill="1" applyBorder="1" applyAlignment="1" applyProtection="1">
      <alignment horizontal="right" wrapText="1"/>
      <protection hidden="1"/>
    </xf>
    <xf numFmtId="0" fontId="7" fillId="2" borderId="0" xfId="3" applyFont="1" applyFill="1" applyBorder="1" applyAlignment="1" applyProtection="1">
      <alignment horizontal="right" wrapText="1"/>
      <protection hidden="1"/>
    </xf>
    <xf numFmtId="0" fontId="5" fillId="2" borderId="14" xfId="0" applyFont="1" applyFill="1" applyBorder="1" applyAlignment="1" applyProtection="1">
      <protection hidden="1"/>
    </xf>
    <xf numFmtId="0" fontId="4" fillId="2" borderId="14" xfId="0" applyFont="1" applyFill="1" applyBorder="1" applyAlignment="1" applyProtection="1">
      <alignment horizontal="right" vertical="center"/>
      <protection locked="0" hidden="1"/>
    </xf>
    <xf numFmtId="0" fontId="5" fillId="2" borderId="0" xfId="0" applyFont="1" applyFill="1" applyBorder="1" applyAlignment="1" applyProtection="1">
      <alignment horizontal="right" vertical="center"/>
      <protection hidden="1"/>
    </xf>
    <xf numFmtId="0" fontId="5" fillId="2" borderId="14" xfId="0" applyFont="1" applyFill="1" applyBorder="1" applyAlignment="1" applyProtection="1">
      <alignment vertical="top"/>
      <protection hidden="1"/>
    </xf>
    <xf numFmtId="0" fontId="5" fillId="2" borderId="0" xfId="0" applyFont="1" applyFill="1" applyBorder="1" applyAlignment="1"/>
    <xf numFmtId="0" fontId="7" fillId="2" borderId="6" xfId="3" applyFont="1" applyFill="1" applyBorder="1" applyAlignment="1"/>
    <xf numFmtId="0" fontId="5" fillId="2" borderId="6" xfId="0" applyFont="1" applyFill="1" applyBorder="1" applyAlignment="1" applyProtection="1">
      <alignment horizontal="right"/>
      <protection hidden="1"/>
    </xf>
    <xf numFmtId="0" fontId="7" fillId="2" borderId="6" xfId="3" applyFont="1" applyFill="1" applyBorder="1" applyAlignment="1" applyProtection="1">
      <alignment horizontal="right" vertical="top"/>
      <protection hidden="1"/>
    </xf>
    <xf numFmtId="0" fontId="4" fillId="3" borderId="6" xfId="3" applyFont="1" applyFill="1" applyBorder="1" applyAlignment="1" applyProtection="1">
      <alignment horizontal="right" vertical="center"/>
      <protection locked="0" hidden="1"/>
    </xf>
    <xf numFmtId="0" fontId="7" fillId="2" borderId="6" xfId="3" applyFont="1" applyFill="1" applyBorder="1" applyAlignment="1" applyProtection="1">
      <alignment horizontal="left" vertical="top"/>
      <protection hidden="1"/>
    </xf>
    <xf numFmtId="0" fontId="7" fillId="2" borderId="6" xfId="3" applyFont="1" applyFill="1" applyBorder="1" applyAlignment="1" applyProtection="1">
      <alignment horizontal="left"/>
      <protection hidden="1"/>
    </xf>
    <xf numFmtId="0" fontId="16" fillId="2" borderId="14" xfId="3" applyFont="1" applyFill="1" applyBorder="1" applyAlignment="1" applyProtection="1">
      <alignment vertical="center"/>
      <protection hidden="1"/>
    </xf>
    <xf numFmtId="0" fontId="4" fillId="2" borderId="6" xfId="3" applyFont="1" applyFill="1" applyBorder="1" applyAlignment="1" applyProtection="1">
      <alignment vertical="center"/>
      <protection hidden="1"/>
    </xf>
    <xf numFmtId="0" fontId="7" fillId="2" borderId="6" xfId="3" applyFont="1" applyFill="1" applyBorder="1" applyAlignment="1" applyProtection="1">
      <alignment horizontal="right" vertical="top" wrapText="1"/>
      <protection hidden="1"/>
    </xf>
    <xf numFmtId="0" fontId="0" fillId="2" borderId="25" xfId="3" applyFont="1" applyFill="1" applyBorder="1" applyAlignment="1"/>
    <xf numFmtId="0" fontId="0" fillId="2" borderId="16" xfId="3" applyFont="1" applyFill="1" applyBorder="1" applyAlignment="1"/>
    <xf numFmtId="0" fontId="18" fillId="2" borderId="6" xfId="5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13" xfId="0" applyFill="1" applyBorder="1"/>
    <xf numFmtId="0" fontId="9" fillId="2" borderId="25" xfId="0" applyFont="1" applyFill="1" applyBorder="1" applyAlignment="1">
      <alignment horizontal="center" vertical="top" wrapText="1"/>
    </xf>
    <xf numFmtId="0" fontId="0" fillId="2" borderId="0" xfId="0" applyFill="1" applyBorder="1"/>
    <xf numFmtId="0" fontId="0" fillId="2" borderId="14" xfId="0" applyFill="1" applyBorder="1"/>
    <xf numFmtId="0" fontId="0" fillId="2" borderId="6" xfId="0" applyFill="1" applyBorder="1" applyAlignment="1"/>
    <xf numFmtId="3" fontId="0" fillId="2" borderId="0" xfId="0" applyNumberFormat="1" applyFill="1" applyBorder="1"/>
    <xf numFmtId="4" fontId="0" fillId="2" borderId="0" xfId="0" applyNumberFormat="1" applyFill="1" applyBorder="1"/>
    <xf numFmtId="0" fontId="0" fillId="2" borderId="25" xfId="0" applyFill="1" applyBorder="1" applyAlignment="1"/>
    <xf numFmtId="0" fontId="0" fillId="2" borderId="16" xfId="0" applyFill="1" applyBorder="1"/>
    <xf numFmtId="0" fontId="0" fillId="2" borderId="17" xfId="0" applyFill="1" applyBorder="1"/>
    <xf numFmtId="0" fontId="12" fillId="2" borderId="26" xfId="0" applyFont="1" applyFill="1" applyBorder="1" applyAlignment="1" applyProtection="1">
      <alignment horizontal="center" vertical="center" wrapText="1"/>
      <protection hidden="1"/>
    </xf>
    <xf numFmtId="0" fontId="12" fillId="2" borderId="7" xfId="0" applyFont="1" applyFill="1" applyBorder="1" applyAlignment="1" applyProtection="1">
      <alignment horizontal="center" vertical="center" wrapText="1"/>
      <protection hidden="1"/>
    </xf>
    <xf numFmtId="0" fontId="9" fillId="2" borderId="6" xfId="0" applyFont="1" applyFill="1" applyBorder="1" applyAlignment="1" applyProtection="1">
      <alignment horizontal="center" vertical="top" wrapText="1"/>
      <protection hidden="1"/>
    </xf>
    <xf numFmtId="0" fontId="9" fillId="2" borderId="25" xfId="0" applyFont="1" applyFill="1" applyBorder="1" applyAlignment="1" applyProtection="1">
      <alignment horizontal="left" vertical="center" wrapText="1"/>
      <protection hidden="1"/>
    </xf>
    <xf numFmtId="0" fontId="9" fillId="2" borderId="25" xfId="0" applyFont="1" applyFill="1" applyBorder="1" applyAlignment="1" applyProtection="1">
      <alignment horizontal="center" vertical="top" wrapText="1"/>
      <protection hidden="1"/>
    </xf>
    <xf numFmtId="0" fontId="9" fillId="0" borderId="22" xfId="0" applyFont="1" applyFill="1" applyBorder="1" applyAlignment="1" applyProtection="1">
      <alignment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/>
    </xf>
    <xf numFmtId="3" fontId="8" fillId="0" borderId="5" xfId="0" applyNumberFormat="1" applyFont="1" applyFill="1" applyBorder="1" applyAlignment="1" applyProtection="1">
      <alignment vertical="center"/>
      <protection hidden="1"/>
    </xf>
    <xf numFmtId="0" fontId="1" fillId="0" borderId="2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 applyProtection="1">
      <alignment vertical="center" wrapText="1"/>
      <protection hidden="1"/>
    </xf>
    <xf numFmtId="3" fontId="0" fillId="0" borderId="0" xfId="0" applyNumberFormat="1" applyFill="1"/>
    <xf numFmtId="0" fontId="12" fillId="2" borderId="26" xfId="3" applyFont="1" applyFill="1" applyBorder="1" applyAlignment="1"/>
    <xf numFmtId="0" fontId="12" fillId="2" borderId="7" xfId="3" applyFont="1" applyFill="1" applyBorder="1" applyAlignment="1"/>
    <xf numFmtId="0" fontId="5" fillId="2" borderId="0" xfId="3" applyFont="1" applyFill="1" applyBorder="1" applyAlignment="1" applyProtection="1">
      <alignment vertical="center"/>
      <protection hidden="1"/>
    </xf>
    <xf numFmtId="0" fontId="5" fillId="2" borderId="6" xfId="0" applyFont="1" applyFill="1" applyBorder="1" applyAlignment="1" applyProtection="1">
      <alignment horizontal="right" vertical="center" wrapText="1"/>
      <protection hidden="1"/>
    </xf>
    <xf numFmtId="0" fontId="5" fillId="2" borderId="14" xfId="0" applyFont="1" applyFill="1" applyBorder="1" applyAlignment="1" applyProtection="1">
      <alignment horizontal="right" wrapText="1"/>
      <protection hidden="1"/>
    </xf>
    <xf numFmtId="0" fontId="4" fillId="2" borderId="25" xfId="3" applyFont="1" applyFill="1" applyBorder="1" applyAlignment="1" applyProtection="1">
      <alignment horizontal="left" vertical="center"/>
      <protection locked="0" hidden="1"/>
    </xf>
    <xf numFmtId="0" fontId="4" fillId="2" borderId="16" xfId="3" applyFont="1" applyFill="1" applyBorder="1" applyAlignment="1" applyProtection="1">
      <alignment horizontal="left" vertical="center"/>
      <protection locked="0" hidden="1"/>
    </xf>
    <xf numFmtId="0" fontId="4" fillId="2" borderId="17" xfId="3" applyFont="1" applyFill="1" applyBorder="1" applyAlignment="1" applyProtection="1">
      <alignment horizontal="left" vertical="center"/>
      <protection locked="0" hidden="1"/>
    </xf>
    <xf numFmtId="49" fontId="4" fillId="2" borderId="25" xfId="3" applyNumberFormat="1" applyFont="1" applyFill="1" applyBorder="1" applyAlignment="1" applyProtection="1">
      <alignment horizontal="left" vertical="center"/>
      <protection locked="0" hidden="1"/>
    </xf>
    <xf numFmtId="49" fontId="4" fillId="2" borderId="16" xfId="3" applyNumberFormat="1" applyFont="1" applyFill="1" applyBorder="1" applyAlignment="1" applyProtection="1">
      <alignment horizontal="left" vertical="center"/>
      <protection locked="0" hidden="1"/>
    </xf>
    <xf numFmtId="49" fontId="4" fillId="2" borderId="17" xfId="3" applyNumberFormat="1" applyFont="1" applyFill="1" applyBorder="1" applyAlignment="1" applyProtection="1">
      <alignment horizontal="left" vertical="center"/>
      <protection locked="0" hidden="1"/>
    </xf>
    <xf numFmtId="0" fontId="5" fillId="2" borderId="16" xfId="3" applyFont="1" applyFill="1" applyBorder="1" applyAlignment="1">
      <alignment horizontal="left"/>
    </xf>
    <xf numFmtId="0" fontId="5" fillId="2" borderId="17" xfId="3" applyFont="1" applyFill="1" applyBorder="1" applyAlignment="1">
      <alignment horizontal="left"/>
    </xf>
    <xf numFmtId="0" fontId="7" fillId="2" borderId="16" xfId="3" applyFont="1" applyFill="1" applyBorder="1" applyAlignment="1"/>
    <xf numFmtId="0" fontId="7" fillId="2" borderId="17" xfId="3" applyFont="1" applyFill="1" applyBorder="1" applyAlignment="1"/>
    <xf numFmtId="0" fontId="7" fillId="2" borderId="0" xfId="3" applyFont="1" applyFill="1" applyBorder="1" applyAlignment="1" applyProtection="1">
      <alignment horizontal="center" vertical="top"/>
      <protection hidden="1"/>
    </xf>
    <xf numFmtId="0" fontId="7" fillId="2" borderId="0" xfId="3" applyFont="1" applyFill="1" applyBorder="1" applyAlignment="1" applyProtection="1">
      <alignment horizontal="center"/>
      <protection hidden="1"/>
    </xf>
    <xf numFmtId="0" fontId="7" fillId="2" borderId="7" xfId="3" applyFont="1" applyFill="1" applyBorder="1" applyAlignment="1" applyProtection="1">
      <alignment horizontal="center"/>
      <protection hidden="1"/>
    </xf>
    <xf numFmtId="49" fontId="4" fillId="2" borderId="25" xfId="3" applyNumberFormat="1" applyFont="1" applyFill="1" applyBorder="1" applyAlignment="1" applyProtection="1">
      <alignment horizontal="center" vertical="center"/>
      <protection locked="0" hidden="1"/>
    </xf>
    <xf numFmtId="49" fontId="4" fillId="2" borderId="17" xfId="3" applyNumberFormat="1" applyFont="1" applyFill="1" applyBorder="1" applyAlignment="1" applyProtection="1">
      <alignment horizontal="center" vertical="center"/>
      <protection locked="0" hidden="1"/>
    </xf>
    <xf numFmtId="0" fontId="5" fillId="2" borderId="29" xfId="0" applyFont="1" applyFill="1" applyBorder="1" applyAlignment="1" applyProtection="1">
      <alignment horizontal="center" vertical="top"/>
      <protection hidden="1"/>
    </xf>
    <xf numFmtId="0" fontId="5" fillId="2" borderId="29" xfId="0" applyFont="1" applyFill="1" applyBorder="1" applyAlignment="1">
      <alignment horizontal="center"/>
    </xf>
    <xf numFmtId="0" fontId="5" fillId="2" borderId="32" xfId="0" applyFont="1" applyFill="1" applyBorder="1" applyAlignment="1"/>
    <xf numFmtId="0" fontId="7" fillId="2" borderId="16" xfId="3" applyFont="1" applyFill="1" applyBorder="1" applyAlignment="1" applyProtection="1">
      <alignment horizontal="center" vertical="top"/>
      <protection hidden="1"/>
    </xf>
    <xf numFmtId="0" fontId="7" fillId="2" borderId="16" xfId="3" applyFont="1" applyFill="1" applyBorder="1" applyAlignment="1" applyProtection="1">
      <alignment horizontal="center"/>
      <protection hidden="1"/>
    </xf>
    <xf numFmtId="49" fontId="15" fillId="2" borderId="25" xfId="1" applyNumberFormat="1" applyFont="1" applyFill="1" applyBorder="1" applyAlignment="1" applyProtection="1">
      <alignment horizontal="left" vertical="center"/>
      <protection locked="0" hidden="1"/>
    </xf>
    <xf numFmtId="0" fontId="5" fillId="2" borderId="6" xfId="0" applyFont="1" applyFill="1" applyBorder="1" applyAlignment="1" applyProtection="1">
      <alignment horizontal="right" vertical="center"/>
      <protection hidden="1"/>
    </xf>
    <xf numFmtId="0" fontId="5" fillId="2" borderId="14" xfId="0" applyFont="1" applyFill="1" applyBorder="1" applyAlignment="1" applyProtection="1">
      <alignment horizontal="right"/>
      <protection hidden="1"/>
    </xf>
    <xf numFmtId="0" fontId="5" fillId="2" borderId="17" xfId="3" applyFont="1" applyFill="1" applyBorder="1" applyAlignment="1">
      <alignment horizontal="left" vertical="center"/>
    </xf>
    <xf numFmtId="0" fontId="24" fillId="2" borderId="0" xfId="3" applyFont="1" applyFill="1" applyBorder="1" applyAlignment="1" applyProtection="1">
      <alignment horizontal="left"/>
      <protection hidden="1"/>
    </xf>
    <xf numFmtId="0" fontId="17" fillId="2" borderId="0" xfId="3" applyFont="1" applyFill="1" applyBorder="1" applyAlignment="1"/>
    <xf numFmtId="0" fontId="16" fillId="2" borderId="0" xfId="3" applyFont="1" applyFill="1" applyBorder="1" applyAlignment="1" applyProtection="1">
      <alignment horizontal="left"/>
      <protection hidden="1"/>
    </xf>
    <xf numFmtId="0" fontId="0" fillId="2" borderId="0" xfId="3" applyFont="1" applyFill="1" applyBorder="1" applyAlignment="1"/>
    <xf numFmtId="0" fontId="0" fillId="2" borderId="14" xfId="3" applyFont="1" applyFill="1" applyBorder="1" applyAlignment="1"/>
    <xf numFmtId="0" fontId="24" fillId="2" borderId="0" xfId="0" applyFont="1" applyFill="1" applyBorder="1" applyAlignment="1" applyProtection="1">
      <alignment horizontal="left"/>
      <protection hidden="1"/>
    </xf>
    <xf numFmtId="0" fontId="23" fillId="2" borderId="0" xfId="0" applyFont="1" applyFill="1" applyBorder="1" applyAlignment="1"/>
    <xf numFmtId="0" fontId="23" fillId="2" borderId="14" xfId="0" applyFont="1" applyFill="1" applyBorder="1" applyAlignment="1"/>
    <xf numFmtId="0" fontId="16" fillId="2" borderId="0" xfId="5" applyFont="1" applyFill="1" applyBorder="1" applyAlignment="1" applyProtection="1">
      <alignment horizontal="left"/>
      <protection hidden="1"/>
    </xf>
    <xf numFmtId="0" fontId="11" fillId="2" borderId="0" xfId="5" applyFill="1" applyBorder="1" applyAlignment="1"/>
    <xf numFmtId="0" fontId="11" fillId="2" borderId="14" xfId="5" applyFill="1" applyBorder="1" applyAlignment="1"/>
    <xf numFmtId="0" fontId="7" fillId="2" borderId="0" xfId="3" applyFont="1" applyFill="1" applyBorder="1" applyAlignment="1" applyProtection="1">
      <alignment vertical="top" wrapText="1"/>
      <protection hidden="1"/>
    </xf>
    <xf numFmtId="0" fontId="7" fillId="2" borderId="0" xfId="3" applyFont="1" applyFill="1" applyBorder="1" applyAlignment="1" applyProtection="1">
      <alignment wrapText="1"/>
      <protection hidden="1"/>
    </xf>
    <xf numFmtId="0" fontId="4" fillId="3" borderId="25" xfId="0" applyFont="1" applyFill="1" applyBorder="1" applyAlignment="1" applyProtection="1">
      <alignment horizontal="left" vertical="center"/>
      <protection locked="0" hidden="1"/>
    </xf>
    <xf numFmtId="0" fontId="5" fillId="2" borderId="16" xfId="0" applyFont="1" applyFill="1" applyBorder="1" applyAlignment="1" applyProtection="1">
      <alignment horizontal="left"/>
    </xf>
    <xf numFmtId="0" fontId="5" fillId="2" borderId="17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7" fillId="2" borderId="0" xfId="3" applyFont="1" applyFill="1" applyBorder="1" applyAlignment="1">
      <alignment horizontal="center"/>
    </xf>
    <xf numFmtId="0" fontId="7" fillId="2" borderId="14" xfId="3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right" wrapText="1"/>
      <protection hidden="1"/>
    </xf>
    <xf numFmtId="0" fontId="5" fillId="2" borderId="6" xfId="0" applyFont="1" applyFill="1" applyBorder="1" applyAlignment="1" applyProtection="1">
      <alignment horizontal="right" wrapText="1"/>
      <protection hidden="1"/>
    </xf>
    <xf numFmtId="49" fontId="4" fillId="3" borderId="25" xfId="0" applyNumberFormat="1" applyFont="1" applyFill="1" applyBorder="1" applyAlignment="1" applyProtection="1">
      <alignment horizontal="center" vertical="center"/>
      <protection locked="0" hidden="1"/>
    </xf>
    <xf numFmtId="49" fontId="4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4" xfId="0" applyFont="1" applyFill="1" applyBorder="1" applyAlignment="1" applyProtection="1">
      <alignment horizontal="right" vertical="center"/>
      <protection hidden="1"/>
    </xf>
    <xf numFmtId="1" fontId="4" fillId="3" borderId="25" xfId="0" applyNumberFormat="1" applyFont="1" applyFill="1" applyBorder="1" applyAlignment="1" applyProtection="1">
      <alignment horizontal="center" vertical="center"/>
      <protection locked="0" hidden="1"/>
    </xf>
    <xf numFmtId="1" fontId="4" fillId="3" borderId="17" xfId="0" applyNumberFormat="1" applyFont="1" applyFill="1" applyBorder="1" applyAlignment="1" applyProtection="1">
      <alignment horizontal="center" vertical="center"/>
      <protection locked="0" hidden="1"/>
    </xf>
    <xf numFmtId="0" fontId="15" fillId="3" borderId="25" xfId="1" applyFont="1" applyFill="1" applyBorder="1" applyAlignment="1" applyProtection="1">
      <protection locked="0" hidden="1"/>
    </xf>
    <xf numFmtId="0" fontId="4" fillId="2" borderId="16" xfId="0" applyFont="1" applyFill="1" applyBorder="1" applyAlignment="1" applyProtection="1">
      <protection locked="0" hidden="1"/>
    </xf>
    <xf numFmtId="0" fontId="4" fillId="2" borderId="17" xfId="0" applyFont="1" applyFill="1" applyBorder="1" applyAlignment="1" applyProtection="1">
      <protection locked="0" hidden="1"/>
    </xf>
    <xf numFmtId="0" fontId="4" fillId="2" borderId="6" xfId="3" applyFont="1" applyFill="1" applyBorder="1" applyAlignment="1" applyProtection="1">
      <alignment horizontal="left" vertical="center" wrapText="1"/>
      <protection hidden="1"/>
    </xf>
    <xf numFmtId="0" fontId="4" fillId="2" borderId="0" xfId="3" applyFont="1" applyFill="1" applyBorder="1" applyAlignment="1" applyProtection="1">
      <alignment horizontal="left" vertical="center" wrapText="1"/>
      <protection hidden="1"/>
    </xf>
    <xf numFmtId="0" fontId="4" fillId="2" borderId="14" xfId="3" applyFont="1" applyFill="1" applyBorder="1" applyAlignment="1" applyProtection="1">
      <alignment horizontal="left" vertical="center" wrapText="1"/>
      <protection hidden="1"/>
    </xf>
    <xf numFmtId="0" fontId="13" fillId="2" borderId="6" xfId="3" applyFont="1" applyFill="1" applyBorder="1" applyAlignment="1" applyProtection="1">
      <alignment horizontal="center" vertical="center" wrapText="1"/>
      <protection hidden="1"/>
    </xf>
    <xf numFmtId="0" fontId="13" fillId="2" borderId="0" xfId="3" applyFont="1" applyFill="1" applyBorder="1" applyAlignment="1" applyProtection="1">
      <alignment horizontal="center" vertical="center" wrapText="1"/>
      <protection hidden="1"/>
    </xf>
    <xf numFmtId="0" fontId="13" fillId="2" borderId="14" xfId="3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right" vertical="center" wrapText="1"/>
      <protection hidden="1"/>
    </xf>
    <xf numFmtId="0" fontId="2" fillId="2" borderId="14" xfId="0" applyFont="1" applyFill="1" applyBorder="1" applyAlignment="1" applyProtection="1">
      <alignment horizontal="right" wrapText="1"/>
      <protection hidden="1"/>
    </xf>
    <xf numFmtId="0" fontId="18" fillId="2" borderId="26" xfId="5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20" fillId="2" borderId="18" xfId="0" applyFont="1" applyFill="1" applyBorder="1" applyAlignment="1">
      <alignment horizontal="left" vertical="center" wrapText="1"/>
    </xf>
    <xf numFmtId="0" fontId="20" fillId="2" borderId="30" xfId="0" applyFont="1" applyFill="1" applyBorder="1" applyAlignment="1">
      <alignment horizontal="left" vertical="center" wrapText="1"/>
    </xf>
    <xf numFmtId="0" fontId="20" fillId="2" borderId="12" xfId="0" applyFont="1" applyFill="1" applyBorder="1" applyAlignment="1">
      <alignment horizontal="left" vertical="center" wrapText="1"/>
    </xf>
    <xf numFmtId="0" fontId="20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9" fillId="2" borderId="0" xfId="5" applyFont="1" applyFill="1" applyBorder="1" applyAlignment="1" applyProtection="1">
      <alignment horizontal="center" vertical="center"/>
      <protection hidden="1"/>
    </xf>
    <xf numFmtId="14" fontId="19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" fillId="2" borderId="0" xfId="5" applyFont="1" applyFill="1" applyBorder="1" applyAlignment="1">
      <alignment vertical="center"/>
    </xf>
    <xf numFmtId="0" fontId="20" fillId="2" borderId="11" xfId="0" applyFont="1" applyFill="1" applyBorder="1" applyAlignment="1">
      <alignment horizontal="center" vertical="center" wrapText="1"/>
    </xf>
    <xf numFmtId="49" fontId="21" fillId="2" borderId="11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/>
    </xf>
    <xf numFmtId="3" fontId="4" fillId="0" borderId="10" xfId="3" applyNumberFormat="1" applyFont="1" applyFill="1" applyBorder="1" applyAlignment="1" applyProtection="1">
      <alignment horizontal="right" vertical="center"/>
      <protection locked="0"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5" xfId="0" applyNumberFormat="1" applyFont="1" applyFill="1" applyBorder="1" applyAlignment="1" applyProtection="1">
      <alignment vertical="center"/>
      <protection locked="0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topLeftCell="A4" zoomScaleNormal="100" zoomScaleSheetLayoutView="110" workbookViewId="0">
      <selection activeCell="P18" sqref="P17:P18"/>
    </sheetView>
  </sheetViews>
  <sheetFormatPr defaultRowHeight="12.75" x14ac:dyDescent="0.2"/>
  <cols>
    <col min="1" max="1" width="9.140625" style="38"/>
    <col min="2" max="2" width="13" style="38" customWidth="1"/>
    <col min="3" max="6" width="9.140625" style="8"/>
    <col min="7" max="7" width="15.140625" style="8" customWidth="1"/>
    <col min="8" max="8" width="19.28515625" style="8" customWidth="1"/>
    <col min="9" max="9" width="14.42578125" style="8" customWidth="1"/>
    <col min="10" max="16384" width="9.140625" style="8"/>
  </cols>
  <sheetData>
    <row r="1" spans="1:12" ht="15.75" x14ac:dyDescent="0.25">
      <c r="A1" s="209" t="s">
        <v>22</v>
      </c>
      <c r="B1" s="210"/>
      <c r="C1" s="210"/>
      <c r="D1" s="54"/>
      <c r="E1" s="54"/>
      <c r="F1" s="54"/>
      <c r="G1" s="54"/>
      <c r="H1" s="54"/>
      <c r="I1" s="55"/>
      <c r="J1" s="7"/>
      <c r="K1" s="7"/>
      <c r="L1" s="7"/>
    </row>
    <row r="2" spans="1:12" x14ac:dyDescent="0.2">
      <c r="A2" s="274" t="s">
        <v>23</v>
      </c>
      <c r="B2" s="275"/>
      <c r="C2" s="275"/>
      <c r="D2" s="276"/>
      <c r="E2" s="56">
        <v>42005</v>
      </c>
      <c r="F2" s="57"/>
      <c r="G2" s="58" t="s">
        <v>34</v>
      </c>
      <c r="H2" s="56">
        <v>42277</v>
      </c>
      <c r="I2" s="59"/>
      <c r="J2" s="7"/>
      <c r="K2" s="7"/>
      <c r="L2" s="7"/>
    </row>
    <row r="3" spans="1:12" x14ac:dyDescent="0.2">
      <c r="A3" s="157"/>
      <c r="B3" s="60"/>
      <c r="C3" s="60"/>
      <c r="D3" s="60"/>
      <c r="E3" s="61"/>
      <c r="F3" s="61"/>
      <c r="G3" s="60"/>
      <c r="H3" s="60"/>
      <c r="I3" s="62"/>
      <c r="J3" s="7"/>
      <c r="K3" s="7"/>
      <c r="L3" s="7"/>
    </row>
    <row r="4" spans="1:12" ht="15" x14ac:dyDescent="0.2">
      <c r="A4" s="277" t="s">
        <v>290</v>
      </c>
      <c r="B4" s="278"/>
      <c r="C4" s="278"/>
      <c r="D4" s="278"/>
      <c r="E4" s="278"/>
      <c r="F4" s="278"/>
      <c r="G4" s="278"/>
      <c r="H4" s="278"/>
      <c r="I4" s="279"/>
      <c r="J4" s="7"/>
      <c r="K4" s="7"/>
      <c r="L4" s="7"/>
    </row>
    <row r="5" spans="1:12" x14ac:dyDescent="0.2">
      <c r="A5" s="158"/>
      <c r="B5" s="63"/>
      <c r="C5" s="63"/>
      <c r="D5" s="63"/>
      <c r="E5" s="64"/>
      <c r="F5" s="65"/>
      <c r="G5" s="66"/>
      <c r="H5" s="67"/>
      <c r="I5" s="68"/>
      <c r="J5" s="7"/>
      <c r="K5" s="7"/>
      <c r="L5" s="7"/>
    </row>
    <row r="6" spans="1:12" x14ac:dyDescent="0.2">
      <c r="A6" s="235" t="s">
        <v>7</v>
      </c>
      <c r="B6" s="236"/>
      <c r="C6" s="263" t="s">
        <v>277</v>
      </c>
      <c r="D6" s="264"/>
      <c r="E6" s="69"/>
      <c r="F6" s="69"/>
      <c r="G6" s="69"/>
      <c r="H6" s="69"/>
      <c r="I6" s="70"/>
      <c r="J6" s="7"/>
      <c r="K6" s="7"/>
      <c r="L6" s="7"/>
    </row>
    <row r="7" spans="1:12" x14ac:dyDescent="0.2">
      <c r="A7" s="159"/>
      <c r="B7" s="85"/>
      <c r="C7" s="71"/>
      <c r="D7" s="71"/>
      <c r="E7" s="69"/>
      <c r="F7" s="69"/>
      <c r="G7" s="69"/>
      <c r="H7" s="69"/>
      <c r="I7" s="70"/>
      <c r="J7" s="7"/>
      <c r="K7" s="7"/>
      <c r="L7" s="7"/>
    </row>
    <row r="8" spans="1:12" ht="12.75" customHeight="1" x14ac:dyDescent="0.2">
      <c r="A8" s="280" t="s">
        <v>8</v>
      </c>
      <c r="B8" s="281"/>
      <c r="C8" s="263" t="s">
        <v>278</v>
      </c>
      <c r="D8" s="264"/>
      <c r="E8" s="69"/>
      <c r="F8" s="69"/>
      <c r="G8" s="69"/>
      <c r="H8" s="69"/>
      <c r="I8" s="68"/>
      <c r="J8" s="7"/>
      <c r="K8" s="7"/>
      <c r="L8" s="7"/>
    </row>
    <row r="9" spans="1:12" x14ac:dyDescent="0.2">
      <c r="A9" s="160"/>
      <c r="B9" s="161"/>
      <c r="C9" s="72"/>
      <c r="D9" s="71"/>
      <c r="E9" s="63"/>
      <c r="F9" s="63"/>
      <c r="G9" s="63"/>
      <c r="H9" s="63"/>
      <c r="I9" s="68"/>
      <c r="J9" s="7"/>
      <c r="K9" s="7"/>
      <c r="L9" s="7"/>
    </row>
    <row r="10" spans="1:12" ht="12.75" customHeight="1" x14ac:dyDescent="0.2">
      <c r="A10" s="212" t="s">
        <v>9</v>
      </c>
      <c r="B10" s="261"/>
      <c r="C10" s="263" t="s">
        <v>279</v>
      </c>
      <c r="D10" s="264"/>
      <c r="E10" s="63"/>
      <c r="F10" s="63"/>
      <c r="G10" s="63"/>
      <c r="H10" s="63"/>
      <c r="I10" s="68"/>
      <c r="J10" s="7"/>
      <c r="K10" s="7"/>
      <c r="L10" s="7"/>
    </row>
    <row r="11" spans="1:12" x14ac:dyDescent="0.2">
      <c r="A11" s="262"/>
      <c r="B11" s="261"/>
      <c r="C11" s="63"/>
      <c r="D11" s="63"/>
      <c r="E11" s="63"/>
      <c r="F11" s="63"/>
      <c r="G11" s="63"/>
      <c r="H11" s="63"/>
      <c r="I11" s="68"/>
      <c r="J11" s="7"/>
      <c r="K11" s="7"/>
      <c r="L11" s="7"/>
    </row>
    <row r="12" spans="1:12" x14ac:dyDescent="0.2">
      <c r="A12" s="235" t="s">
        <v>10</v>
      </c>
      <c r="B12" s="236"/>
      <c r="C12" s="251" t="s">
        <v>280</v>
      </c>
      <c r="D12" s="266"/>
      <c r="E12" s="266"/>
      <c r="F12" s="266"/>
      <c r="G12" s="266"/>
      <c r="H12" s="266"/>
      <c r="I12" s="267"/>
      <c r="J12" s="7"/>
      <c r="K12" s="7"/>
      <c r="L12" s="7"/>
    </row>
    <row r="13" spans="1:12" x14ac:dyDescent="0.2">
      <c r="A13" s="159"/>
      <c r="B13" s="85"/>
      <c r="C13" s="73"/>
      <c r="D13" s="71"/>
      <c r="E13" s="71"/>
      <c r="F13" s="71"/>
      <c r="G13" s="71"/>
      <c r="H13" s="71"/>
      <c r="I13" s="162"/>
      <c r="J13" s="7"/>
      <c r="K13" s="7"/>
      <c r="L13" s="7"/>
    </row>
    <row r="14" spans="1:12" x14ac:dyDescent="0.2">
      <c r="A14" s="235" t="s">
        <v>11</v>
      </c>
      <c r="B14" s="268"/>
      <c r="C14" s="269">
        <v>10000</v>
      </c>
      <c r="D14" s="270"/>
      <c r="E14" s="71"/>
      <c r="F14" s="251" t="s">
        <v>6</v>
      </c>
      <c r="G14" s="266"/>
      <c r="H14" s="266"/>
      <c r="I14" s="267"/>
      <c r="J14" s="7"/>
      <c r="K14" s="7"/>
      <c r="L14" s="7"/>
    </row>
    <row r="15" spans="1:12" x14ac:dyDescent="0.2">
      <c r="A15" s="159"/>
      <c r="B15" s="85"/>
      <c r="C15" s="71"/>
      <c r="D15" s="71"/>
      <c r="E15" s="71"/>
      <c r="F15" s="71"/>
      <c r="G15" s="71"/>
      <c r="H15" s="71"/>
      <c r="I15" s="162"/>
      <c r="J15" s="7"/>
      <c r="K15" s="7"/>
      <c r="L15" s="7"/>
    </row>
    <row r="16" spans="1:12" x14ac:dyDescent="0.2">
      <c r="A16" s="235" t="s">
        <v>12</v>
      </c>
      <c r="B16" s="236"/>
      <c r="C16" s="251" t="s">
        <v>281</v>
      </c>
      <c r="D16" s="266"/>
      <c r="E16" s="266"/>
      <c r="F16" s="266"/>
      <c r="G16" s="266"/>
      <c r="H16" s="266"/>
      <c r="I16" s="267"/>
      <c r="J16" s="7"/>
      <c r="K16" s="7"/>
      <c r="L16" s="7"/>
    </row>
    <row r="17" spans="1:12" x14ac:dyDescent="0.2">
      <c r="A17" s="159"/>
      <c r="B17" s="85"/>
      <c r="C17" s="71"/>
      <c r="D17" s="71"/>
      <c r="E17" s="71"/>
      <c r="F17" s="71"/>
      <c r="G17" s="71"/>
      <c r="H17" s="71"/>
      <c r="I17" s="162"/>
      <c r="J17" s="7"/>
      <c r="K17" s="7"/>
      <c r="L17" s="7"/>
    </row>
    <row r="18" spans="1:12" x14ac:dyDescent="0.2">
      <c r="A18" s="235" t="s">
        <v>13</v>
      </c>
      <c r="B18" s="236"/>
      <c r="C18" s="271" t="s">
        <v>282</v>
      </c>
      <c r="D18" s="272"/>
      <c r="E18" s="272"/>
      <c r="F18" s="272"/>
      <c r="G18" s="272"/>
      <c r="H18" s="272"/>
      <c r="I18" s="273"/>
      <c r="J18" s="7"/>
      <c r="K18" s="7"/>
      <c r="L18" s="7"/>
    </row>
    <row r="19" spans="1:12" x14ac:dyDescent="0.2">
      <c r="A19" s="159"/>
      <c r="B19" s="85"/>
      <c r="C19" s="73"/>
      <c r="D19" s="71"/>
      <c r="E19" s="71"/>
      <c r="F19" s="71"/>
      <c r="G19" s="71"/>
      <c r="H19" s="71"/>
      <c r="I19" s="162"/>
      <c r="J19" s="7"/>
      <c r="K19" s="7"/>
      <c r="L19" s="7"/>
    </row>
    <row r="20" spans="1:12" x14ac:dyDescent="0.2">
      <c r="A20" s="235" t="s">
        <v>14</v>
      </c>
      <c r="B20" s="236"/>
      <c r="C20" s="271" t="s">
        <v>283</v>
      </c>
      <c r="D20" s="272"/>
      <c r="E20" s="272"/>
      <c r="F20" s="272"/>
      <c r="G20" s="272"/>
      <c r="H20" s="272"/>
      <c r="I20" s="273"/>
      <c r="J20" s="7"/>
      <c r="K20" s="7"/>
      <c r="L20" s="7"/>
    </row>
    <row r="21" spans="1:12" x14ac:dyDescent="0.2">
      <c r="A21" s="159"/>
      <c r="B21" s="85"/>
      <c r="C21" s="73"/>
      <c r="D21" s="71"/>
      <c r="E21" s="71"/>
      <c r="F21" s="71"/>
      <c r="G21" s="71"/>
      <c r="H21" s="71"/>
      <c r="I21" s="162"/>
      <c r="J21" s="7"/>
      <c r="K21" s="7"/>
      <c r="L21" s="7"/>
    </row>
    <row r="22" spans="1:12" x14ac:dyDescent="0.2">
      <c r="A22" s="235" t="s">
        <v>15</v>
      </c>
      <c r="B22" s="236"/>
      <c r="C22" s="155"/>
      <c r="D22" s="251"/>
      <c r="E22" s="252"/>
      <c r="F22" s="253"/>
      <c r="G22" s="235"/>
      <c r="H22" s="265"/>
      <c r="I22" s="163"/>
      <c r="J22" s="7"/>
      <c r="K22" s="7"/>
      <c r="L22" s="7"/>
    </row>
    <row r="23" spans="1:12" x14ac:dyDescent="0.2">
      <c r="A23" s="159"/>
      <c r="B23" s="85"/>
      <c r="C23" s="71"/>
      <c r="D23" s="71"/>
      <c r="E23" s="71"/>
      <c r="F23" s="71"/>
      <c r="G23" s="71"/>
      <c r="H23" s="71"/>
      <c r="I23" s="162"/>
      <c r="J23" s="7"/>
      <c r="K23" s="7"/>
      <c r="L23" s="7"/>
    </row>
    <row r="24" spans="1:12" x14ac:dyDescent="0.2">
      <c r="A24" s="235" t="s">
        <v>16</v>
      </c>
      <c r="B24" s="236"/>
      <c r="C24" s="155"/>
      <c r="D24" s="251"/>
      <c r="E24" s="252"/>
      <c r="F24" s="252"/>
      <c r="G24" s="253"/>
      <c r="H24" s="164" t="s">
        <v>27</v>
      </c>
      <c r="I24" s="304">
        <v>104</v>
      </c>
      <c r="J24" s="7"/>
      <c r="K24" s="7"/>
      <c r="L24" s="7"/>
    </row>
    <row r="25" spans="1:12" x14ac:dyDescent="0.2">
      <c r="A25" s="159"/>
      <c r="B25" s="85"/>
      <c r="C25" s="71"/>
      <c r="D25" s="71"/>
      <c r="E25" s="71"/>
      <c r="F25" s="71"/>
      <c r="G25" s="80"/>
      <c r="H25" s="85" t="s">
        <v>28</v>
      </c>
      <c r="I25" s="165"/>
      <c r="J25" s="7"/>
      <c r="K25" s="7"/>
      <c r="L25" s="7"/>
    </row>
    <row r="26" spans="1:12" x14ac:dyDescent="0.2">
      <c r="A26" s="235" t="s">
        <v>17</v>
      </c>
      <c r="B26" s="236"/>
      <c r="C26" s="156" t="s">
        <v>24</v>
      </c>
      <c r="D26" s="74"/>
      <c r="E26" s="166"/>
      <c r="F26" s="71"/>
      <c r="G26" s="254" t="s">
        <v>29</v>
      </c>
      <c r="H26" s="236"/>
      <c r="I26" s="75" t="s">
        <v>284</v>
      </c>
      <c r="J26" s="7"/>
      <c r="K26" s="7"/>
      <c r="L26" s="7"/>
    </row>
    <row r="27" spans="1:12" x14ac:dyDescent="0.2">
      <c r="A27" s="159"/>
      <c r="B27" s="85"/>
      <c r="C27" s="63"/>
      <c r="D27" s="76"/>
      <c r="E27" s="76"/>
      <c r="F27" s="76"/>
      <c r="G27" s="76"/>
      <c r="H27" s="63"/>
      <c r="I27" s="77"/>
      <c r="J27" s="7"/>
      <c r="K27" s="7"/>
      <c r="L27" s="7"/>
    </row>
    <row r="28" spans="1:12" x14ac:dyDescent="0.2">
      <c r="A28" s="255" t="s">
        <v>25</v>
      </c>
      <c r="B28" s="256"/>
      <c r="C28" s="257"/>
      <c r="D28" s="257"/>
      <c r="E28" s="256" t="s">
        <v>26</v>
      </c>
      <c r="F28" s="258"/>
      <c r="G28" s="258"/>
      <c r="H28" s="259" t="s">
        <v>1</v>
      </c>
      <c r="I28" s="260"/>
      <c r="J28" s="7"/>
      <c r="K28" s="7"/>
      <c r="L28" s="7"/>
    </row>
    <row r="29" spans="1:12" x14ac:dyDescent="0.2">
      <c r="A29" s="167"/>
      <c r="B29" s="78"/>
      <c r="C29" s="78"/>
      <c r="D29" s="63"/>
      <c r="E29" s="63"/>
      <c r="F29" s="63"/>
      <c r="G29" s="63"/>
      <c r="H29" s="79"/>
      <c r="I29" s="77"/>
      <c r="J29" s="7"/>
      <c r="K29" s="7"/>
      <c r="L29" s="7"/>
    </row>
    <row r="30" spans="1:12" x14ac:dyDescent="0.2">
      <c r="A30" s="214"/>
      <c r="B30" s="220"/>
      <c r="C30" s="220"/>
      <c r="D30" s="221"/>
      <c r="E30" s="214"/>
      <c r="F30" s="220"/>
      <c r="G30" s="221"/>
      <c r="H30" s="227"/>
      <c r="I30" s="228"/>
      <c r="J30" s="7"/>
      <c r="K30" s="7"/>
      <c r="L30" s="7"/>
    </row>
    <row r="31" spans="1:12" x14ac:dyDescent="0.2">
      <c r="A31" s="168"/>
      <c r="B31" s="80"/>
      <c r="C31" s="81"/>
      <c r="D31" s="249"/>
      <c r="E31" s="249"/>
      <c r="F31" s="249"/>
      <c r="G31" s="250"/>
      <c r="H31" s="63"/>
      <c r="I31" s="82"/>
      <c r="J31" s="7"/>
      <c r="K31" s="7"/>
      <c r="L31" s="7"/>
    </row>
    <row r="32" spans="1:12" x14ac:dyDescent="0.2">
      <c r="A32" s="214"/>
      <c r="B32" s="220"/>
      <c r="C32" s="220"/>
      <c r="D32" s="221"/>
      <c r="E32" s="214"/>
      <c r="F32" s="220"/>
      <c r="G32" s="221"/>
      <c r="H32" s="227"/>
      <c r="I32" s="228"/>
      <c r="J32" s="7"/>
      <c r="K32" s="7"/>
      <c r="L32" s="7"/>
    </row>
    <row r="33" spans="1:12" x14ac:dyDescent="0.2">
      <c r="A33" s="168"/>
      <c r="B33" s="80"/>
      <c r="C33" s="81"/>
      <c r="D33" s="83"/>
      <c r="E33" s="83"/>
      <c r="F33" s="83"/>
      <c r="G33" s="69"/>
      <c r="H33" s="63"/>
      <c r="I33" s="84"/>
      <c r="J33" s="7"/>
      <c r="K33" s="7"/>
      <c r="L33" s="7"/>
    </row>
    <row r="34" spans="1:12" x14ac:dyDescent="0.2">
      <c r="A34" s="214"/>
      <c r="B34" s="220"/>
      <c r="C34" s="220"/>
      <c r="D34" s="221"/>
      <c r="E34" s="214"/>
      <c r="F34" s="220"/>
      <c r="G34" s="221"/>
      <c r="H34" s="227"/>
      <c r="I34" s="228"/>
      <c r="J34" s="7"/>
      <c r="K34" s="7"/>
      <c r="L34" s="7"/>
    </row>
    <row r="35" spans="1:12" x14ac:dyDescent="0.2">
      <c r="A35" s="159"/>
      <c r="B35" s="85"/>
      <c r="C35" s="81"/>
      <c r="D35" s="83"/>
      <c r="E35" s="83"/>
      <c r="F35" s="83"/>
      <c r="G35" s="69"/>
      <c r="H35" s="63"/>
      <c r="I35" s="84"/>
      <c r="J35" s="7"/>
      <c r="K35" s="7"/>
      <c r="L35" s="7"/>
    </row>
    <row r="36" spans="1:12" x14ac:dyDescent="0.2">
      <c r="A36" s="214"/>
      <c r="B36" s="220"/>
      <c r="C36" s="220"/>
      <c r="D36" s="221"/>
      <c r="E36" s="214"/>
      <c r="F36" s="220"/>
      <c r="G36" s="221"/>
      <c r="H36" s="227"/>
      <c r="I36" s="228"/>
      <c r="J36" s="7"/>
      <c r="K36" s="7"/>
      <c r="L36" s="7"/>
    </row>
    <row r="37" spans="1:12" x14ac:dyDescent="0.2">
      <c r="A37" s="169"/>
      <c r="B37" s="86"/>
      <c r="C37" s="224"/>
      <c r="D37" s="225"/>
      <c r="E37" s="63"/>
      <c r="F37" s="224"/>
      <c r="G37" s="225"/>
      <c r="H37" s="63"/>
      <c r="I37" s="68"/>
      <c r="J37" s="7"/>
      <c r="K37" s="7"/>
      <c r="L37" s="7"/>
    </row>
    <row r="38" spans="1:12" x14ac:dyDescent="0.2">
      <c r="A38" s="214"/>
      <c r="B38" s="220"/>
      <c r="C38" s="220"/>
      <c r="D38" s="221"/>
      <c r="E38" s="214"/>
      <c r="F38" s="220"/>
      <c r="G38" s="221"/>
      <c r="H38" s="227"/>
      <c r="I38" s="228"/>
      <c r="J38" s="7"/>
      <c r="K38" s="7"/>
      <c r="L38" s="7"/>
    </row>
    <row r="39" spans="1:12" x14ac:dyDescent="0.2">
      <c r="A39" s="169"/>
      <c r="B39" s="86"/>
      <c r="C39" s="87"/>
      <c r="D39" s="88"/>
      <c r="E39" s="63"/>
      <c r="F39" s="87"/>
      <c r="G39" s="88"/>
      <c r="H39" s="63"/>
      <c r="I39" s="68"/>
      <c r="J39" s="7"/>
      <c r="K39" s="7"/>
      <c r="L39" s="7"/>
    </row>
    <row r="40" spans="1:12" x14ac:dyDescent="0.2">
      <c r="A40" s="214"/>
      <c r="B40" s="220"/>
      <c r="C40" s="220"/>
      <c r="D40" s="221"/>
      <c r="E40" s="214"/>
      <c r="F40" s="220"/>
      <c r="G40" s="221"/>
      <c r="H40" s="227"/>
      <c r="I40" s="228"/>
      <c r="J40" s="7"/>
      <c r="K40" s="7"/>
      <c r="L40" s="7"/>
    </row>
    <row r="41" spans="1:12" x14ac:dyDescent="0.2">
      <c r="A41" s="170"/>
      <c r="B41" s="78"/>
      <c r="C41" s="78"/>
      <c r="D41" s="78"/>
      <c r="E41" s="89"/>
      <c r="F41" s="78"/>
      <c r="G41" s="78"/>
      <c r="H41" s="90"/>
      <c r="I41" s="91"/>
      <c r="J41" s="7"/>
      <c r="K41" s="7"/>
      <c r="L41" s="7"/>
    </row>
    <row r="42" spans="1:12" x14ac:dyDescent="0.2">
      <c r="A42" s="169"/>
      <c r="B42" s="86"/>
      <c r="C42" s="87"/>
      <c r="D42" s="88"/>
      <c r="E42" s="63"/>
      <c r="F42" s="87"/>
      <c r="G42" s="88"/>
      <c r="H42" s="63"/>
      <c r="I42" s="68"/>
      <c r="J42" s="7"/>
      <c r="K42" s="7"/>
      <c r="L42" s="7"/>
    </row>
    <row r="43" spans="1:12" x14ac:dyDescent="0.2">
      <c r="A43" s="171"/>
      <c r="B43" s="92"/>
      <c r="C43" s="92"/>
      <c r="D43" s="93"/>
      <c r="E43" s="93"/>
      <c r="F43" s="92"/>
      <c r="G43" s="93"/>
      <c r="H43" s="93"/>
      <c r="I43" s="94"/>
      <c r="J43" s="7"/>
      <c r="K43" s="7"/>
      <c r="L43" s="7"/>
    </row>
    <row r="44" spans="1:12" ht="12.75" customHeight="1" x14ac:dyDescent="0.2">
      <c r="A44" s="212" t="s">
        <v>18</v>
      </c>
      <c r="B44" s="213"/>
      <c r="C44" s="227"/>
      <c r="D44" s="228"/>
      <c r="E44" s="63"/>
      <c r="F44" s="214"/>
      <c r="G44" s="222"/>
      <c r="H44" s="222"/>
      <c r="I44" s="223"/>
      <c r="J44" s="7"/>
      <c r="K44" s="7"/>
      <c r="L44" s="7"/>
    </row>
    <row r="45" spans="1:12" x14ac:dyDescent="0.2">
      <c r="A45" s="169"/>
      <c r="B45" s="86"/>
      <c r="C45" s="224"/>
      <c r="D45" s="225"/>
      <c r="E45" s="63"/>
      <c r="F45" s="224"/>
      <c r="G45" s="226"/>
      <c r="H45" s="95"/>
      <c r="I45" s="96"/>
      <c r="J45" s="7"/>
      <c r="K45" s="7"/>
      <c r="L45" s="7"/>
    </row>
    <row r="46" spans="1:12" ht="12.75" customHeight="1" x14ac:dyDescent="0.2">
      <c r="A46" s="212" t="s">
        <v>19</v>
      </c>
      <c r="B46" s="213"/>
      <c r="C46" s="214" t="s">
        <v>285</v>
      </c>
      <c r="D46" s="215"/>
      <c r="E46" s="215"/>
      <c r="F46" s="215"/>
      <c r="G46" s="215"/>
      <c r="H46" s="215"/>
      <c r="I46" s="216"/>
      <c r="J46" s="7"/>
      <c r="K46" s="7"/>
      <c r="L46" s="7"/>
    </row>
    <row r="47" spans="1:12" x14ac:dyDescent="0.2">
      <c r="A47" s="159"/>
      <c r="B47" s="85"/>
      <c r="C47" s="81" t="s">
        <v>30</v>
      </c>
      <c r="D47" s="63"/>
      <c r="E47" s="63"/>
      <c r="F47" s="63"/>
      <c r="G47" s="63"/>
      <c r="H47" s="63"/>
      <c r="I47" s="68"/>
      <c r="J47" s="7"/>
      <c r="K47" s="7"/>
      <c r="L47" s="7"/>
    </row>
    <row r="48" spans="1:12" x14ac:dyDescent="0.2">
      <c r="A48" s="212" t="s">
        <v>20</v>
      </c>
      <c r="B48" s="213"/>
      <c r="C48" s="217" t="s">
        <v>286</v>
      </c>
      <c r="D48" s="218"/>
      <c r="E48" s="219"/>
      <c r="F48" s="63"/>
      <c r="G48" s="97" t="s">
        <v>2</v>
      </c>
      <c r="H48" s="217" t="s">
        <v>287</v>
      </c>
      <c r="I48" s="219"/>
      <c r="J48" s="7"/>
      <c r="K48" s="7"/>
      <c r="L48" s="7"/>
    </row>
    <row r="49" spans="1:12" x14ac:dyDescent="0.2">
      <c r="A49" s="159"/>
      <c r="B49" s="85"/>
      <c r="C49" s="81"/>
      <c r="D49" s="63"/>
      <c r="E49" s="63"/>
      <c r="F49" s="63"/>
      <c r="G49" s="63"/>
      <c r="H49" s="63"/>
      <c r="I49" s="68"/>
      <c r="J49" s="7"/>
      <c r="K49" s="7"/>
      <c r="L49" s="7"/>
    </row>
    <row r="50" spans="1:12" ht="12.75" customHeight="1" x14ac:dyDescent="0.2">
      <c r="A50" s="212" t="s">
        <v>13</v>
      </c>
      <c r="B50" s="213"/>
      <c r="C50" s="234" t="s">
        <v>288</v>
      </c>
      <c r="D50" s="218"/>
      <c r="E50" s="218"/>
      <c r="F50" s="218"/>
      <c r="G50" s="218"/>
      <c r="H50" s="218"/>
      <c r="I50" s="219"/>
      <c r="J50" s="7"/>
      <c r="K50" s="7"/>
      <c r="L50" s="7"/>
    </row>
    <row r="51" spans="1:12" x14ac:dyDescent="0.2">
      <c r="A51" s="159"/>
      <c r="B51" s="85"/>
      <c r="C51" s="63"/>
      <c r="D51" s="63"/>
      <c r="E51" s="63"/>
      <c r="F51" s="63"/>
      <c r="G51" s="63"/>
      <c r="H51" s="63"/>
      <c r="I51" s="68"/>
      <c r="J51" s="7"/>
      <c r="K51" s="7"/>
      <c r="L51" s="7"/>
    </row>
    <row r="52" spans="1:12" x14ac:dyDescent="0.2">
      <c r="A52" s="235" t="s">
        <v>21</v>
      </c>
      <c r="B52" s="236"/>
      <c r="C52" s="217" t="s">
        <v>289</v>
      </c>
      <c r="D52" s="218"/>
      <c r="E52" s="218"/>
      <c r="F52" s="218"/>
      <c r="G52" s="218"/>
      <c r="H52" s="218"/>
      <c r="I52" s="237"/>
      <c r="J52" s="7"/>
      <c r="K52" s="7"/>
      <c r="L52" s="7"/>
    </row>
    <row r="53" spans="1:12" x14ac:dyDescent="0.2">
      <c r="A53" s="172"/>
      <c r="B53" s="93"/>
      <c r="C53" s="211" t="s">
        <v>31</v>
      </c>
      <c r="D53" s="211"/>
      <c r="E53" s="211"/>
      <c r="F53" s="211"/>
      <c r="G53" s="211"/>
      <c r="H53" s="211"/>
      <c r="I53" s="98"/>
      <c r="J53" s="7"/>
      <c r="K53" s="7"/>
      <c r="L53" s="7"/>
    </row>
    <row r="54" spans="1:12" x14ac:dyDescent="0.2">
      <c r="A54" s="172"/>
      <c r="B54" s="93"/>
      <c r="C54" s="99"/>
      <c r="D54" s="99"/>
      <c r="E54" s="99"/>
      <c r="F54" s="99"/>
      <c r="G54" s="99"/>
      <c r="H54" s="99"/>
      <c r="I54" s="98"/>
      <c r="J54" s="7"/>
      <c r="K54" s="7"/>
      <c r="L54" s="7"/>
    </row>
    <row r="55" spans="1:12" x14ac:dyDescent="0.2">
      <c r="A55" s="172"/>
      <c r="B55" s="238"/>
      <c r="C55" s="239"/>
      <c r="D55" s="239"/>
      <c r="E55" s="239"/>
      <c r="F55" s="100"/>
      <c r="G55" s="100"/>
      <c r="H55" s="100"/>
      <c r="I55" s="173"/>
      <c r="J55" s="7"/>
      <c r="K55" s="7"/>
      <c r="L55" s="7"/>
    </row>
    <row r="56" spans="1:12" x14ac:dyDescent="0.2">
      <c r="A56" s="172"/>
      <c r="B56" s="240"/>
      <c r="C56" s="241"/>
      <c r="D56" s="241"/>
      <c r="E56" s="241"/>
      <c r="F56" s="241"/>
      <c r="G56" s="241"/>
      <c r="H56" s="241"/>
      <c r="I56" s="242"/>
      <c r="J56" s="7"/>
      <c r="K56" s="7"/>
      <c r="L56" s="7"/>
    </row>
    <row r="57" spans="1:12" x14ac:dyDescent="0.2">
      <c r="A57" s="172"/>
      <c r="B57" s="243"/>
      <c r="C57" s="244"/>
      <c r="D57" s="244"/>
      <c r="E57" s="244"/>
      <c r="F57" s="244"/>
      <c r="G57" s="244"/>
      <c r="H57" s="244"/>
      <c r="I57" s="245"/>
      <c r="J57" s="7"/>
      <c r="K57" s="7"/>
      <c r="L57" s="7"/>
    </row>
    <row r="58" spans="1:12" x14ac:dyDescent="0.2">
      <c r="A58" s="172"/>
      <c r="B58" s="243"/>
      <c r="C58" s="244"/>
      <c r="D58" s="244"/>
      <c r="E58" s="244"/>
      <c r="F58" s="244"/>
      <c r="G58" s="244"/>
      <c r="H58" s="244"/>
      <c r="I58" s="245"/>
      <c r="J58" s="7"/>
      <c r="K58" s="7"/>
      <c r="L58" s="7"/>
    </row>
    <row r="59" spans="1:12" x14ac:dyDescent="0.2">
      <c r="A59" s="172"/>
      <c r="B59" s="246"/>
      <c r="C59" s="247"/>
      <c r="D59" s="247"/>
      <c r="E59" s="247"/>
      <c r="F59" s="247"/>
      <c r="G59" s="247"/>
      <c r="H59" s="247"/>
      <c r="I59" s="248"/>
      <c r="J59" s="7"/>
      <c r="K59" s="7"/>
      <c r="L59" s="7"/>
    </row>
    <row r="60" spans="1:12" x14ac:dyDescent="0.2">
      <c r="A60" s="174" t="s">
        <v>3</v>
      </c>
      <c r="B60" s="63"/>
      <c r="C60" s="101"/>
      <c r="D60" s="101"/>
      <c r="E60" s="101"/>
      <c r="F60" s="101"/>
      <c r="G60" s="101"/>
      <c r="H60" s="101"/>
      <c r="I60" s="102"/>
      <c r="J60" s="7"/>
      <c r="K60" s="7"/>
      <c r="L60" s="7"/>
    </row>
    <row r="61" spans="1:12" ht="13.5" thickBot="1" x14ac:dyDescent="0.25">
      <c r="A61" s="158"/>
      <c r="B61" s="63"/>
      <c r="C61" s="63"/>
      <c r="D61" s="63"/>
      <c r="E61" s="63"/>
      <c r="F61" s="63"/>
      <c r="G61" s="103"/>
      <c r="H61" s="104"/>
      <c r="I61" s="105"/>
      <c r="J61" s="7"/>
      <c r="K61" s="7"/>
      <c r="L61" s="7"/>
    </row>
    <row r="62" spans="1:12" x14ac:dyDescent="0.2">
      <c r="A62" s="175"/>
      <c r="B62" s="106"/>
      <c r="C62" s="63"/>
      <c r="D62" s="63"/>
      <c r="E62" s="72" t="s">
        <v>32</v>
      </c>
      <c r="F62" s="78"/>
      <c r="G62" s="229" t="s">
        <v>33</v>
      </c>
      <c r="H62" s="230"/>
      <c r="I62" s="231"/>
      <c r="J62" s="7"/>
      <c r="K62" s="7"/>
      <c r="L62" s="7"/>
    </row>
    <row r="63" spans="1:12" x14ac:dyDescent="0.2">
      <c r="A63" s="176"/>
      <c r="B63" s="177"/>
      <c r="C63" s="107"/>
      <c r="D63" s="107"/>
      <c r="E63" s="107"/>
      <c r="F63" s="107"/>
      <c r="G63" s="232"/>
      <c r="H63" s="233"/>
      <c r="I63" s="108"/>
      <c r="J63" s="7"/>
      <c r="K63" s="7"/>
      <c r="L63" s="7"/>
    </row>
  </sheetData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A28:D28"/>
    <mergeCell ref="E28:G28"/>
    <mergeCell ref="H28:I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3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1"/>
  <sheetViews>
    <sheetView zoomScaleNormal="100" zoomScaleSheetLayoutView="90" workbookViewId="0">
      <selection activeCell="G106" sqref="G106"/>
    </sheetView>
  </sheetViews>
  <sheetFormatPr defaultRowHeight="12.75" x14ac:dyDescent="0.2"/>
  <cols>
    <col min="1" max="1" width="76.7109375" style="39" customWidth="1"/>
    <col min="2" max="2" width="9.140625" style="9"/>
    <col min="3" max="4" width="12.7109375" style="9" customWidth="1"/>
    <col min="5" max="16384" width="9.140625" style="9"/>
  </cols>
  <sheetData>
    <row r="1" spans="1:4" ht="12.75" customHeight="1" x14ac:dyDescent="0.2">
      <c r="A1" s="193" t="s">
        <v>275</v>
      </c>
      <c r="B1" s="194"/>
      <c r="C1" s="194"/>
      <c r="D1" s="206"/>
    </row>
    <row r="2" spans="1:4" ht="12.75" customHeight="1" x14ac:dyDescent="0.2">
      <c r="A2" s="197" t="s">
        <v>292</v>
      </c>
      <c r="B2" s="146"/>
      <c r="C2" s="146"/>
      <c r="D2" s="133"/>
    </row>
    <row r="3" spans="1:4" ht="12.75" customHeight="1" x14ac:dyDescent="0.2">
      <c r="A3" s="147" t="s">
        <v>291</v>
      </c>
      <c r="B3" s="148"/>
      <c r="C3" s="198"/>
      <c r="D3" s="207"/>
    </row>
    <row r="4" spans="1:4" ht="22.5" customHeight="1" x14ac:dyDescent="0.2">
      <c r="A4" s="149" t="s">
        <v>35</v>
      </c>
      <c r="B4" s="135" t="s">
        <v>36</v>
      </c>
      <c r="C4" s="199" t="s">
        <v>37</v>
      </c>
      <c r="D4" s="136" t="s">
        <v>38</v>
      </c>
    </row>
    <row r="5" spans="1:4" ht="12.75" customHeight="1" x14ac:dyDescent="0.2">
      <c r="A5" s="150">
        <v>1</v>
      </c>
      <c r="B5" s="151">
        <v>2</v>
      </c>
      <c r="C5" s="200">
        <v>3</v>
      </c>
      <c r="D5" s="150">
        <v>4</v>
      </c>
    </row>
    <row r="6" spans="1:4" ht="12.75" customHeight="1" x14ac:dyDescent="0.2">
      <c r="A6" s="152" t="s">
        <v>39</v>
      </c>
      <c r="B6" s="153"/>
      <c r="C6" s="201"/>
      <c r="D6" s="154"/>
    </row>
    <row r="7" spans="1:4" ht="12.75" customHeight="1" x14ac:dyDescent="0.2">
      <c r="A7" s="138" t="s">
        <v>40</v>
      </c>
      <c r="B7" s="139">
        <v>1</v>
      </c>
      <c r="C7" s="47"/>
      <c r="D7" s="47"/>
    </row>
    <row r="8" spans="1:4" ht="12.75" customHeight="1" x14ac:dyDescent="0.2">
      <c r="A8" s="130" t="s">
        <v>41</v>
      </c>
      <c r="B8" s="129">
        <v>2</v>
      </c>
      <c r="C8" s="44">
        <f>C9+C16+C26+C35+C39</f>
        <v>1578025900</v>
      </c>
      <c r="D8" s="44">
        <f>D9+D16+D26+D35+D39</f>
        <v>1579578258</v>
      </c>
    </row>
    <row r="9" spans="1:4" ht="12.75" customHeight="1" x14ac:dyDescent="0.2">
      <c r="A9" s="128" t="s">
        <v>42</v>
      </c>
      <c r="B9" s="129">
        <v>3</v>
      </c>
      <c r="C9" s="41">
        <f>SUM(C10:C15)</f>
        <v>6625840</v>
      </c>
      <c r="D9" s="41">
        <f>SUM(D10:D15)</f>
        <v>7071877</v>
      </c>
    </row>
    <row r="10" spans="1:4" x14ac:dyDescent="0.2">
      <c r="A10" s="128" t="s">
        <v>43</v>
      </c>
      <c r="B10" s="129">
        <v>4</v>
      </c>
      <c r="C10" s="40"/>
      <c r="D10" s="40"/>
    </row>
    <row r="11" spans="1:4" x14ac:dyDescent="0.2">
      <c r="A11" s="128" t="s">
        <v>44</v>
      </c>
      <c r="B11" s="129">
        <v>5</v>
      </c>
      <c r="C11" s="40">
        <v>4212882</v>
      </c>
      <c r="D11" s="40">
        <v>7034912</v>
      </c>
    </row>
    <row r="12" spans="1:4" x14ac:dyDescent="0.2">
      <c r="A12" s="128" t="s">
        <v>0</v>
      </c>
      <c r="B12" s="129">
        <v>6</v>
      </c>
      <c r="C12" s="40"/>
      <c r="D12" s="40"/>
    </row>
    <row r="13" spans="1:4" x14ac:dyDescent="0.2">
      <c r="A13" s="128" t="s">
        <v>45</v>
      </c>
      <c r="B13" s="129">
        <v>7</v>
      </c>
      <c r="C13" s="40"/>
      <c r="D13" s="40"/>
    </row>
    <row r="14" spans="1:4" x14ac:dyDescent="0.2">
      <c r="A14" s="128" t="s">
        <v>46</v>
      </c>
      <c r="B14" s="129">
        <v>8</v>
      </c>
      <c r="C14" s="40">
        <v>2412958</v>
      </c>
      <c r="D14" s="40">
        <v>36965</v>
      </c>
    </row>
    <row r="15" spans="1:4" x14ac:dyDescent="0.2">
      <c r="A15" s="128" t="s">
        <v>47</v>
      </c>
      <c r="B15" s="129">
        <v>9</v>
      </c>
      <c r="C15" s="40"/>
      <c r="D15" s="40"/>
    </row>
    <row r="16" spans="1:4" x14ac:dyDescent="0.2">
      <c r="A16" s="128" t="s">
        <v>48</v>
      </c>
      <c r="B16" s="129">
        <v>10</v>
      </c>
      <c r="C16" s="51">
        <f>SUM(C17:C25)</f>
        <v>14567328</v>
      </c>
      <c r="D16" s="51">
        <f>SUM(D17:D25)</f>
        <v>14180250</v>
      </c>
    </row>
    <row r="17" spans="1:4" x14ac:dyDescent="0.2">
      <c r="A17" s="128" t="s">
        <v>49</v>
      </c>
      <c r="B17" s="129">
        <v>11</v>
      </c>
      <c r="C17" s="40"/>
      <c r="D17" s="40"/>
    </row>
    <row r="18" spans="1:4" x14ac:dyDescent="0.2">
      <c r="A18" s="128" t="s">
        <v>50</v>
      </c>
      <c r="B18" s="129">
        <v>12</v>
      </c>
      <c r="C18" s="40">
        <v>9185422</v>
      </c>
      <c r="D18" s="40">
        <v>8374811</v>
      </c>
    </row>
    <row r="19" spans="1:4" x14ac:dyDescent="0.2">
      <c r="A19" s="128" t="s">
        <v>51</v>
      </c>
      <c r="B19" s="129">
        <v>13</v>
      </c>
      <c r="C19" s="40"/>
      <c r="D19" s="40"/>
    </row>
    <row r="20" spans="1:4" x14ac:dyDescent="0.2">
      <c r="A20" s="128" t="s">
        <v>52</v>
      </c>
      <c r="B20" s="129">
        <v>14</v>
      </c>
      <c r="C20" s="40">
        <v>4288705</v>
      </c>
      <c r="D20" s="40">
        <v>3662742</v>
      </c>
    </row>
    <row r="21" spans="1:4" x14ac:dyDescent="0.2">
      <c r="A21" s="128" t="s">
        <v>53</v>
      </c>
      <c r="B21" s="129">
        <v>15</v>
      </c>
      <c r="C21" s="40"/>
      <c r="D21" s="40"/>
    </row>
    <row r="22" spans="1:4" x14ac:dyDescent="0.2">
      <c r="A22" s="128" t="s">
        <v>54</v>
      </c>
      <c r="B22" s="129">
        <v>16</v>
      </c>
      <c r="C22" s="40">
        <v>47441</v>
      </c>
      <c r="D22" s="40">
        <v>47441</v>
      </c>
    </row>
    <row r="23" spans="1:4" x14ac:dyDescent="0.2">
      <c r="A23" s="128" t="s">
        <v>55</v>
      </c>
      <c r="B23" s="129">
        <v>17</v>
      </c>
      <c r="C23" s="40">
        <v>987052</v>
      </c>
      <c r="D23" s="40">
        <v>900787</v>
      </c>
    </row>
    <row r="24" spans="1:4" x14ac:dyDescent="0.2">
      <c r="A24" s="128" t="s">
        <v>56</v>
      </c>
      <c r="B24" s="129">
        <v>18</v>
      </c>
      <c r="C24" s="40">
        <v>58708</v>
      </c>
      <c r="D24" s="40">
        <v>1194469</v>
      </c>
    </row>
    <row r="25" spans="1:4" x14ac:dyDescent="0.2">
      <c r="A25" s="128" t="s">
        <v>57</v>
      </c>
      <c r="B25" s="129">
        <v>19</v>
      </c>
      <c r="C25" s="40"/>
      <c r="D25" s="40"/>
    </row>
    <row r="26" spans="1:4" x14ac:dyDescent="0.2">
      <c r="A26" s="128" t="s">
        <v>58</v>
      </c>
      <c r="B26" s="129">
        <v>20</v>
      </c>
      <c r="C26" s="51">
        <f>SUM(C27:C34)</f>
        <v>1554818225</v>
      </c>
      <c r="D26" s="51">
        <f>SUM(D27:D34)</f>
        <v>1555216955</v>
      </c>
    </row>
    <row r="27" spans="1:4" x14ac:dyDescent="0.2">
      <c r="A27" s="128" t="s">
        <v>59</v>
      </c>
      <c r="B27" s="129">
        <v>21</v>
      </c>
      <c r="C27" s="40">
        <v>1553475644</v>
      </c>
      <c r="D27" s="40">
        <v>1553929588</v>
      </c>
    </row>
    <row r="28" spans="1:4" x14ac:dyDescent="0.2">
      <c r="A28" s="128" t="s">
        <v>60</v>
      </c>
      <c r="B28" s="129">
        <v>22</v>
      </c>
      <c r="C28" s="40"/>
      <c r="D28" s="40"/>
    </row>
    <row r="29" spans="1:4" x14ac:dyDescent="0.2">
      <c r="A29" s="128" t="s">
        <v>61</v>
      </c>
      <c r="B29" s="129">
        <v>23</v>
      </c>
      <c r="C29" s="40">
        <v>46326</v>
      </c>
      <c r="D29" s="40"/>
    </row>
    <row r="30" spans="1:4" x14ac:dyDescent="0.2">
      <c r="A30" s="128" t="s">
        <v>62</v>
      </c>
      <c r="B30" s="129">
        <v>24</v>
      </c>
      <c r="C30" s="40"/>
      <c r="D30" s="40"/>
    </row>
    <row r="31" spans="1:4" x14ac:dyDescent="0.2">
      <c r="A31" s="128" t="s">
        <v>63</v>
      </c>
      <c r="B31" s="129">
        <v>25</v>
      </c>
      <c r="C31" s="40">
        <v>370</v>
      </c>
      <c r="D31" s="40">
        <v>370</v>
      </c>
    </row>
    <row r="32" spans="1:4" x14ac:dyDescent="0.2">
      <c r="A32" s="128" t="s">
        <v>64</v>
      </c>
      <c r="B32" s="129">
        <v>26</v>
      </c>
      <c r="C32" s="40">
        <v>1295885</v>
      </c>
      <c r="D32" s="40">
        <v>1286997</v>
      </c>
    </row>
    <row r="33" spans="1:4" x14ac:dyDescent="0.2">
      <c r="A33" s="128" t="s">
        <v>65</v>
      </c>
      <c r="B33" s="129">
        <v>27</v>
      </c>
      <c r="C33" s="40"/>
      <c r="D33" s="40"/>
    </row>
    <row r="34" spans="1:4" x14ac:dyDescent="0.2">
      <c r="A34" s="128" t="s">
        <v>66</v>
      </c>
      <c r="B34" s="129">
        <v>28</v>
      </c>
      <c r="C34" s="40"/>
      <c r="D34" s="40"/>
    </row>
    <row r="35" spans="1:4" x14ac:dyDescent="0.2">
      <c r="A35" s="128" t="s">
        <v>67</v>
      </c>
      <c r="B35" s="129">
        <v>29</v>
      </c>
      <c r="C35" s="48">
        <f>SUM(C36:C38)</f>
        <v>0</v>
      </c>
      <c r="D35" s="48">
        <f>SUM(D36:D38)</f>
        <v>0</v>
      </c>
    </row>
    <row r="36" spans="1:4" x14ac:dyDescent="0.2">
      <c r="A36" s="128" t="s">
        <v>68</v>
      </c>
      <c r="B36" s="129">
        <v>30</v>
      </c>
      <c r="C36" s="40"/>
      <c r="D36" s="40"/>
    </row>
    <row r="37" spans="1:4" x14ac:dyDescent="0.2">
      <c r="A37" s="128" t="s">
        <v>69</v>
      </c>
      <c r="B37" s="129">
        <v>31</v>
      </c>
      <c r="C37" s="40"/>
      <c r="D37" s="40"/>
    </row>
    <row r="38" spans="1:4" x14ac:dyDescent="0.2">
      <c r="A38" s="128" t="s">
        <v>70</v>
      </c>
      <c r="B38" s="129">
        <v>32</v>
      </c>
      <c r="C38" s="40"/>
      <c r="D38" s="40"/>
    </row>
    <row r="39" spans="1:4" x14ac:dyDescent="0.2">
      <c r="A39" s="128" t="s">
        <v>71</v>
      </c>
      <c r="B39" s="129">
        <v>33</v>
      </c>
      <c r="C39" s="40">
        <v>2014507</v>
      </c>
      <c r="D39" s="40">
        <v>3109176</v>
      </c>
    </row>
    <row r="40" spans="1:4" x14ac:dyDescent="0.2">
      <c r="A40" s="130" t="s">
        <v>72</v>
      </c>
      <c r="B40" s="129">
        <v>34</v>
      </c>
      <c r="C40" s="51">
        <f>C41+C49+C56+C64</f>
        <v>65263902.830000006</v>
      </c>
      <c r="D40" s="51">
        <f>D41+D49+D56+D64</f>
        <v>97237595</v>
      </c>
    </row>
    <row r="41" spans="1:4" x14ac:dyDescent="0.2">
      <c r="A41" s="128" t="s">
        <v>73</v>
      </c>
      <c r="B41" s="129">
        <v>35</v>
      </c>
      <c r="C41" s="48">
        <f>SUM(C42:C48)</f>
        <v>0</v>
      </c>
      <c r="D41" s="48">
        <f>SUM(D42:D48)</f>
        <v>0</v>
      </c>
    </row>
    <row r="42" spans="1:4" x14ac:dyDescent="0.2">
      <c r="A42" s="128" t="s">
        <v>74</v>
      </c>
      <c r="B42" s="129">
        <v>36</v>
      </c>
      <c r="C42" s="40"/>
      <c r="D42" s="40"/>
    </row>
    <row r="43" spans="1:4" x14ac:dyDescent="0.2">
      <c r="A43" s="128" t="s">
        <v>75</v>
      </c>
      <c r="B43" s="129">
        <v>37</v>
      </c>
      <c r="C43" s="40"/>
      <c r="D43" s="40"/>
    </row>
    <row r="44" spans="1:4" x14ac:dyDescent="0.2">
      <c r="A44" s="128" t="s">
        <v>76</v>
      </c>
      <c r="B44" s="129">
        <v>38</v>
      </c>
      <c r="C44" s="40"/>
      <c r="D44" s="40"/>
    </row>
    <row r="45" spans="1:4" x14ac:dyDescent="0.2">
      <c r="A45" s="128" t="s">
        <v>77</v>
      </c>
      <c r="B45" s="129">
        <v>39</v>
      </c>
      <c r="C45" s="40"/>
      <c r="D45" s="40"/>
    </row>
    <row r="46" spans="1:4" x14ac:dyDescent="0.2">
      <c r="A46" s="128" t="s">
        <v>78</v>
      </c>
      <c r="B46" s="129">
        <v>40</v>
      </c>
      <c r="C46" s="40"/>
      <c r="D46" s="40"/>
    </row>
    <row r="47" spans="1:4" x14ac:dyDescent="0.2">
      <c r="A47" s="128" t="s">
        <v>79</v>
      </c>
      <c r="B47" s="129">
        <v>41</v>
      </c>
      <c r="C47" s="40"/>
      <c r="D47" s="40"/>
    </row>
    <row r="48" spans="1:4" x14ac:dyDescent="0.2">
      <c r="A48" s="128" t="s">
        <v>80</v>
      </c>
      <c r="B48" s="129">
        <v>42</v>
      </c>
      <c r="C48" s="40"/>
      <c r="D48" s="40"/>
    </row>
    <row r="49" spans="1:4" x14ac:dyDescent="0.2">
      <c r="A49" s="128" t="s">
        <v>81</v>
      </c>
      <c r="B49" s="129">
        <v>43</v>
      </c>
      <c r="C49" s="51">
        <f>SUM(C50:C55)</f>
        <v>60952946.830000006</v>
      </c>
      <c r="D49" s="51">
        <f>SUM(D50:D55)</f>
        <v>88665477</v>
      </c>
    </row>
    <row r="50" spans="1:4" x14ac:dyDescent="0.2">
      <c r="A50" s="128" t="s">
        <v>82</v>
      </c>
      <c r="B50" s="129">
        <v>44</v>
      </c>
      <c r="C50" s="40">
        <v>56831572</v>
      </c>
      <c r="D50" s="40">
        <v>80882222</v>
      </c>
    </row>
    <row r="51" spans="1:4" x14ac:dyDescent="0.2">
      <c r="A51" s="128" t="s">
        <v>83</v>
      </c>
      <c r="B51" s="129">
        <v>45</v>
      </c>
      <c r="C51" s="40">
        <v>163508.9999999982</v>
      </c>
      <c r="D51" s="40">
        <v>841609</v>
      </c>
    </row>
    <row r="52" spans="1:4" x14ac:dyDescent="0.2">
      <c r="A52" s="128" t="s">
        <v>84</v>
      </c>
      <c r="B52" s="129">
        <v>46</v>
      </c>
      <c r="C52" s="40"/>
      <c r="D52" s="40"/>
    </row>
    <row r="53" spans="1:4" x14ac:dyDescent="0.2">
      <c r="A53" s="128" t="s">
        <v>85</v>
      </c>
      <c r="B53" s="129">
        <v>47</v>
      </c>
      <c r="C53" s="5">
        <v>0</v>
      </c>
      <c r="D53" s="5"/>
    </row>
    <row r="54" spans="1:4" x14ac:dyDescent="0.2">
      <c r="A54" s="128" t="s">
        <v>86</v>
      </c>
      <c r="B54" s="129">
        <v>48</v>
      </c>
      <c r="C54" s="40">
        <v>3224401.59</v>
      </c>
      <c r="D54" s="40">
        <v>2740093</v>
      </c>
    </row>
    <row r="55" spans="1:4" x14ac:dyDescent="0.2">
      <c r="A55" s="128" t="s">
        <v>87</v>
      </c>
      <c r="B55" s="129">
        <v>49</v>
      </c>
      <c r="C55" s="40">
        <v>733464.24</v>
      </c>
      <c r="D55" s="40">
        <v>4201553</v>
      </c>
    </row>
    <row r="56" spans="1:4" x14ac:dyDescent="0.2">
      <c r="A56" s="128" t="s">
        <v>88</v>
      </c>
      <c r="B56" s="129">
        <v>50</v>
      </c>
      <c r="C56" s="51">
        <f>SUM(C57:C63)</f>
        <v>465997</v>
      </c>
      <c r="D56" s="51">
        <f>SUM(D57:D63)</f>
        <v>432673</v>
      </c>
    </row>
    <row r="57" spans="1:4" x14ac:dyDescent="0.2">
      <c r="A57" s="128" t="s">
        <v>59</v>
      </c>
      <c r="B57" s="129">
        <v>51</v>
      </c>
      <c r="C57" s="40"/>
      <c r="D57" s="40"/>
    </row>
    <row r="58" spans="1:4" x14ac:dyDescent="0.2">
      <c r="A58" s="128" t="s">
        <v>60</v>
      </c>
      <c r="B58" s="129">
        <v>52</v>
      </c>
      <c r="C58" s="40"/>
      <c r="D58" s="40"/>
    </row>
    <row r="59" spans="1:4" x14ac:dyDescent="0.2">
      <c r="A59" s="128" t="s">
        <v>61</v>
      </c>
      <c r="B59" s="129">
        <v>53</v>
      </c>
      <c r="C59" s="40"/>
      <c r="D59" s="40"/>
    </row>
    <row r="60" spans="1:4" x14ac:dyDescent="0.2">
      <c r="A60" s="128" t="s">
        <v>62</v>
      </c>
      <c r="B60" s="129">
        <v>54</v>
      </c>
      <c r="C60" s="40"/>
      <c r="D60" s="40"/>
    </row>
    <row r="61" spans="1:4" x14ac:dyDescent="0.2">
      <c r="A61" s="128" t="s">
        <v>63</v>
      </c>
      <c r="B61" s="129">
        <v>55</v>
      </c>
      <c r="C61" s="40"/>
      <c r="D61" s="40"/>
    </row>
    <row r="62" spans="1:4" x14ac:dyDescent="0.2">
      <c r="A62" s="128" t="s">
        <v>64</v>
      </c>
      <c r="B62" s="129">
        <v>56</v>
      </c>
      <c r="C62" s="40">
        <v>465997</v>
      </c>
      <c r="D62" s="40">
        <v>432673</v>
      </c>
    </row>
    <row r="63" spans="1:4" x14ac:dyDescent="0.2">
      <c r="A63" s="128" t="s">
        <v>89</v>
      </c>
      <c r="B63" s="129">
        <v>57</v>
      </c>
      <c r="C63" s="40"/>
      <c r="D63" s="40"/>
    </row>
    <row r="64" spans="1:4" x14ac:dyDescent="0.2">
      <c r="A64" s="128" t="s">
        <v>90</v>
      </c>
      <c r="B64" s="129">
        <v>58</v>
      </c>
      <c r="C64" s="40">
        <v>3844959</v>
      </c>
      <c r="D64" s="40">
        <v>8139445</v>
      </c>
    </row>
    <row r="65" spans="1:4" x14ac:dyDescent="0.2">
      <c r="A65" s="18" t="s">
        <v>91</v>
      </c>
      <c r="B65" s="1">
        <v>59</v>
      </c>
      <c r="C65" s="40">
        <v>1513265.17</v>
      </c>
      <c r="D65" s="40">
        <v>1527813</v>
      </c>
    </row>
    <row r="66" spans="1:4" x14ac:dyDescent="0.2">
      <c r="A66" s="18" t="s">
        <v>92</v>
      </c>
      <c r="B66" s="1">
        <v>60</v>
      </c>
      <c r="C66" s="51">
        <f>C7+C8+C40+C65</f>
        <v>1644803068</v>
      </c>
      <c r="D66" s="51">
        <f>D7+D8+D40+D65</f>
        <v>1678343666</v>
      </c>
    </row>
    <row r="67" spans="1:4" x14ac:dyDescent="0.2">
      <c r="A67" s="31" t="s">
        <v>93</v>
      </c>
      <c r="B67" s="4">
        <v>61</v>
      </c>
      <c r="C67" s="42"/>
      <c r="D67" s="42"/>
    </row>
    <row r="68" spans="1:4" x14ac:dyDescent="0.2">
      <c r="A68" s="25" t="s">
        <v>134</v>
      </c>
      <c r="B68" s="32"/>
      <c r="C68" s="202"/>
      <c r="D68" s="33"/>
    </row>
    <row r="69" spans="1:4" x14ac:dyDescent="0.2">
      <c r="A69" s="28" t="s">
        <v>94</v>
      </c>
      <c r="B69" s="3">
        <v>62</v>
      </c>
      <c r="C69" s="203">
        <f>C70+C71+C72+C78+C79+C82+C85</f>
        <v>1172806387</v>
      </c>
      <c r="D69" s="203">
        <f>D70+D71+D72+D78+D79+D82+D85</f>
        <v>1223182884</v>
      </c>
    </row>
    <row r="70" spans="1:4" x14ac:dyDescent="0.2">
      <c r="A70" s="30" t="s">
        <v>95</v>
      </c>
      <c r="B70" s="1">
        <v>63</v>
      </c>
      <c r="C70" s="40">
        <v>133372000</v>
      </c>
      <c r="D70" s="40">
        <v>133372000</v>
      </c>
    </row>
    <row r="71" spans="1:4" x14ac:dyDescent="0.2">
      <c r="A71" s="30" t="s">
        <v>96</v>
      </c>
      <c r="B71" s="1">
        <v>64</v>
      </c>
      <c r="C71" s="40">
        <v>882575161</v>
      </c>
      <c r="D71" s="40">
        <v>881530671</v>
      </c>
    </row>
    <row r="72" spans="1:4" x14ac:dyDescent="0.2">
      <c r="A72" s="30" t="s">
        <v>97</v>
      </c>
      <c r="B72" s="1">
        <v>65</v>
      </c>
      <c r="C72" s="48">
        <f>C73+C74-C75+C76+C77</f>
        <v>-76266</v>
      </c>
      <c r="D72" s="48">
        <f>D73+D74-D75+D76+D77</f>
        <v>-178459</v>
      </c>
    </row>
    <row r="73" spans="1:4" x14ac:dyDescent="0.2">
      <c r="A73" s="30" t="s">
        <v>98</v>
      </c>
      <c r="B73" s="1">
        <v>66</v>
      </c>
      <c r="C73" s="40"/>
      <c r="D73" s="40"/>
    </row>
    <row r="74" spans="1:4" x14ac:dyDescent="0.2">
      <c r="A74" s="30" t="s">
        <v>99</v>
      </c>
      <c r="B74" s="1">
        <v>67</v>
      </c>
      <c r="C74" s="40"/>
      <c r="D74" s="40"/>
    </row>
    <row r="75" spans="1:4" x14ac:dyDescent="0.2">
      <c r="A75" s="30" t="s">
        <v>100</v>
      </c>
      <c r="B75" s="1">
        <v>68</v>
      </c>
      <c r="C75" s="40">
        <v>76266</v>
      </c>
      <c r="D75" s="40">
        <v>178459</v>
      </c>
    </row>
    <row r="76" spans="1:4" x14ac:dyDescent="0.2">
      <c r="A76" s="30" t="s">
        <v>101</v>
      </c>
      <c r="B76" s="1">
        <v>69</v>
      </c>
      <c r="C76" s="40"/>
      <c r="D76" s="40"/>
    </row>
    <row r="77" spans="1:4" x14ac:dyDescent="0.2">
      <c r="A77" s="30" t="s">
        <v>102</v>
      </c>
      <c r="B77" s="1">
        <v>70</v>
      </c>
      <c r="C77" s="40"/>
      <c r="D77" s="40"/>
    </row>
    <row r="78" spans="1:4" x14ac:dyDescent="0.2">
      <c r="A78" s="30" t="s">
        <v>103</v>
      </c>
      <c r="B78" s="1">
        <v>71</v>
      </c>
      <c r="C78" s="40">
        <v>-1262684</v>
      </c>
      <c r="D78" s="40">
        <v>-553789</v>
      </c>
    </row>
    <row r="79" spans="1:4" x14ac:dyDescent="0.2">
      <c r="A79" s="30" t="s">
        <v>104</v>
      </c>
      <c r="B79" s="1">
        <v>72</v>
      </c>
      <c r="C79" s="48">
        <f>C80-C81</f>
        <v>160333344</v>
      </c>
      <c r="D79" s="48">
        <f>D80-D81</f>
        <v>118188917</v>
      </c>
    </row>
    <row r="80" spans="1:4" x14ac:dyDescent="0.2">
      <c r="A80" s="30" t="s">
        <v>105</v>
      </c>
      <c r="B80" s="1">
        <v>73</v>
      </c>
      <c r="C80" s="5">
        <v>160333344</v>
      </c>
      <c r="D80" s="5">
        <v>118188917</v>
      </c>
    </row>
    <row r="81" spans="1:4" x14ac:dyDescent="0.2">
      <c r="A81" s="30" t="s">
        <v>106</v>
      </c>
      <c r="B81" s="1">
        <v>74</v>
      </c>
      <c r="C81" s="40"/>
      <c r="D81" s="40"/>
    </row>
    <row r="82" spans="1:4" x14ac:dyDescent="0.2">
      <c r="A82" s="30" t="s">
        <v>107</v>
      </c>
      <c r="B82" s="1">
        <v>75</v>
      </c>
      <c r="C82" s="48">
        <f>C83-C84</f>
        <v>-2135168</v>
      </c>
      <c r="D82" s="48">
        <f>D83-D84</f>
        <v>90823544</v>
      </c>
    </row>
    <row r="83" spans="1:4" x14ac:dyDescent="0.2">
      <c r="A83" s="30" t="s">
        <v>108</v>
      </c>
      <c r="B83" s="1">
        <v>76</v>
      </c>
      <c r="C83" s="40"/>
      <c r="D83" s="40">
        <v>90823544</v>
      </c>
    </row>
    <row r="84" spans="1:4" x14ac:dyDescent="0.2">
      <c r="A84" s="30" t="s">
        <v>109</v>
      </c>
      <c r="B84" s="1">
        <v>77</v>
      </c>
      <c r="C84" s="40">
        <v>2135168</v>
      </c>
      <c r="D84" s="40"/>
    </row>
    <row r="85" spans="1:4" x14ac:dyDescent="0.2">
      <c r="A85" s="30" t="s">
        <v>110</v>
      </c>
      <c r="B85" s="1">
        <v>78</v>
      </c>
      <c r="C85" s="40"/>
      <c r="D85" s="40"/>
    </row>
    <row r="86" spans="1:4" x14ac:dyDescent="0.2">
      <c r="A86" s="18" t="s">
        <v>111</v>
      </c>
      <c r="B86" s="1">
        <v>79</v>
      </c>
      <c r="C86" s="51">
        <f>SUM(C87:C89)</f>
        <v>7632758</v>
      </c>
      <c r="D86" s="51">
        <f>SUM(D87:D89)</f>
        <v>13712223</v>
      </c>
    </row>
    <row r="87" spans="1:4" x14ac:dyDescent="0.2">
      <c r="A87" s="30" t="s">
        <v>112</v>
      </c>
      <c r="B87" s="1">
        <v>80</v>
      </c>
      <c r="C87" s="40">
        <v>7352758</v>
      </c>
      <c r="D87" s="40">
        <v>13712223</v>
      </c>
    </row>
    <row r="88" spans="1:4" x14ac:dyDescent="0.2">
      <c r="A88" s="30" t="s">
        <v>113</v>
      </c>
      <c r="B88" s="1">
        <v>81</v>
      </c>
      <c r="C88" s="40"/>
      <c r="D88" s="40"/>
    </row>
    <row r="89" spans="1:4" x14ac:dyDescent="0.2">
      <c r="A89" s="30" t="s">
        <v>114</v>
      </c>
      <c r="B89" s="1">
        <v>82</v>
      </c>
      <c r="C89" s="40">
        <v>280000</v>
      </c>
      <c r="D89" s="40"/>
    </row>
    <row r="90" spans="1:4" x14ac:dyDescent="0.2">
      <c r="A90" s="18" t="s">
        <v>115</v>
      </c>
      <c r="B90" s="1">
        <v>83</v>
      </c>
      <c r="C90" s="51">
        <f>SUM(C91:C99)</f>
        <v>145239654</v>
      </c>
      <c r="D90" s="51">
        <f>SUM(D91:D99)</f>
        <v>130314990</v>
      </c>
    </row>
    <row r="91" spans="1:4" x14ac:dyDescent="0.2">
      <c r="A91" s="30" t="s">
        <v>116</v>
      </c>
      <c r="B91" s="1">
        <v>84</v>
      </c>
      <c r="C91" s="40">
        <v>30645884</v>
      </c>
      <c r="D91" s="40">
        <v>15264156</v>
      </c>
    </row>
    <row r="92" spans="1:4" x14ac:dyDescent="0.2">
      <c r="A92" s="30" t="s">
        <v>117</v>
      </c>
      <c r="B92" s="1">
        <v>85</v>
      </c>
      <c r="C92" s="40"/>
      <c r="D92" s="40"/>
    </row>
    <row r="93" spans="1:4" x14ac:dyDescent="0.2">
      <c r="A93" s="30" t="s">
        <v>118</v>
      </c>
      <c r="B93" s="1">
        <v>86</v>
      </c>
      <c r="C93" s="40"/>
      <c r="D93" s="40"/>
    </row>
    <row r="94" spans="1:4" x14ac:dyDescent="0.2">
      <c r="A94" s="30" t="s">
        <v>119</v>
      </c>
      <c r="B94" s="1">
        <v>87</v>
      </c>
      <c r="C94" s="40"/>
      <c r="D94" s="40"/>
    </row>
    <row r="95" spans="1:4" x14ac:dyDescent="0.2">
      <c r="A95" s="30" t="s">
        <v>120</v>
      </c>
      <c r="B95" s="1">
        <v>88</v>
      </c>
      <c r="C95" s="40"/>
      <c r="D95" s="40"/>
    </row>
    <row r="96" spans="1:4" x14ac:dyDescent="0.2">
      <c r="A96" s="30" t="s">
        <v>121</v>
      </c>
      <c r="B96" s="1">
        <v>89</v>
      </c>
      <c r="C96" s="40">
        <v>114593770</v>
      </c>
      <c r="D96" s="40">
        <v>115050834</v>
      </c>
    </row>
    <row r="97" spans="1:4" x14ac:dyDescent="0.2">
      <c r="A97" s="30" t="s">
        <v>122</v>
      </c>
      <c r="B97" s="1">
        <v>90</v>
      </c>
      <c r="C97" s="40"/>
      <c r="D97" s="40"/>
    </row>
    <row r="98" spans="1:4" x14ac:dyDescent="0.2">
      <c r="A98" s="30" t="s">
        <v>123</v>
      </c>
      <c r="B98" s="1">
        <v>91</v>
      </c>
      <c r="C98" s="40"/>
      <c r="D98" s="40"/>
    </row>
    <row r="99" spans="1:4" x14ac:dyDescent="0.2">
      <c r="A99" s="30" t="s">
        <v>124</v>
      </c>
      <c r="B99" s="1">
        <v>92</v>
      </c>
      <c r="C99" s="40"/>
      <c r="D99" s="40"/>
    </row>
    <row r="100" spans="1:4" x14ac:dyDescent="0.2">
      <c r="A100" s="18" t="s">
        <v>125</v>
      </c>
      <c r="B100" s="1">
        <v>93</v>
      </c>
      <c r="C100" s="51">
        <f>SUM(C101:C112)</f>
        <v>316369773</v>
      </c>
      <c r="D100" s="51">
        <f>SUM(D101:D112)</f>
        <v>306419888</v>
      </c>
    </row>
    <row r="101" spans="1:4" x14ac:dyDescent="0.2">
      <c r="A101" s="30" t="s">
        <v>116</v>
      </c>
      <c r="B101" s="1">
        <v>94</v>
      </c>
      <c r="C101" s="40">
        <v>200504729</v>
      </c>
      <c r="D101" s="40">
        <v>198137500</v>
      </c>
    </row>
    <row r="102" spans="1:4" x14ac:dyDescent="0.2">
      <c r="A102" s="30" t="s">
        <v>117</v>
      </c>
      <c r="B102" s="1">
        <v>95</v>
      </c>
      <c r="C102" s="40"/>
      <c r="D102" s="40"/>
    </row>
    <row r="103" spans="1:4" x14ac:dyDescent="0.2">
      <c r="A103" s="30" t="s">
        <v>118</v>
      </c>
      <c r="B103" s="1">
        <v>96</v>
      </c>
      <c r="C103" s="40">
        <v>101448632</v>
      </c>
      <c r="D103" s="40">
        <v>101454655</v>
      </c>
    </row>
    <row r="104" spans="1:4" x14ac:dyDescent="0.2">
      <c r="A104" s="30" t="s">
        <v>119</v>
      </c>
      <c r="B104" s="1">
        <v>97</v>
      </c>
      <c r="C104" s="40"/>
      <c r="D104" s="40"/>
    </row>
    <row r="105" spans="1:4" x14ac:dyDescent="0.2">
      <c r="A105" s="30" t="s">
        <v>120</v>
      </c>
      <c r="B105" s="1">
        <v>98</v>
      </c>
      <c r="C105" s="40">
        <v>7881521.9999999991</v>
      </c>
      <c r="D105" s="40">
        <v>2149802</v>
      </c>
    </row>
    <row r="106" spans="1:4" x14ac:dyDescent="0.2">
      <c r="A106" s="30" t="s">
        <v>121</v>
      </c>
      <c r="B106" s="1">
        <v>99</v>
      </c>
      <c r="C106" s="40">
        <v>1332750</v>
      </c>
      <c r="D106" s="40">
        <v>-606749</v>
      </c>
    </row>
    <row r="107" spans="1:4" x14ac:dyDescent="0.2">
      <c r="A107" s="30" t="s">
        <v>122</v>
      </c>
      <c r="B107" s="1">
        <v>100</v>
      </c>
      <c r="C107" s="40"/>
      <c r="D107" s="40"/>
    </row>
    <row r="108" spans="1:4" x14ac:dyDescent="0.2">
      <c r="A108" s="30" t="s">
        <v>126</v>
      </c>
      <c r="B108" s="1">
        <v>101</v>
      </c>
      <c r="C108" s="40">
        <v>1665174</v>
      </c>
      <c r="D108" s="40">
        <v>1831020</v>
      </c>
    </row>
    <row r="109" spans="1:4" x14ac:dyDescent="0.2">
      <c r="A109" s="30" t="s">
        <v>127</v>
      </c>
      <c r="B109" s="1">
        <v>102</v>
      </c>
      <c r="C109" s="40">
        <v>1800765.77</v>
      </c>
      <c r="D109" s="40">
        <v>2455367</v>
      </c>
    </row>
    <row r="110" spans="1:4" x14ac:dyDescent="0.2">
      <c r="A110" s="30" t="s">
        <v>128</v>
      </c>
      <c r="B110" s="1">
        <v>103</v>
      </c>
      <c r="C110" s="5">
        <v>111799</v>
      </c>
      <c r="D110" s="5">
        <v>154936</v>
      </c>
    </row>
    <row r="111" spans="1:4" x14ac:dyDescent="0.2">
      <c r="A111" s="30" t="s">
        <v>129</v>
      </c>
      <c r="B111" s="1">
        <v>104</v>
      </c>
      <c r="C111" s="40"/>
      <c r="D111" s="40"/>
    </row>
    <row r="112" spans="1:4" x14ac:dyDescent="0.2">
      <c r="A112" s="30" t="s">
        <v>130</v>
      </c>
      <c r="B112" s="1">
        <v>105</v>
      </c>
      <c r="C112" s="40">
        <v>1624401.23</v>
      </c>
      <c r="D112" s="40">
        <v>843357</v>
      </c>
    </row>
    <row r="113" spans="1:4" x14ac:dyDescent="0.2">
      <c r="A113" s="18" t="s">
        <v>131</v>
      </c>
      <c r="B113" s="1">
        <v>106</v>
      </c>
      <c r="C113" s="40">
        <v>2754496</v>
      </c>
      <c r="D113" s="40">
        <v>4713681</v>
      </c>
    </row>
    <row r="114" spans="1:4" x14ac:dyDescent="0.2">
      <c r="A114" s="18" t="s">
        <v>132</v>
      </c>
      <c r="B114" s="1">
        <v>107</v>
      </c>
      <c r="C114" s="305">
        <f>C69+C86+C90+C100+C113</f>
        <v>1644803068</v>
      </c>
      <c r="D114" s="305">
        <f>D69+D86+D90+D100+D113</f>
        <v>1678343666</v>
      </c>
    </row>
    <row r="115" spans="1:4" x14ac:dyDescent="0.2">
      <c r="A115" s="24" t="s">
        <v>133</v>
      </c>
      <c r="B115" s="2">
        <v>108</v>
      </c>
      <c r="C115" s="42"/>
      <c r="D115" s="42"/>
    </row>
    <row r="116" spans="1:4" x14ac:dyDescent="0.2">
      <c r="A116" s="25" t="s">
        <v>135</v>
      </c>
      <c r="B116" s="26"/>
      <c r="C116" s="204"/>
      <c r="D116" s="27"/>
    </row>
    <row r="117" spans="1:4" x14ac:dyDescent="0.2">
      <c r="A117" s="28" t="s">
        <v>136</v>
      </c>
      <c r="B117" s="10"/>
      <c r="C117" s="205"/>
      <c r="D117" s="29"/>
    </row>
    <row r="118" spans="1:4" x14ac:dyDescent="0.2">
      <c r="A118" s="30" t="s">
        <v>137</v>
      </c>
      <c r="B118" s="1">
        <v>109</v>
      </c>
      <c r="C118" s="40">
        <f>C69</f>
        <v>1172806387</v>
      </c>
      <c r="D118" s="40">
        <f>D69</f>
        <v>1223182884</v>
      </c>
    </row>
    <row r="119" spans="1:4" x14ac:dyDescent="0.2">
      <c r="A119" s="19" t="s">
        <v>138</v>
      </c>
      <c r="B119" s="4">
        <v>110</v>
      </c>
      <c r="C119" s="42"/>
      <c r="D119" s="42"/>
    </row>
    <row r="120" spans="1:4" x14ac:dyDescent="0.2">
      <c r="A120" s="20"/>
      <c r="B120" s="21"/>
      <c r="C120" s="21"/>
      <c r="D120" s="21"/>
    </row>
    <row r="121" spans="1:4" x14ac:dyDescent="0.2">
      <c r="A121" s="22"/>
      <c r="B121" s="23"/>
      <c r="C121" s="49"/>
      <c r="D121" s="49"/>
    </row>
  </sheetData>
  <phoneticPr fontId="3" type="noConversion"/>
  <dataValidations count="3">
    <dataValidation type="whole" operator="greaterThanOrEqual" allowBlank="1" showInputMessage="1" showErrorMessage="1" errorTitle="Pogrešan unos" error="Mogu se unijeti samo cjelobrojne pozitivne vrijednosti." sqref="C36:D39 C11:D14 C50:D55 C27:D34 C57:D65 C17:D25 D80 C83:D84 C87:D87 D102:D113 C91:D99 C80:C81 C101:C113">
      <formula1>0</formula1>
    </dataValidation>
    <dataValidation allowBlank="1" sqref="C15:D16 C7:D10 C66:D67 C26:D26 C35:D35 C114:D115 C40:D49 C56:D56 C79:D79 D81 C82:D82 C100:D100 C71:D76 C86:D86 C88:D90 D85 C69:D69 C118:D119"/>
    <dataValidation type="whole" operator="notEqual" allowBlank="1" showInputMessage="1" showErrorMessage="1" errorTitle="Pogrešan unos" error="Mogu se unijeti samo cjelobrojne vrijednosti." sqref="C85">
      <formula1>999999999999</formula1>
    </dataValidation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71"/>
  <sheetViews>
    <sheetView zoomScaleNormal="100" zoomScaleSheetLayoutView="110" workbookViewId="0">
      <selection activeCell="I14" sqref="I14"/>
    </sheetView>
  </sheetViews>
  <sheetFormatPr defaultRowHeight="12.75" x14ac:dyDescent="0.2"/>
  <cols>
    <col min="1" max="1" width="92.5703125" style="39" bestFit="1" customWidth="1"/>
    <col min="2" max="2" width="9.140625" style="9"/>
    <col min="3" max="4" width="11.7109375" style="9" bestFit="1" customWidth="1"/>
    <col min="5" max="6" width="11.140625" style="9" bestFit="1" customWidth="1"/>
    <col min="7" max="16384" width="9.140625" style="9"/>
  </cols>
  <sheetData>
    <row r="1" spans="1:6" ht="15.75" x14ac:dyDescent="0.2">
      <c r="A1" s="193" t="s">
        <v>204</v>
      </c>
      <c r="B1" s="194"/>
      <c r="C1" s="194"/>
      <c r="D1" s="194"/>
      <c r="E1" s="194"/>
      <c r="F1" s="194"/>
    </row>
    <row r="2" spans="1:6" x14ac:dyDescent="0.2">
      <c r="A2" s="195" t="s">
        <v>293</v>
      </c>
      <c r="B2" s="133"/>
      <c r="C2" s="133"/>
      <c r="D2" s="133"/>
      <c r="E2" s="133"/>
      <c r="F2" s="133"/>
    </row>
    <row r="3" spans="1:6" x14ac:dyDescent="0.2">
      <c r="A3" s="196" t="s">
        <v>291</v>
      </c>
      <c r="B3" s="134"/>
      <c r="C3" s="134"/>
      <c r="D3" s="134"/>
      <c r="E3" s="134"/>
      <c r="F3" s="134"/>
    </row>
    <row r="4" spans="1:6" ht="22.5" x14ac:dyDescent="0.2">
      <c r="A4" s="135" t="s">
        <v>35</v>
      </c>
      <c r="B4" s="135" t="s">
        <v>36</v>
      </c>
      <c r="C4" s="136" t="s">
        <v>37</v>
      </c>
      <c r="D4" s="136" t="s">
        <v>37</v>
      </c>
      <c r="E4" s="136" t="s">
        <v>38</v>
      </c>
      <c r="F4" s="136" t="s">
        <v>38</v>
      </c>
    </row>
    <row r="5" spans="1:6" ht="22.5" x14ac:dyDescent="0.2">
      <c r="A5" s="135"/>
      <c r="B5" s="135"/>
      <c r="C5" s="136" t="s">
        <v>203</v>
      </c>
      <c r="D5" s="136" t="s">
        <v>202</v>
      </c>
      <c r="E5" s="136" t="s">
        <v>203</v>
      </c>
      <c r="F5" s="136" t="s">
        <v>202</v>
      </c>
    </row>
    <row r="6" spans="1:6" x14ac:dyDescent="0.2">
      <c r="A6" s="136">
        <v>1</v>
      </c>
      <c r="B6" s="137">
        <v>2</v>
      </c>
      <c r="C6" s="136">
        <v>3</v>
      </c>
      <c r="D6" s="136">
        <v>4</v>
      </c>
      <c r="E6" s="136">
        <v>5</v>
      </c>
      <c r="F6" s="136">
        <v>6</v>
      </c>
    </row>
    <row r="7" spans="1:6" x14ac:dyDescent="0.2">
      <c r="A7" s="138" t="s">
        <v>139</v>
      </c>
      <c r="B7" s="139">
        <v>111</v>
      </c>
      <c r="C7" s="43">
        <f>SUM(C8:C9)</f>
        <v>80961607</v>
      </c>
      <c r="D7" s="43">
        <f>SUM(D8:D9)</f>
        <v>26753959</v>
      </c>
      <c r="E7" s="43">
        <f>SUM(E8:E9)</f>
        <v>95150601</v>
      </c>
      <c r="F7" s="43">
        <f>SUM(F8:F9)</f>
        <v>31528842</v>
      </c>
    </row>
    <row r="8" spans="1:6" x14ac:dyDescent="0.2">
      <c r="A8" s="130" t="s">
        <v>140</v>
      </c>
      <c r="B8" s="129">
        <v>112</v>
      </c>
      <c r="C8" s="40"/>
      <c r="D8" s="40"/>
      <c r="E8" s="40"/>
      <c r="F8" s="40"/>
    </row>
    <row r="9" spans="1:6" x14ac:dyDescent="0.2">
      <c r="A9" s="130" t="s">
        <v>141</v>
      </c>
      <c r="B9" s="129">
        <v>113</v>
      </c>
      <c r="C9" s="40">
        <v>80961607</v>
      </c>
      <c r="D9" s="40">
        <v>26753959</v>
      </c>
      <c r="E9" s="40">
        <v>95150601</v>
      </c>
      <c r="F9" s="40">
        <v>31528842</v>
      </c>
    </row>
    <row r="10" spans="1:6" x14ac:dyDescent="0.2">
      <c r="A10" s="130" t="s">
        <v>142</v>
      </c>
      <c r="B10" s="129">
        <v>114</v>
      </c>
      <c r="C10" s="44">
        <f>C11+C12+C16+C20+C21+C22+C25+C26</f>
        <v>72801983</v>
      </c>
      <c r="D10" s="44">
        <f>D11+D12+D16+D20+D21+D22+D25+D26</f>
        <v>24988384</v>
      </c>
      <c r="E10" s="44">
        <f>E11+E12+E16+E20+E21+E22+E25+E26</f>
        <v>75395894</v>
      </c>
      <c r="F10" s="44">
        <f>F11+F12+F16+F20+F21+F22+F25+F26</f>
        <v>27346285</v>
      </c>
    </row>
    <row r="11" spans="1:6" x14ac:dyDescent="0.2">
      <c r="A11" s="130" t="s">
        <v>143</v>
      </c>
      <c r="B11" s="129">
        <v>115</v>
      </c>
      <c r="C11" s="40"/>
      <c r="D11" s="40"/>
      <c r="E11" s="40"/>
      <c r="F11" s="40"/>
    </row>
    <row r="12" spans="1:6" x14ac:dyDescent="0.2">
      <c r="A12" s="130" t="s">
        <v>144</v>
      </c>
      <c r="B12" s="129">
        <v>116</v>
      </c>
      <c r="C12" s="44">
        <f>SUM(C13:C15)</f>
        <v>64181</v>
      </c>
      <c r="D12" s="44">
        <f>SUM(D13:D15)</f>
        <v>23016</v>
      </c>
      <c r="E12" s="44">
        <f>SUM(E13:E15)</f>
        <v>71656</v>
      </c>
      <c r="F12" s="44">
        <f>SUM(F13:F15)</f>
        <v>23818</v>
      </c>
    </row>
    <row r="13" spans="1:6" x14ac:dyDescent="0.2">
      <c r="A13" s="128" t="s">
        <v>145</v>
      </c>
      <c r="B13" s="129">
        <v>117</v>
      </c>
      <c r="C13" s="40">
        <v>64181</v>
      </c>
      <c r="D13" s="40">
        <v>23016</v>
      </c>
      <c r="E13" s="40">
        <v>71656</v>
      </c>
      <c r="F13" s="40">
        <v>23818</v>
      </c>
    </row>
    <row r="14" spans="1:6" x14ac:dyDescent="0.2">
      <c r="A14" s="128" t="s">
        <v>146</v>
      </c>
      <c r="B14" s="129">
        <v>118</v>
      </c>
      <c r="C14" s="40"/>
      <c r="D14" s="40"/>
      <c r="E14" s="40"/>
      <c r="F14" s="40"/>
    </row>
    <row r="15" spans="1:6" x14ac:dyDescent="0.2">
      <c r="A15" s="128" t="s">
        <v>147</v>
      </c>
      <c r="B15" s="129">
        <v>119</v>
      </c>
      <c r="C15" s="40"/>
      <c r="D15" s="40"/>
      <c r="E15" s="40"/>
      <c r="F15" s="40"/>
    </row>
    <row r="16" spans="1:6" x14ac:dyDescent="0.2">
      <c r="A16" s="130" t="s">
        <v>148</v>
      </c>
      <c r="B16" s="129">
        <v>120</v>
      </c>
      <c r="C16" s="44">
        <f>SUM(C17:C19)</f>
        <v>30260115.439999998</v>
      </c>
      <c r="D16" s="44">
        <f>SUM(D17:D19)</f>
        <v>10800079.439999999</v>
      </c>
      <c r="E16" s="44">
        <f>SUM(E17:E19)</f>
        <v>36588778.409999996</v>
      </c>
      <c r="F16" s="44">
        <f>SUM(F17:F19)</f>
        <v>11088945.409999998</v>
      </c>
    </row>
    <row r="17" spans="1:6" x14ac:dyDescent="0.2">
      <c r="A17" s="128" t="s">
        <v>149</v>
      </c>
      <c r="B17" s="129">
        <v>121</v>
      </c>
      <c r="C17" s="40">
        <v>14331581.08</v>
      </c>
      <c r="D17" s="40">
        <v>5078469.08</v>
      </c>
      <c r="E17" s="40">
        <v>17609908.579999998</v>
      </c>
      <c r="F17" s="40">
        <v>5425203.5799999982</v>
      </c>
    </row>
    <row r="18" spans="1:6" x14ac:dyDescent="0.2">
      <c r="A18" s="128" t="s">
        <v>150</v>
      </c>
      <c r="B18" s="129">
        <v>122</v>
      </c>
      <c r="C18" s="40">
        <v>11602291.609999999</v>
      </c>
      <c r="D18" s="40">
        <v>4128555.6099999994</v>
      </c>
      <c r="E18" s="40">
        <v>13650942.710000001</v>
      </c>
      <c r="F18" s="40">
        <v>4057332.7100000009</v>
      </c>
    </row>
    <row r="19" spans="1:6" x14ac:dyDescent="0.2">
      <c r="A19" s="128" t="s">
        <v>151</v>
      </c>
      <c r="B19" s="129">
        <v>123</v>
      </c>
      <c r="C19" s="40">
        <v>4326242.75</v>
      </c>
      <c r="D19" s="40">
        <v>1593054.75</v>
      </c>
      <c r="E19" s="40">
        <v>5327927.1199999992</v>
      </c>
      <c r="F19" s="40">
        <v>1606409.1199999992</v>
      </c>
    </row>
    <row r="20" spans="1:6" x14ac:dyDescent="0.2">
      <c r="A20" s="130" t="s">
        <v>152</v>
      </c>
      <c r="B20" s="129">
        <v>124</v>
      </c>
      <c r="C20" s="45">
        <v>3068552</v>
      </c>
      <c r="D20" s="45">
        <v>1134805</v>
      </c>
      <c r="E20" s="45">
        <v>3504795</v>
      </c>
      <c r="F20" s="45">
        <v>1273146</v>
      </c>
    </row>
    <row r="21" spans="1:6" x14ac:dyDescent="0.2">
      <c r="A21" s="130" t="s">
        <v>153</v>
      </c>
      <c r="B21" s="129">
        <v>125</v>
      </c>
      <c r="C21" s="45">
        <v>34586537.560000002</v>
      </c>
      <c r="D21" s="45">
        <v>10425316.560000002</v>
      </c>
      <c r="E21" s="45">
        <v>33039277.590000004</v>
      </c>
      <c r="F21" s="45">
        <v>12391812.590000004</v>
      </c>
    </row>
    <row r="22" spans="1:6" x14ac:dyDescent="0.2">
      <c r="A22" s="130" t="s">
        <v>154</v>
      </c>
      <c r="B22" s="129">
        <v>126</v>
      </c>
      <c r="C22" s="44">
        <f>SUM(C23:C24)</f>
        <v>44660</v>
      </c>
      <c r="D22" s="44">
        <f>SUM(D23:D24)</f>
        <v>0</v>
      </c>
      <c r="E22" s="44">
        <f t="shared" ref="E22:F22" si="0">SUM(E23:E24)</f>
        <v>0</v>
      </c>
      <c r="F22" s="44">
        <f t="shared" si="0"/>
        <v>0</v>
      </c>
    </row>
    <row r="23" spans="1:6" x14ac:dyDescent="0.2">
      <c r="A23" s="128" t="s">
        <v>155</v>
      </c>
      <c r="B23" s="129">
        <v>127</v>
      </c>
      <c r="C23" s="40"/>
      <c r="D23" s="40"/>
      <c r="E23" s="40"/>
      <c r="F23" s="40"/>
    </row>
    <row r="24" spans="1:6" x14ac:dyDescent="0.2">
      <c r="A24" s="128" t="s">
        <v>156</v>
      </c>
      <c r="B24" s="129">
        <v>128</v>
      </c>
      <c r="C24" s="40">
        <v>44660</v>
      </c>
      <c r="D24" s="40">
        <v>0</v>
      </c>
      <c r="E24" s="40"/>
      <c r="F24" s="40"/>
    </row>
    <row r="25" spans="1:6" x14ac:dyDescent="0.2">
      <c r="A25" s="130" t="s">
        <v>157</v>
      </c>
      <c r="B25" s="129">
        <v>129</v>
      </c>
      <c r="C25" s="40"/>
      <c r="D25" s="40"/>
      <c r="E25" s="40"/>
      <c r="F25" s="40"/>
    </row>
    <row r="26" spans="1:6" x14ac:dyDescent="0.2">
      <c r="A26" s="130" t="s">
        <v>158</v>
      </c>
      <c r="B26" s="129">
        <v>130</v>
      </c>
      <c r="C26" s="45">
        <v>4777937</v>
      </c>
      <c r="D26" s="45">
        <v>2605167</v>
      </c>
      <c r="E26" s="45">
        <v>2191387</v>
      </c>
      <c r="F26" s="45">
        <v>2568563</v>
      </c>
    </row>
    <row r="27" spans="1:6" x14ac:dyDescent="0.2">
      <c r="A27" s="130" t="s">
        <v>159</v>
      </c>
      <c r="B27" s="129">
        <v>131</v>
      </c>
      <c r="C27" s="44">
        <f>SUM(C28:C32)</f>
        <v>2716522</v>
      </c>
      <c r="D27" s="44">
        <f>SUM(D28:D32)</f>
        <v>588474.29999999981</v>
      </c>
      <c r="E27" s="44">
        <f>SUM(E28:E32)</f>
        <v>88866211</v>
      </c>
      <c r="F27" s="44">
        <f>SUM(F28:F32)</f>
        <v>1902067</v>
      </c>
    </row>
    <row r="28" spans="1:6" x14ac:dyDescent="0.2">
      <c r="A28" s="130" t="s">
        <v>160</v>
      </c>
      <c r="B28" s="129">
        <v>132</v>
      </c>
      <c r="C28" s="40"/>
      <c r="D28" s="40"/>
      <c r="E28" s="40">
        <v>82080339</v>
      </c>
      <c r="F28" s="40"/>
    </row>
    <row r="29" spans="1:6" x14ac:dyDescent="0.2">
      <c r="A29" s="130" t="s">
        <v>161</v>
      </c>
      <c r="B29" s="129">
        <v>133</v>
      </c>
      <c r="C29" s="40">
        <v>2716522</v>
      </c>
      <c r="D29" s="40">
        <v>588474.29999999981</v>
      </c>
      <c r="E29" s="5">
        <v>6785872</v>
      </c>
      <c r="F29" s="40">
        <v>1902067</v>
      </c>
    </row>
    <row r="30" spans="1:6" x14ac:dyDescent="0.2">
      <c r="A30" s="130" t="s">
        <v>162</v>
      </c>
      <c r="B30" s="129">
        <v>134</v>
      </c>
      <c r="C30" s="40"/>
      <c r="D30" s="40"/>
      <c r="E30" s="40"/>
      <c r="F30" s="40"/>
    </row>
    <row r="31" spans="1:6" x14ac:dyDescent="0.2">
      <c r="A31" s="130" t="s">
        <v>163</v>
      </c>
      <c r="B31" s="129">
        <v>135</v>
      </c>
      <c r="C31" s="40"/>
      <c r="D31" s="40"/>
      <c r="E31" s="40"/>
      <c r="F31" s="40"/>
    </row>
    <row r="32" spans="1:6" x14ac:dyDescent="0.2">
      <c r="A32" s="130" t="s">
        <v>164</v>
      </c>
      <c r="B32" s="129">
        <v>136</v>
      </c>
      <c r="C32" s="40"/>
      <c r="D32" s="40"/>
      <c r="E32" s="40"/>
      <c r="F32" s="40"/>
    </row>
    <row r="33" spans="1:6" x14ac:dyDescent="0.2">
      <c r="A33" s="130" t="s">
        <v>165</v>
      </c>
      <c r="B33" s="129">
        <v>137</v>
      </c>
      <c r="C33" s="44">
        <f>SUM(C34:C38)</f>
        <v>18250640</v>
      </c>
      <c r="D33" s="44">
        <f>SUM(D34:D38)</f>
        <v>6369076</v>
      </c>
      <c r="E33" s="44">
        <f>SUM(E34:E38)</f>
        <v>19069266</v>
      </c>
      <c r="F33" s="44">
        <f>SUM(F34:F38)</f>
        <v>8410045</v>
      </c>
    </row>
    <row r="34" spans="1:6" x14ac:dyDescent="0.2">
      <c r="A34" s="130" t="s">
        <v>166</v>
      </c>
      <c r="B34" s="129">
        <v>138</v>
      </c>
      <c r="C34" s="40">
        <v>4855142</v>
      </c>
      <c r="D34" s="40">
        <v>1766352</v>
      </c>
      <c r="E34" s="5">
        <v>3727913</v>
      </c>
      <c r="F34" s="40">
        <v>1154232</v>
      </c>
    </row>
    <row r="35" spans="1:6" x14ac:dyDescent="0.2">
      <c r="A35" s="130" t="s">
        <v>167</v>
      </c>
      <c r="B35" s="129">
        <v>139</v>
      </c>
      <c r="C35" s="40">
        <v>13395498</v>
      </c>
      <c r="D35" s="40">
        <v>4602724</v>
      </c>
      <c r="E35" s="5">
        <v>15341353</v>
      </c>
      <c r="F35" s="40">
        <v>7255813</v>
      </c>
    </row>
    <row r="36" spans="1:6" x14ac:dyDescent="0.2">
      <c r="A36" s="130" t="s">
        <v>168</v>
      </c>
      <c r="B36" s="129">
        <v>140</v>
      </c>
      <c r="C36" s="40"/>
      <c r="D36" s="40"/>
      <c r="E36" s="40"/>
      <c r="F36" s="40"/>
    </row>
    <row r="37" spans="1:6" x14ac:dyDescent="0.2">
      <c r="A37" s="130" t="s">
        <v>169</v>
      </c>
      <c r="B37" s="129">
        <v>141</v>
      </c>
      <c r="C37" s="40"/>
      <c r="D37" s="40"/>
      <c r="E37" s="40"/>
      <c r="F37" s="40"/>
    </row>
    <row r="38" spans="1:6" x14ac:dyDescent="0.2">
      <c r="A38" s="130" t="s">
        <v>170</v>
      </c>
      <c r="B38" s="129">
        <v>142</v>
      </c>
      <c r="C38" s="40"/>
      <c r="D38" s="40"/>
      <c r="E38" s="40"/>
      <c r="F38" s="40"/>
    </row>
    <row r="39" spans="1:6" x14ac:dyDescent="0.2">
      <c r="A39" s="130" t="s">
        <v>171</v>
      </c>
      <c r="B39" s="129">
        <v>143</v>
      </c>
      <c r="C39" s="40"/>
      <c r="D39" s="40"/>
      <c r="E39" s="40"/>
      <c r="F39" s="40"/>
    </row>
    <row r="40" spans="1:6" x14ac:dyDescent="0.2">
      <c r="A40" s="130" t="s">
        <v>172</v>
      </c>
      <c r="B40" s="129">
        <v>144</v>
      </c>
      <c r="C40" s="40"/>
      <c r="D40" s="40"/>
      <c r="E40" s="40"/>
      <c r="F40" s="40"/>
    </row>
    <row r="41" spans="1:6" x14ac:dyDescent="0.2">
      <c r="A41" s="130" t="s">
        <v>173</v>
      </c>
      <c r="B41" s="129">
        <v>145</v>
      </c>
      <c r="C41" s="40"/>
      <c r="D41" s="40"/>
      <c r="E41" s="40"/>
      <c r="F41" s="40"/>
    </row>
    <row r="42" spans="1:6" x14ac:dyDescent="0.2">
      <c r="A42" s="130" t="s">
        <v>174</v>
      </c>
      <c r="B42" s="129">
        <v>146</v>
      </c>
      <c r="C42" s="44">
        <f>C7+C27+C38+C40</f>
        <v>83678129</v>
      </c>
      <c r="D42" s="44">
        <f>D7+D27+D38+D40</f>
        <v>27342433.300000001</v>
      </c>
      <c r="E42" s="44">
        <f>E7+E27+E38+E40</f>
        <v>184016812</v>
      </c>
      <c r="F42" s="44">
        <f>F7+F27+F38+F40</f>
        <v>33430909</v>
      </c>
    </row>
    <row r="43" spans="1:6" x14ac:dyDescent="0.2">
      <c r="A43" s="130" t="s">
        <v>175</v>
      </c>
      <c r="B43" s="129">
        <v>147</v>
      </c>
      <c r="C43" s="44">
        <f>C10+C33+C39+C41</f>
        <v>91052623</v>
      </c>
      <c r="D43" s="44">
        <f>D10+D33+D39+D41</f>
        <v>31357460</v>
      </c>
      <c r="E43" s="44">
        <f>E10+E33+E39+E41</f>
        <v>94465160</v>
      </c>
      <c r="F43" s="44">
        <f>F10+F33+F39+F41</f>
        <v>35756330</v>
      </c>
    </row>
    <row r="44" spans="1:6" x14ac:dyDescent="0.2">
      <c r="A44" s="130" t="s">
        <v>176</v>
      </c>
      <c r="B44" s="129">
        <v>148</v>
      </c>
      <c r="C44" s="44">
        <f>C42-C43</f>
        <v>-7374494</v>
      </c>
      <c r="D44" s="44">
        <f>D42-D43</f>
        <v>-4015026.6999999993</v>
      </c>
      <c r="E44" s="44">
        <f>E42-E43</f>
        <v>89551652</v>
      </c>
      <c r="F44" s="44">
        <f>F42-F43</f>
        <v>-2325421</v>
      </c>
    </row>
    <row r="45" spans="1:6" x14ac:dyDescent="0.2">
      <c r="A45" s="128" t="s">
        <v>177</v>
      </c>
      <c r="B45" s="129">
        <v>149</v>
      </c>
      <c r="C45" s="41">
        <f>IF(C42&gt;C43,C42-C43,0)</f>
        <v>0</v>
      </c>
      <c r="D45" s="41">
        <f>IF(D42&gt;D43,D42-D43,0)</f>
        <v>0</v>
      </c>
      <c r="E45" s="41">
        <f>IF(E42&gt;E43,E42-E43,0)</f>
        <v>89551652</v>
      </c>
      <c r="F45" s="41">
        <f>IF(F42&gt;F43,F42-F43,0)</f>
        <v>0</v>
      </c>
    </row>
    <row r="46" spans="1:6" x14ac:dyDescent="0.2">
      <c r="A46" s="128" t="s">
        <v>178</v>
      </c>
      <c r="B46" s="129">
        <v>150</v>
      </c>
      <c r="C46" s="41">
        <f>IF(C43&gt;C42,C43-C42,0)</f>
        <v>7374494</v>
      </c>
      <c r="D46" s="41">
        <f>IF(D43&gt;D42,D43-D42,0)</f>
        <v>4015026.6999999993</v>
      </c>
      <c r="E46" s="41">
        <f>IF(E43&gt;E42,E43-E42,0)</f>
        <v>0</v>
      </c>
      <c r="F46" s="41">
        <f>IF(F43&gt;F42,F43-F42,0)</f>
        <v>2325421</v>
      </c>
    </row>
    <row r="47" spans="1:6" x14ac:dyDescent="0.2">
      <c r="A47" s="130" t="s">
        <v>179</v>
      </c>
      <c r="B47" s="129">
        <v>151</v>
      </c>
      <c r="C47" s="45">
        <v>-1967003</v>
      </c>
      <c r="D47" s="45">
        <v>-729780</v>
      </c>
      <c r="E47" s="45">
        <v>-1271892</v>
      </c>
      <c r="F47" s="45">
        <v>-2430169</v>
      </c>
    </row>
    <row r="48" spans="1:6" x14ac:dyDescent="0.2">
      <c r="A48" s="130" t="s">
        <v>180</v>
      </c>
      <c r="B48" s="129">
        <v>152</v>
      </c>
      <c r="C48" s="44">
        <f>C44-C47</f>
        <v>-5407491</v>
      </c>
      <c r="D48" s="44">
        <f>D44-D47</f>
        <v>-3285246.6999999993</v>
      </c>
      <c r="E48" s="44">
        <f>E44-E47</f>
        <v>90823544</v>
      </c>
      <c r="F48" s="44">
        <f>F44-F47</f>
        <v>104748</v>
      </c>
    </row>
    <row r="49" spans="1:6" x14ac:dyDescent="0.2">
      <c r="A49" s="128" t="s">
        <v>181</v>
      </c>
      <c r="B49" s="129">
        <v>153</v>
      </c>
      <c r="C49" s="41">
        <f>IF(C48&gt;0,C48,0)</f>
        <v>0</v>
      </c>
      <c r="D49" s="41">
        <f>IF(D48&gt;0,D48,0)</f>
        <v>0</v>
      </c>
      <c r="E49" s="41">
        <f>IF(E48&gt;0,E48,0)</f>
        <v>90823544</v>
      </c>
      <c r="F49" s="41">
        <f>IF(F48&gt;0,F48,0)</f>
        <v>104748</v>
      </c>
    </row>
    <row r="50" spans="1:6" x14ac:dyDescent="0.2">
      <c r="A50" s="140" t="s">
        <v>182</v>
      </c>
      <c r="B50" s="141">
        <v>154</v>
      </c>
      <c r="C50" s="46">
        <f>IF(C48&lt;0,-C48,0)</f>
        <v>5407491</v>
      </c>
      <c r="D50" s="46">
        <f>IF(D48&lt;0,-D48,0)</f>
        <v>3285246.6999999993</v>
      </c>
      <c r="E50" s="46">
        <f>IF(E48&lt;0,-E48,0)</f>
        <v>0</v>
      </c>
      <c r="F50" s="46">
        <f>IF(F48&lt;0,-F48,0)</f>
        <v>0</v>
      </c>
    </row>
    <row r="51" spans="1:6" x14ac:dyDescent="0.2">
      <c r="A51" s="125" t="s">
        <v>183</v>
      </c>
      <c r="B51" s="142"/>
      <c r="C51" s="142"/>
      <c r="D51" s="142"/>
      <c r="E51" s="142"/>
      <c r="F51" s="142"/>
    </row>
    <row r="52" spans="1:6" x14ac:dyDescent="0.2">
      <c r="A52" s="138" t="s">
        <v>184</v>
      </c>
      <c r="B52" s="143"/>
      <c r="C52" s="143"/>
      <c r="D52" s="143"/>
      <c r="E52" s="143"/>
      <c r="F52" s="144"/>
    </row>
    <row r="53" spans="1:6" x14ac:dyDescent="0.2">
      <c r="A53" s="130" t="s">
        <v>185</v>
      </c>
      <c r="B53" s="129">
        <v>155</v>
      </c>
      <c r="C53" s="40"/>
      <c r="D53" s="40"/>
      <c r="E53" s="40"/>
      <c r="F53" s="40"/>
    </row>
    <row r="54" spans="1:6" x14ac:dyDescent="0.2">
      <c r="A54" s="130" t="s">
        <v>186</v>
      </c>
      <c r="B54" s="129">
        <v>156</v>
      </c>
      <c r="C54" s="42"/>
      <c r="D54" s="42"/>
      <c r="E54" s="42"/>
      <c r="F54" s="42"/>
    </row>
    <row r="55" spans="1:6" x14ac:dyDescent="0.2">
      <c r="A55" s="125" t="s">
        <v>187</v>
      </c>
      <c r="B55" s="142"/>
      <c r="C55" s="142"/>
      <c r="D55" s="142"/>
      <c r="E55" s="142"/>
      <c r="F55" s="142"/>
    </row>
    <row r="56" spans="1:6" x14ac:dyDescent="0.2">
      <c r="A56" s="138" t="s">
        <v>188</v>
      </c>
      <c r="B56" s="145">
        <v>157</v>
      </c>
      <c r="C56" s="306">
        <f>C48</f>
        <v>-5407491</v>
      </c>
      <c r="D56" s="306">
        <f>D48</f>
        <v>-3285246.6999999993</v>
      </c>
      <c r="E56" s="50">
        <f>E48</f>
        <v>90823544</v>
      </c>
      <c r="F56" s="50">
        <f>F48</f>
        <v>104748</v>
      </c>
    </row>
    <row r="57" spans="1:6" x14ac:dyDescent="0.2">
      <c r="A57" s="130" t="s">
        <v>189</v>
      </c>
      <c r="B57" s="129">
        <v>158</v>
      </c>
      <c r="C57" s="51">
        <f>SUM(C58:C64)</f>
        <v>790091.19</v>
      </c>
      <c r="D57" s="51">
        <f>SUM(D58:D64)</f>
        <v>242359.97999999998</v>
      </c>
      <c r="E57" s="44">
        <f>SUM(E58:E64)</f>
        <v>708895</v>
      </c>
      <c r="F57" s="44">
        <f>SUM(F58:F64)</f>
        <v>204250.87</v>
      </c>
    </row>
    <row r="58" spans="1:6" x14ac:dyDescent="0.2">
      <c r="A58" s="130" t="s">
        <v>190</v>
      </c>
      <c r="B58" s="129">
        <v>159</v>
      </c>
      <c r="C58" s="5"/>
      <c r="D58" s="40"/>
      <c r="E58" s="40"/>
      <c r="F58" s="40"/>
    </row>
    <row r="59" spans="1:6" x14ac:dyDescent="0.2">
      <c r="A59" s="130" t="s">
        <v>191</v>
      </c>
      <c r="B59" s="129">
        <v>160</v>
      </c>
      <c r="C59" s="5"/>
      <c r="D59" s="40"/>
      <c r="E59" s="40"/>
      <c r="F59" s="40"/>
    </row>
    <row r="60" spans="1:6" x14ac:dyDescent="0.2">
      <c r="A60" s="130" t="s">
        <v>192</v>
      </c>
      <c r="B60" s="129">
        <v>161</v>
      </c>
      <c r="C60" s="5"/>
      <c r="D60" s="40"/>
      <c r="E60" s="40"/>
      <c r="F60" s="40"/>
    </row>
    <row r="61" spans="1:6" x14ac:dyDescent="0.2">
      <c r="A61" s="130" t="s">
        <v>193</v>
      </c>
      <c r="B61" s="129">
        <v>162</v>
      </c>
      <c r="C61" s="5">
        <v>790091.19</v>
      </c>
      <c r="D61" s="40">
        <v>242359.97999999998</v>
      </c>
      <c r="E61" s="40">
        <v>708895</v>
      </c>
      <c r="F61" s="40">
        <v>204250.87</v>
      </c>
    </row>
    <row r="62" spans="1:6" x14ac:dyDescent="0.2">
      <c r="A62" s="130" t="s">
        <v>194</v>
      </c>
      <c r="B62" s="129">
        <v>163</v>
      </c>
      <c r="C62" s="5"/>
      <c r="D62" s="40"/>
      <c r="E62" s="40"/>
      <c r="F62" s="40"/>
    </row>
    <row r="63" spans="1:6" x14ac:dyDescent="0.2">
      <c r="A63" s="130" t="s">
        <v>195</v>
      </c>
      <c r="B63" s="129">
        <v>164</v>
      </c>
      <c r="C63" s="5"/>
      <c r="D63" s="40"/>
      <c r="E63" s="40"/>
      <c r="F63" s="40"/>
    </row>
    <row r="64" spans="1:6" x14ac:dyDescent="0.2">
      <c r="A64" s="18" t="s">
        <v>196</v>
      </c>
      <c r="B64" s="1">
        <v>165</v>
      </c>
      <c r="C64" s="5"/>
      <c r="D64" s="40"/>
      <c r="E64" s="40"/>
      <c r="F64" s="40"/>
    </row>
    <row r="65" spans="1:6" x14ac:dyDescent="0.2">
      <c r="A65" s="18" t="s">
        <v>197</v>
      </c>
      <c r="B65" s="1">
        <v>166</v>
      </c>
      <c r="C65" s="5"/>
      <c r="D65" s="40"/>
      <c r="E65" s="40"/>
      <c r="F65" s="40"/>
    </row>
    <row r="66" spans="1:6" x14ac:dyDescent="0.2">
      <c r="A66" s="18" t="s">
        <v>198</v>
      </c>
      <c r="B66" s="1">
        <v>167</v>
      </c>
      <c r="C66" s="51">
        <f>C57-C65</f>
        <v>790091.19</v>
      </c>
      <c r="D66" s="51">
        <f>D57-D65</f>
        <v>242359.97999999998</v>
      </c>
      <c r="E66" s="44">
        <f>E57-E65</f>
        <v>708895</v>
      </c>
      <c r="F66" s="44">
        <f>F57-F65</f>
        <v>204250.87</v>
      </c>
    </row>
    <row r="67" spans="1:6" x14ac:dyDescent="0.2">
      <c r="A67" s="18" t="s">
        <v>199</v>
      </c>
      <c r="B67" s="1">
        <v>168</v>
      </c>
      <c r="C67" s="52">
        <f>C56+C66</f>
        <v>-4617399.8100000005</v>
      </c>
      <c r="D67" s="52">
        <f>D56+D66</f>
        <v>-3042886.7199999993</v>
      </c>
      <c r="E67" s="53">
        <f>E56+E66</f>
        <v>91532439</v>
      </c>
      <c r="F67" s="53">
        <f>F56+F66</f>
        <v>308998.87</v>
      </c>
    </row>
    <row r="68" spans="1:6" x14ac:dyDescent="0.2">
      <c r="A68" s="34" t="s">
        <v>200</v>
      </c>
      <c r="B68" s="35"/>
      <c r="C68" s="35"/>
      <c r="D68" s="35"/>
      <c r="E68" s="35"/>
      <c r="F68" s="35"/>
    </row>
    <row r="69" spans="1:6" x14ac:dyDescent="0.2">
      <c r="A69" s="36" t="s">
        <v>201</v>
      </c>
      <c r="B69" s="37"/>
      <c r="C69" s="37"/>
      <c r="D69" s="37"/>
      <c r="E69" s="37"/>
      <c r="F69" s="37"/>
    </row>
    <row r="70" spans="1:6" x14ac:dyDescent="0.2">
      <c r="A70" s="18" t="s">
        <v>185</v>
      </c>
      <c r="B70" s="1">
        <v>169</v>
      </c>
      <c r="C70" s="5"/>
      <c r="D70" s="5"/>
      <c r="E70" s="5"/>
      <c r="F70" s="5"/>
    </row>
    <row r="71" spans="1:6" x14ac:dyDescent="0.2">
      <c r="A71" s="31" t="s">
        <v>186</v>
      </c>
      <c r="B71" s="4">
        <v>170</v>
      </c>
      <c r="C71" s="6"/>
      <c r="D71" s="6"/>
      <c r="E71" s="6"/>
      <c r="F71" s="6"/>
    </row>
  </sheetData>
  <phoneticPr fontId="3" type="noConversion"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29:F29 E17:F22 C45:F46 C17:C21 C26:F26 C34:F35 D17:D20 E49:F50">
      <formula1>0</formula1>
    </dataValidation>
    <dataValidation allowBlank="1" sqref="C53:F54 C70:F71 C27:F28 D23:F25 C30:F33 C36:F44 E48:F48 C25 C22:D22 C48:D50 C7:F16 D21 C56:F67"/>
  </dataValidations>
  <pageMargins left="0.75" right="0.75" top="1" bottom="1" header="0.5" footer="0.5"/>
  <pageSetup paperSize="9" scale="59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65"/>
  <sheetViews>
    <sheetView zoomScaleNormal="100" zoomScaleSheetLayoutView="110" workbookViewId="0">
      <selection activeCell="L34" sqref="L34"/>
    </sheetView>
  </sheetViews>
  <sheetFormatPr defaultRowHeight="12.75" x14ac:dyDescent="0.2"/>
  <cols>
    <col min="1" max="1" width="57.85546875" style="39" bestFit="1" customWidth="1"/>
    <col min="2" max="2" width="9.140625" style="9"/>
    <col min="3" max="3" width="13.5703125" style="9" bestFit="1" customWidth="1"/>
    <col min="4" max="4" width="12.85546875" style="9" bestFit="1" customWidth="1"/>
    <col min="5" max="11" width="9.140625" style="9"/>
    <col min="12" max="12" width="8.85546875" style="9" customWidth="1"/>
    <col min="13" max="16384" width="9.140625" style="9"/>
  </cols>
  <sheetData>
    <row r="1" spans="1:9" ht="15.75" x14ac:dyDescent="0.2">
      <c r="A1" s="180" t="s">
        <v>276</v>
      </c>
      <c r="B1" s="181"/>
      <c r="C1" s="181"/>
      <c r="D1" s="181"/>
      <c r="E1" s="182"/>
      <c r="F1" s="182"/>
      <c r="G1" s="182"/>
      <c r="H1" s="182"/>
      <c r="I1" s="183"/>
    </row>
    <row r="2" spans="1:9" x14ac:dyDescent="0.2">
      <c r="A2" s="184" t="s">
        <v>293</v>
      </c>
      <c r="B2" s="117"/>
      <c r="C2" s="117"/>
      <c r="D2" s="117"/>
      <c r="E2" s="185"/>
      <c r="F2" s="185"/>
      <c r="G2" s="185"/>
      <c r="H2" s="185"/>
      <c r="I2" s="186"/>
    </row>
    <row r="3" spans="1:9" x14ac:dyDescent="0.2">
      <c r="A3" s="118" t="s">
        <v>291</v>
      </c>
      <c r="B3" s="119"/>
      <c r="C3" s="119"/>
      <c r="D3" s="120"/>
      <c r="E3" s="185"/>
      <c r="F3" s="185"/>
      <c r="G3" s="185"/>
      <c r="H3" s="185"/>
      <c r="I3" s="186"/>
    </row>
    <row r="4" spans="1:9" ht="22.5" x14ac:dyDescent="0.2">
      <c r="A4" s="121" t="s">
        <v>35</v>
      </c>
      <c r="B4" s="121" t="s">
        <v>36</v>
      </c>
      <c r="C4" s="122" t="s">
        <v>37</v>
      </c>
      <c r="D4" s="122" t="s">
        <v>38</v>
      </c>
      <c r="E4" s="185"/>
      <c r="F4" s="185"/>
      <c r="G4" s="185"/>
      <c r="H4" s="185"/>
      <c r="I4" s="186"/>
    </row>
    <row r="5" spans="1:9" x14ac:dyDescent="0.2">
      <c r="A5" s="122">
        <v>1</v>
      </c>
      <c r="B5" s="123">
        <v>2</v>
      </c>
      <c r="C5" s="124" t="s">
        <v>4</v>
      </c>
      <c r="D5" s="124" t="s">
        <v>5</v>
      </c>
      <c r="E5" s="185"/>
      <c r="F5" s="185"/>
      <c r="G5" s="185"/>
      <c r="H5" s="185"/>
      <c r="I5" s="186"/>
    </row>
    <row r="6" spans="1:9" x14ac:dyDescent="0.2">
      <c r="A6" s="125" t="s">
        <v>205</v>
      </c>
      <c r="B6" s="126"/>
      <c r="C6" s="126"/>
      <c r="D6" s="127"/>
      <c r="E6" s="185"/>
      <c r="F6" s="185"/>
      <c r="G6" s="185"/>
      <c r="H6" s="185"/>
      <c r="I6" s="186"/>
    </row>
    <row r="7" spans="1:9" x14ac:dyDescent="0.2">
      <c r="A7" s="128" t="s">
        <v>206</v>
      </c>
      <c r="B7" s="129">
        <v>1</v>
      </c>
      <c r="C7" s="40">
        <v>-7374494</v>
      </c>
      <c r="D7" s="41">
        <v>89551652</v>
      </c>
      <c r="E7" s="185"/>
      <c r="F7" s="185"/>
      <c r="G7" s="185"/>
      <c r="H7" s="185"/>
      <c r="I7" s="186"/>
    </row>
    <row r="8" spans="1:9" x14ac:dyDescent="0.2">
      <c r="A8" s="128" t="s">
        <v>207</v>
      </c>
      <c r="B8" s="129">
        <v>2</v>
      </c>
      <c r="C8" s="40">
        <v>3068552</v>
      </c>
      <c r="D8" s="40">
        <v>3504795</v>
      </c>
      <c r="E8" s="185"/>
      <c r="F8" s="185"/>
      <c r="G8" s="185"/>
      <c r="H8" s="185"/>
      <c r="I8" s="186"/>
    </row>
    <row r="9" spans="1:9" x14ac:dyDescent="0.2">
      <c r="A9" s="128" t="s">
        <v>208</v>
      </c>
      <c r="B9" s="129">
        <v>3</v>
      </c>
      <c r="C9" s="40">
        <v>-2443517</v>
      </c>
      <c r="D9" s="40"/>
      <c r="E9" s="185"/>
      <c r="F9" s="185"/>
      <c r="G9" s="185"/>
      <c r="H9" s="185"/>
      <c r="I9" s="186"/>
    </row>
    <row r="10" spans="1:9" x14ac:dyDescent="0.2">
      <c r="A10" s="128" t="s">
        <v>209</v>
      </c>
      <c r="B10" s="129">
        <v>4</v>
      </c>
      <c r="C10" s="40">
        <v>7695922</v>
      </c>
      <c r="D10" s="40"/>
      <c r="E10" s="185"/>
      <c r="F10" s="185"/>
      <c r="G10" s="185"/>
      <c r="H10" s="185"/>
      <c r="I10" s="186"/>
    </row>
    <row r="11" spans="1:9" x14ac:dyDescent="0.2">
      <c r="A11" s="128" t="s">
        <v>210</v>
      </c>
      <c r="B11" s="129">
        <v>5</v>
      </c>
      <c r="C11" s="40"/>
      <c r="D11" s="40"/>
      <c r="E11" s="185"/>
      <c r="F11" s="185"/>
      <c r="G11" s="185"/>
      <c r="H11" s="185"/>
      <c r="I11" s="186"/>
    </row>
    <row r="12" spans="1:9" x14ac:dyDescent="0.2">
      <c r="A12" s="128" t="s">
        <v>211</v>
      </c>
      <c r="B12" s="129">
        <v>6</v>
      </c>
      <c r="C12" s="40">
        <v>26733986</v>
      </c>
      <c r="D12" s="40">
        <v>8830236</v>
      </c>
      <c r="E12" s="185"/>
      <c r="F12" s="185"/>
      <c r="G12" s="185"/>
      <c r="H12" s="185"/>
      <c r="I12" s="186"/>
    </row>
    <row r="13" spans="1:9" x14ac:dyDescent="0.2">
      <c r="A13" s="130" t="s">
        <v>212</v>
      </c>
      <c r="B13" s="129">
        <v>7</v>
      </c>
      <c r="C13" s="44">
        <f>SUM(C7:C12)</f>
        <v>27680449</v>
      </c>
      <c r="D13" s="44">
        <f>SUM(D7:D12)</f>
        <v>101886683</v>
      </c>
      <c r="E13" s="185"/>
      <c r="F13" s="185"/>
      <c r="G13" s="185"/>
      <c r="H13" s="185"/>
      <c r="I13" s="186"/>
    </row>
    <row r="14" spans="1:9" x14ac:dyDescent="0.2">
      <c r="A14" s="128" t="s">
        <v>213</v>
      </c>
      <c r="B14" s="129">
        <v>8</v>
      </c>
      <c r="C14" s="41"/>
      <c r="D14" s="41">
        <v>7116430</v>
      </c>
      <c r="E14" s="185"/>
      <c r="F14" s="185"/>
      <c r="G14" s="185"/>
      <c r="H14" s="185"/>
      <c r="I14" s="186"/>
    </row>
    <row r="15" spans="1:9" x14ac:dyDescent="0.2">
      <c r="A15" s="128" t="s">
        <v>214</v>
      </c>
      <c r="B15" s="129">
        <v>9</v>
      </c>
      <c r="C15" s="40"/>
      <c r="D15" s="40">
        <v>88693072</v>
      </c>
      <c r="E15" s="185"/>
      <c r="F15" s="185"/>
      <c r="G15" s="185"/>
      <c r="H15" s="185"/>
      <c r="I15" s="186"/>
    </row>
    <row r="16" spans="1:9" x14ac:dyDescent="0.2">
      <c r="A16" s="128" t="s">
        <v>215</v>
      </c>
      <c r="B16" s="129">
        <v>10</v>
      </c>
      <c r="C16" s="40"/>
      <c r="D16" s="40"/>
      <c r="E16" s="185"/>
      <c r="F16" s="185"/>
      <c r="G16" s="185"/>
      <c r="H16" s="185"/>
      <c r="I16" s="186"/>
    </row>
    <row r="17" spans="1:9" x14ac:dyDescent="0.2">
      <c r="A17" s="128" t="s">
        <v>216</v>
      </c>
      <c r="B17" s="129">
        <v>11</v>
      </c>
      <c r="C17" s="5">
        <v>17147965</v>
      </c>
      <c r="D17" s="40"/>
      <c r="E17" s="185"/>
      <c r="F17" s="185"/>
      <c r="G17" s="185"/>
      <c r="H17" s="185"/>
      <c r="I17" s="186"/>
    </row>
    <row r="18" spans="1:9" x14ac:dyDescent="0.2">
      <c r="A18" s="130" t="s">
        <v>217</v>
      </c>
      <c r="B18" s="129">
        <v>12</v>
      </c>
      <c r="C18" s="44">
        <f>SUM(C14:C17)</f>
        <v>17147965</v>
      </c>
      <c r="D18" s="44">
        <f>SUM(D14:D17)</f>
        <v>95809502</v>
      </c>
      <c r="E18" s="185"/>
      <c r="F18" s="185"/>
      <c r="G18" s="185"/>
      <c r="H18" s="185"/>
      <c r="I18" s="186"/>
    </row>
    <row r="19" spans="1:9" x14ac:dyDescent="0.2">
      <c r="A19" s="130" t="s">
        <v>218</v>
      </c>
      <c r="B19" s="129">
        <v>13</v>
      </c>
      <c r="C19" s="41">
        <f>IF(C13&gt;C18,C13-C18,0)</f>
        <v>10532484</v>
      </c>
      <c r="D19" s="41">
        <f>IF(D13&gt;D18,D13-D18,0)</f>
        <v>6077181</v>
      </c>
      <c r="E19" s="185"/>
      <c r="F19" s="185"/>
      <c r="G19" s="185"/>
      <c r="H19" s="185"/>
      <c r="I19" s="186"/>
    </row>
    <row r="20" spans="1:9" x14ac:dyDescent="0.2">
      <c r="A20" s="130" t="s">
        <v>219</v>
      </c>
      <c r="B20" s="129">
        <v>14</v>
      </c>
      <c r="C20" s="44">
        <f>IF(C18&gt;C13,C18-C13,0)</f>
        <v>0</v>
      </c>
      <c r="D20" s="44">
        <f>IF(D18&gt;D13,D18-D13,0)</f>
        <v>0</v>
      </c>
      <c r="E20" s="185"/>
      <c r="F20" s="185"/>
      <c r="G20" s="185"/>
      <c r="H20" s="185"/>
      <c r="I20" s="186"/>
    </row>
    <row r="21" spans="1:9" x14ac:dyDescent="0.2">
      <c r="A21" s="125" t="s">
        <v>220</v>
      </c>
      <c r="B21" s="126"/>
      <c r="C21" s="126"/>
      <c r="D21" s="127"/>
      <c r="E21" s="185"/>
      <c r="F21" s="185"/>
      <c r="G21" s="185"/>
      <c r="H21" s="185"/>
      <c r="I21" s="186"/>
    </row>
    <row r="22" spans="1:9" x14ac:dyDescent="0.2">
      <c r="A22" s="128" t="s">
        <v>221</v>
      </c>
      <c r="B22" s="129">
        <v>15</v>
      </c>
      <c r="C22" s="40"/>
      <c r="D22" s="40">
        <v>54400</v>
      </c>
      <c r="E22" s="185"/>
      <c r="F22" s="185"/>
      <c r="G22" s="185"/>
      <c r="H22" s="185"/>
      <c r="I22" s="186"/>
    </row>
    <row r="23" spans="1:9" x14ac:dyDescent="0.2">
      <c r="A23" s="128" t="s">
        <v>222</v>
      </c>
      <c r="B23" s="129">
        <v>16</v>
      </c>
      <c r="C23" s="40"/>
      <c r="D23" s="40"/>
      <c r="E23" s="185"/>
      <c r="F23" s="185"/>
      <c r="G23" s="185"/>
      <c r="H23" s="185"/>
      <c r="I23" s="186"/>
    </row>
    <row r="24" spans="1:9" x14ac:dyDescent="0.2">
      <c r="A24" s="128" t="s">
        <v>223</v>
      </c>
      <c r="B24" s="129">
        <v>17</v>
      </c>
      <c r="C24" s="40">
        <v>13888</v>
      </c>
      <c r="D24" s="40"/>
      <c r="E24" s="185"/>
      <c r="F24" s="185"/>
      <c r="G24" s="185"/>
      <c r="H24" s="185"/>
      <c r="I24" s="186"/>
    </row>
    <row r="25" spans="1:9" x14ac:dyDescent="0.2">
      <c r="A25" s="128" t="s">
        <v>224</v>
      </c>
      <c r="B25" s="129">
        <v>18</v>
      </c>
      <c r="C25" s="40">
        <v>23662543</v>
      </c>
      <c r="D25" s="40">
        <v>55000000</v>
      </c>
      <c r="E25" s="185"/>
      <c r="F25" s="185"/>
      <c r="G25" s="185"/>
      <c r="H25" s="185"/>
      <c r="I25" s="186"/>
    </row>
    <row r="26" spans="1:9" x14ac:dyDescent="0.2">
      <c r="A26" s="128" t="s">
        <v>225</v>
      </c>
      <c r="B26" s="129">
        <v>19</v>
      </c>
      <c r="C26" s="40">
        <v>82562</v>
      </c>
      <c r="D26" s="40">
        <v>37808</v>
      </c>
      <c r="E26" s="185"/>
      <c r="F26" s="185"/>
      <c r="G26" s="185"/>
      <c r="H26" s="185"/>
      <c r="I26" s="186"/>
    </row>
    <row r="27" spans="1:9" x14ac:dyDescent="0.2">
      <c r="A27" s="130" t="s">
        <v>226</v>
      </c>
      <c r="B27" s="129">
        <v>20</v>
      </c>
      <c r="C27" s="44">
        <f>SUM(C22:C26)</f>
        <v>23758993</v>
      </c>
      <c r="D27" s="44">
        <f>SUM(D22:D26)</f>
        <v>55092208</v>
      </c>
      <c r="E27" s="185"/>
      <c r="F27" s="185"/>
      <c r="G27" s="185"/>
      <c r="H27" s="185"/>
      <c r="I27" s="186"/>
    </row>
    <row r="28" spans="1:9" x14ac:dyDescent="0.2">
      <c r="A28" s="128" t="s">
        <v>227</v>
      </c>
      <c r="B28" s="129">
        <v>21</v>
      </c>
      <c r="C28" s="40">
        <v>2579929</v>
      </c>
      <c r="D28" s="40">
        <v>3444874</v>
      </c>
      <c r="E28" s="185"/>
      <c r="F28" s="185"/>
      <c r="G28" s="185"/>
      <c r="H28" s="185"/>
      <c r="I28" s="186"/>
    </row>
    <row r="29" spans="1:9" x14ac:dyDescent="0.2">
      <c r="A29" s="128" t="s">
        <v>228</v>
      </c>
      <c r="B29" s="129">
        <v>22</v>
      </c>
      <c r="C29" s="40"/>
      <c r="D29" s="40"/>
      <c r="E29" s="185"/>
      <c r="F29" s="185"/>
      <c r="G29" s="185"/>
      <c r="H29" s="185"/>
      <c r="I29" s="186"/>
    </row>
    <row r="30" spans="1:9" x14ac:dyDescent="0.2">
      <c r="A30" s="128" t="s">
        <v>229</v>
      </c>
      <c r="B30" s="129">
        <v>23</v>
      </c>
      <c r="C30" s="40">
        <v>971624</v>
      </c>
      <c r="D30" s="40">
        <v>453944</v>
      </c>
      <c r="E30" s="185"/>
      <c r="F30" s="185"/>
      <c r="G30" s="185"/>
      <c r="H30" s="185"/>
      <c r="I30" s="186"/>
    </row>
    <row r="31" spans="1:9" x14ac:dyDescent="0.2">
      <c r="A31" s="130" t="s">
        <v>230</v>
      </c>
      <c r="B31" s="129">
        <v>24</v>
      </c>
      <c r="C31" s="44">
        <f>SUM(C28:C30)</f>
        <v>3551553</v>
      </c>
      <c r="D31" s="44">
        <f>SUM(D28:D30)</f>
        <v>3898818</v>
      </c>
      <c r="E31" s="185"/>
      <c r="F31" s="185"/>
      <c r="G31" s="185"/>
      <c r="H31" s="185"/>
      <c r="I31" s="186"/>
    </row>
    <row r="32" spans="1:9" x14ac:dyDescent="0.2">
      <c r="A32" s="130" t="s">
        <v>231</v>
      </c>
      <c r="B32" s="129">
        <v>25</v>
      </c>
      <c r="C32" s="44">
        <f>IF(C27&gt;C31,C27-C31,0)</f>
        <v>20207440</v>
      </c>
      <c r="D32" s="44">
        <f>IF(D27&gt;D31,D27-D31,0)</f>
        <v>51193390</v>
      </c>
      <c r="E32" s="185"/>
      <c r="F32" s="185"/>
      <c r="G32" s="185"/>
      <c r="H32" s="185"/>
      <c r="I32" s="186"/>
    </row>
    <row r="33" spans="1:9" x14ac:dyDescent="0.2">
      <c r="A33" s="130" t="s">
        <v>232</v>
      </c>
      <c r="B33" s="129">
        <v>26</v>
      </c>
      <c r="C33" s="44">
        <f>IF(C31&gt;C27,C31-C27,0)</f>
        <v>0</v>
      </c>
      <c r="D33" s="44">
        <f>IF(D31&gt;D27,D31-D27,0)</f>
        <v>0</v>
      </c>
      <c r="E33" s="185"/>
      <c r="F33" s="185"/>
      <c r="G33" s="185"/>
      <c r="H33" s="185"/>
      <c r="I33" s="186"/>
    </row>
    <row r="34" spans="1:9" x14ac:dyDescent="0.2">
      <c r="A34" s="125" t="s">
        <v>233</v>
      </c>
      <c r="B34" s="126"/>
      <c r="C34" s="126"/>
      <c r="D34" s="127"/>
      <c r="E34" s="185"/>
      <c r="F34" s="185"/>
      <c r="G34" s="185"/>
      <c r="H34" s="185"/>
      <c r="I34" s="186"/>
    </row>
    <row r="35" spans="1:9" x14ac:dyDescent="0.2">
      <c r="A35" s="128" t="s">
        <v>234</v>
      </c>
      <c r="B35" s="129">
        <v>27</v>
      </c>
      <c r="C35" s="40"/>
      <c r="D35" s="40"/>
      <c r="E35" s="185"/>
      <c r="F35" s="185"/>
      <c r="G35" s="185"/>
      <c r="H35" s="185"/>
      <c r="I35" s="186"/>
    </row>
    <row r="36" spans="1:9" x14ac:dyDescent="0.2">
      <c r="A36" s="128" t="s">
        <v>235</v>
      </c>
      <c r="B36" s="129">
        <v>28</v>
      </c>
      <c r="C36" s="40">
        <v>158931088</v>
      </c>
      <c r="D36" s="40">
        <v>6000000</v>
      </c>
      <c r="E36" s="185"/>
      <c r="F36" s="185"/>
      <c r="G36" s="185"/>
      <c r="H36" s="185"/>
      <c r="I36" s="186"/>
    </row>
    <row r="37" spans="1:9" x14ac:dyDescent="0.2">
      <c r="A37" s="128" t="s">
        <v>236</v>
      </c>
      <c r="B37" s="129">
        <v>29</v>
      </c>
      <c r="C37" s="40"/>
      <c r="D37" s="40"/>
      <c r="E37" s="185"/>
      <c r="F37" s="185"/>
      <c r="G37" s="185"/>
      <c r="H37" s="185"/>
      <c r="I37" s="186"/>
    </row>
    <row r="38" spans="1:9" x14ac:dyDescent="0.2">
      <c r="A38" s="130" t="s">
        <v>237</v>
      </c>
      <c r="B38" s="129">
        <v>30</v>
      </c>
      <c r="C38" s="44">
        <f>SUM(C35:C37)</f>
        <v>158931088</v>
      </c>
      <c r="D38" s="44">
        <f>SUM(D35:D37)</f>
        <v>6000000</v>
      </c>
      <c r="E38" s="185"/>
      <c r="F38" s="185"/>
      <c r="G38" s="185"/>
      <c r="H38" s="185"/>
      <c r="I38" s="186"/>
    </row>
    <row r="39" spans="1:9" x14ac:dyDescent="0.2">
      <c r="A39" s="128" t="s">
        <v>238</v>
      </c>
      <c r="B39" s="129">
        <v>31</v>
      </c>
      <c r="C39" s="40">
        <v>47450428</v>
      </c>
      <c r="D39" s="40">
        <v>15132674</v>
      </c>
      <c r="E39" s="185"/>
      <c r="F39" s="185"/>
      <c r="G39" s="185"/>
      <c r="H39" s="185"/>
      <c r="I39" s="186"/>
    </row>
    <row r="40" spans="1:9" x14ac:dyDescent="0.2">
      <c r="A40" s="128" t="s">
        <v>239</v>
      </c>
      <c r="B40" s="129">
        <v>32</v>
      </c>
      <c r="C40" s="40">
        <v>35009919</v>
      </c>
      <c r="D40" s="40">
        <v>39966123</v>
      </c>
      <c r="E40" s="185"/>
      <c r="F40" s="185"/>
      <c r="G40" s="185"/>
      <c r="H40" s="185"/>
      <c r="I40" s="186"/>
    </row>
    <row r="41" spans="1:9" x14ac:dyDescent="0.2">
      <c r="A41" s="128" t="s">
        <v>240</v>
      </c>
      <c r="B41" s="129">
        <v>33</v>
      </c>
      <c r="C41" s="40"/>
      <c r="D41" s="40"/>
      <c r="E41" s="185"/>
      <c r="F41" s="185"/>
      <c r="G41" s="185"/>
      <c r="H41" s="185"/>
      <c r="I41" s="186"/>
    </row>
    <row r="42" spans="1:9" x14ac:dyDescent="0.2">
      <c r="A42" s="128" t="s">
        <v>241</v>
      </c>
      <c r="B42" s="129">
        <v>34</v>
      </c>
      <c r="C42" s="40"/>
      <c r="D42" s="40">
        <v>3877288</v>
      </c>
      <c r="E42" s="185"/>
      <c r="F42" s="185"/>
      <c r="G42" s="185"/>
      <c r="H42" s="185"/>
      <c r="I42" s="186"/>
    </row>
    <row r="43" spans="1:9" x14ac:dyDescent="0.2">
      <c r="A43" s="128" t="s">
        <v>242</v>
      </c>
      <c r="B43" s="129">
        <v>35</v>
      </c>
      <c r="C43" s="40">
        <v>86276934</v>
      </c>
      <c r="D43" s="40"/>
      <c r="E43" s="185"/>
      <c r="F43" s="185"/>
      <c r="G43" s="185"/>
      <c r="H43" s="185"/>
      <c r="I43" s="186"/>
    </row>
    <row r="44" spans="1:9" x14ac:dyDescent="0.2">
      <c r="A44" s="130" t="s">
        <v>243</v>
      </c>
      <c r="B44" s="129">
        <v>36</v>
      </c>
      <c r="C44" s="44">
        <f>SUM(C39:C43)</f>
        <v>168737281</v>
      </c>
      <c r="D44" s="44">
        <f>SUM(D39:D43)</f>
        <v>58976085</v>
      </c>
      <c r="E44" s="185"/>
      <c r="F44" s="185"/>
      <c r="G44" s="185"/>
      <c r="H44" s="185"/>
      <c r="I44" s="186"/>
    </row>
    <row r="45" spans="1:9" x14ac:dyDescent="0.2">
      <c r="A45" s="130" t="s">
        <v>244</v>
      </c>
      <c r="B45" s="129">
        <v>37</v>
      </c>
      <c r="C45" s="44">
        <f>IF(C38&gt;C44,C38-C44,0)</f>
        <v>0</v>
      </c>
      <c r="D45" s="44">
        <f>IF(D38&gt;D44,D38-D44,0)</f>
        <v>0</v>
      </c>
      <c r="E45" s="185"/>
      <c r="F45" s="185"/>
      <c r="G45" s="185"/>
      <c r="H45" s="185"/>
      <c r="I45" s="186"/>
    </row>
    <row r="46" spans="1:9" x14ac:dyDescent="0.2">
      <c r="A46" s="130" t="s">
        <v>245</v>
      </c>
      <c r="B46" s="129">
        <v>38</v>
      </c>
      <c r="C46" s="44">
        <f>IF(C44&gt;C38,C44-C38,0)</f>
        <v>9806193</v>
      </c>
      <c r="D46" s="44">
        <f>IF(D44&gt;D38,D44-D38,0)</f>
        <v>52976085</v>
      </c>
      <c r="E46" s="185"/>
      <c r="F46" s="185"/>
      <c r="G46" s="185"/>
      <c r="H46" s="185"/>
      <c r="I46" s="186"/>
    </row>
    <row r="47" spans="1:9" x14ac:dyDescent="0.2">
      <c r="A47" s="128" t="s">
        <v>246</v>
      </c>
      <c r="B47" s="129">
        <v>39</v>
      </c>
      <c r="C47" s="41">
        <f>IF(C19-C20+C32-C33+C45-C46&gt;0,C19-C20+C32-C33+C45-C46,0)</f>
        <v>20933731</v>
      </c>
      <c r="D47" s="41">
        <f>IF(D19-D20+D32-D33+D45-D46&gt;0,D19-D20+D32-D33+D45-D46,0)</f>
        <v>4294486</v>
      </c>
      <c r="E47" s="185"/>
      <c r="F47" s="185"/>
      <c r="G47" s="185"/>
      <c r="H47" s="185"/>
      <c r="I47" s="186"/>
    </row>
    <row r="48" spans="1:9" x14ac:dyDescent="0.2">
      <c r="A48" s="128" t="s">
        <v>247</v>
      </c>
      <c r="B48" s="129">
        <v>40</v>
      </c>
      <c r="C48" s="41">
        <f>IF(C20-C19+C33-C32+C46-C45&gt;0,C20-C19+C33-C32+C46-C45,0)</f>
        <v>0</v>
      </c>
      <c r="D48" s="41">
        <f>IF(D20-D19+D33-D32+D46-D45&gt;0,D20-D19+D33-D32+D46-D45,0)</f>
        <v>0</v>
      </c>
      <c r="E48" s="185"/>
      <c r="F48" s="185"/>
      <c r="G48" s="185"/>
      <c r="H48" s="185"/>
      <c r="I48" s="186"/>
    </row>
    <row r="49" spans="1:9" x14ac:dyDescent="0.2">
      <c r="A49" s="128" t="s">
        <v>248</v>
      </c>
      <c r="B49" s="129">
        <v>41</v>
      </c>
      <c r="C49" s="40">
        <v>3671378</v>
      </c>
      <c r="D49" s="40">
        <v>3844959</v>
      </c>
      <c r="E49" s="185"/>
      <c r="F49" s="185"/>
      <c r="G49" s="185"/>
      <c r="H49" s="185"/>
      <c r="I49" s="186"/>
    </row>
    <row r="50" spans="1:9" x14ac:dyDescent="0.2">
      <c r="A50" s="128" t="s">
        <v>249</v>
      </c>
      <c r="B50" s="129">
        <v>42</v>
      </c>
      <c r="C50" s="40">
        <f>C47</f>
        <v>20933731</v>
      </c>
      <c r="D50" s="40">
        <f>D47</f>
        <v>4294486</v>
      </c>
      <c r="E50" s="185"/>
      <c r="F50" s="185"/>
      <c r="G50" s="185"/>
      <c r="H50" s="185"/>
      <c r="I50" s="186"/>
    </row>
    <row r="51" spans="1:9" x14ac:dyDescent="0.2">
      <c r="A51" s="128" t="s">
        <v>250</v>
      </c>
      <c r="B51" s="129">
        <v>43</v>
      </c>
      <c r="C51" s="40">
        <f>C48</f>
        <v>0</v>
      </c>
      <c r="D51" s="40">
        <f>D48</f>
        <v>0</v>
      </c>
      <c r="E51" s="185"/>
      <c r="F51" s="185"/>
      <c r="G51" s="185"/>
      <c r="H51" s="185"/>
      <c r="I51" s="186"/>
    </row>
    <row r="52" spans="1:9" x14ac:dyDescent="0.2">
      <c r="A52" s="131" t="s">
        <v>251</v>
      </c>
      <c r="B52" s="132">
        <v>44</v>
      </c>
      <c r="C52" s="46">
        <f>C49+C50-C51</f>
        <v>24605109</v>
      </c>
      <c r="D52" s="46">
        <f>D49+D50-D51</f>
        <v>8139445</v>
      </c>
      <c r="E52" s="185"/>
      <c r="F52" s="185"/>
      <c r="G52" s="185"/>
      <c r="H52" s="185"/>
      <c r="I52" s="186"/>
    </row>
    <row r="53" spans="1:9" x14ac:dyDescent="0.2">
      <c r="A53" s="187"/>
      <c r="B53" s="185"/>
      <c r="C53" s="188"/>
      <c r="D53" s="185"/>
      <c r="E53" s="185"/>
      <c r="F53" s="185"/>
      <c r="G53" s="185"/>
      <c r="H53" s="185"/>
      <c r="I53" s="186"/>
    </row>
    <row r="54" spans="1:9" x14ac:dyDescent="0.2">
      <c r="A54" s="187"/>
      <c r="B54" s="185"/>
      <c r="C54" s="189"/>
      <c r="D54" s="189"/>
      <c r="E54" s="185"/>
      <c r="F54" s="185"/>
      <c r="G54" s="185"/>
      <c r="H54" s="185"/>
      <c r="I54" s="186"/>
    </row>
    <row r="55" spans="1:9" x14ac:dyDescent="0.2">
      <c r="A55" s="187"/>
      <c r="B55" s="185"/>
      <c r="C55" s="185"/>
      <c r="D55" s="185"/>
      <c r="E55" s="185"/>
      <c r="F55" s="185"/>
      <c r="G55" s="185"/>
      <c r="H55" s="185"/>
      <c r="I55" s="186"/>
    </row>
    <row r="56" spans="1:9" x14ac:dyDescent="0.2">
      <c r="A56" s="187"/>
      <c r="B56" s="185"/>
      <c r="C56" s="185"/>
      <c r="D56" s="185"/>
      <c r="E56" s="185"/>
      <c r="F56" s="185"/>
      <c r="G56" s="185"/>
      <c r="H56" s="185"/>
      <c r="I56" s="186"/>
    </row>
    <row r="57" spans="1:9" x14ac:dyDescent="0.2">
      <c r="A57" s="187"/>
      <c r="B57" s="185"/>
      <c r="C57" s="188"/>
      <c r="D57" s="188"/>
      <c r="E57" s="185"/>
      <c r="F57" s="185"/>
      <c r="G57" s="185"/>
      <c r="H57" s="185"/>
      <c r="I57" s="186"/>
    </row>
    <row r="58" spans="1:9" x14ac:dyDescent="0.2">
      <c r="A58" s="187"/>
      <c r="B58" s="185"/>
      <c r="C58" s="185"/>
      <c r="D58" s="188"/>
      <c r="E58" s="185"/>
      <c r="F58" s="185"/>
      <c r="G58" s="185"/>
      <c r="H58" s="185"/>
      <c r="I58" s="186"/>
    </row>
    <row r="59" spans="1:9" x14ac:dyDescent="0.2">
      <c r="A59" s="187"/>
      <c r="B59" s="185"/>
      <c r="C59" s="185"/>
      <c r="D59" s="185"/>
      <c r="E59" s="185"/>
      <c r="F59" s="185"/>
      <c r="G59" s="185"/>
      <c r="H59" s="185"/>
      <c r="I59" s="186"/>
    </row>
    <row r="60" spans="1:9" x14ac:dyDescent="0.2">
      <c r="A60" s="187"/>
      <c r="B60" s="185"/>
      <c r="C60" s="185"/>
      <c r="D60" s="185"/>
      <c r="E60" s="185"/>
      <c r="F60" s="185"/>
      <c r="G60" s="185"/>
      <c r="H60" s="185"/>
      <c r="I60" s="186"/>
    </row>
    <row r="61" spans="1:9" x14ac:dyDescent="0.2">
      <c r="A61" s="187"/>
      <c r="B61" s="185"/>
      <c r="C61" s="185"/>
      <c r="D61" s="185"/>
      <c r="E61" s="185"/>
      <c r="F61" s="185"/>
      <c r="G61" s="185"/>
      <c r="H61" s="185"/>
      <c r="I61" s="186"/>
    </row>
    <row r="62" spans="1:9" x14ac:dyDescent="0.2">
      <c r="A62" s="187"/>
      <c r="B62" s="185"/>
      <c r="C62" s="185"/>
      <c r="D62" s="185"/>
      <c r="E62" s="185"/>
      <c r="F62" s="185"/>
      <c r="G62" s="185"/>
      <c r="H62" s="185"/>
      <c r="I62" s="186"/>
    </row>
    <row r="63" spans="1:9" x14ac:dyDescent="0.2">
      <c r="A63" s="190"/>
      <c r="B63" s="191"/>
      <c r="C63" s="191"/>
      <c r="D63" s="191"/>
      <c r="E63" s="191"/>
      <c r="F63" s="191"/>
      <c r="G63" s="191"/>
      <c r="H63" s="191"/>
      <c r="I63" s="192"/>
    </row>
    <row r="65" spans="3:3" x14ac:dyDescent="0.2">
      <c r="C65" s="208">
        <f>C52-'Balance sheet'!C64</f>
        <v>20760150</v>
      </c>
    </row>
  </sheetData>
  <protectedRanges>
    <protectedRange sqref="C7" name="Range1_10_2_1"/>
    <protectedRange sqref="C8" name="Range1_10_3_1"/>
    <protectedRange sqref="C10" name="Range1_1"/>
    <protectedRange sqref="C14" name="Range1_11_1_1"/>
    <protectedRange sqref="C16" name="Range1_11_2_1"/>
    <protectedRange sqref="C22" name="Range1_12_1"/>
    <protectedRange sqref="C28" name="Range1_13_1"/>
    <protectedRange sqref="C49" name="Range1_15_1_1"/>
  </protectedRanges>
  <phoneticPr fontId="3" type="noConversion"/>
  <dataValidations count="3">
    <dataValidation type="whole" operator="notEqual" allowBlank="1" showInputMessage="1" showErrorMessage="1" errorTitle="Pogrešan unos" error="Mogu se unijeti samo cjelobrojne vrijednosti." sqref="C17:D17 D22:D26 D15 D28:D30 D8:D9 C50:C51 D49 D39:D43 D35:D37 D51">
      <formula1>9999999998</formula1>
    </dataValidation>
    <dataValidation allowBlank="1" sqref="D16 C7:C16 D10:D14 C18:D20 D27 D31:D33 C22:C33 C52:D52 D38 D44:D48 C35:C49"/>
    <dataValidation type="whole" operator="greaterThanOrEqual" allowBlank="1" showInputMessage="1" showErrorMessage="1" errorTitle="Pogrešan unos" error="Mogu se unijeti samo cjelobrojne pozitivne vrijednosti." sqref="D7 D50">
      <formula1>0</formula1>
    </dataValidation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4"/>
  <sheetViews>
    <sheetView zoomScaleNormal="100" zoomScaleSheetLayoutView="125" workbookViewId="0">
      <selection activeCell="T15" sqref="T15"/>
    </sheetView>
  </sheetViews>
  <sheetFormatPr defaultRowHeight="12.75" x14ac:dyDescent="0.2"/>
  <cols>
    <col min="1" max="4" width="9.140625" style="13"/>
    <col min="5" max="5" width="10.140625" style="13" bestFit="1" customWidth="1"/>
    <col min="6" max="9" width="9.140625" style="13"/>
    <col min="10" max="10" width="10.85546875" style="13" bestFit="1" customWidth="1"/>
    <col min="11" max="11" width="11.7109375" style="13" bestFit="1" customWidth="1"/>
    <col min="12" max="12" width="11.42578125" style="13" bestFit="1" customWidth="1"/>
    <col min="13" max="16384" width="9.140625" style="13"/>
  </cols>
  <sheetData>
    <row r="1" spans="1:12" x14ac:dyDescent="0.2">
      <c r="A1" s="282" t="s">
        <v>274</v>
      </c>
      <c r="B1" s="283"/>
      <c r="C1" s="283"/>
      <c r="D1" s="283"/>
      <c r="E1" s="283"/>
      <c r="F1" s="283"/>
      <c r="G1" s="283"/>
      <c r="H1" s="283"/>
      <c r="I1" s="284"/>
      <c r="J1" s="285"/>
      <c r="K1" s="285"/>
      <c r="L1" s="12"/>
    </row>
    <row r="2" spans="1:12" ht="15.75" x14ac:dyDescent="0.2">
      <c r="A2" s="178"/>
      <c r="B2" s="109"/>
      <c r="C2" s="295" t="s">
        <v>252</v>
      </c>
      <c r="D2" s="295"/>
      <c r="E2" s="110">
        <v>42005</v>
      </c>
      <c r="F2" s="111" t="s">
        <v>34</v>
      </c>
      <c r="G2" s="296">
        <v>42277</v>
      </c>
      <c r="H2" s="297"/>
      <c r="I2" s="179"/>
      <c r="J2" s="11"/>
      <c r="K2" s="11"/>
      <c r="L2" s="14"/>
    </row>
    <row r="3" spans="1:12" ht="22.5" x14ac:dyDescent="0.2">
      <c r="A3" s="298" t="s">
        <v>35</v>
      </c>
      <c r="B3" s="298"/>
      <c r="C3" s="298"/>
      <c r="D3" s="298"/>
      <c r="E3" s="298"/>
      <c r="F3" s="298"/>
      <c r="G3" s="298"/>
      <c r="H3" s="298"/>
      <c r="I3" s="112" t="s">
        <v>36</v>
      </c>
      <c r="J3" s="15" t="s">
        <v>253</v>
      </c>
      <c r="K3" s="15" t="s">
        <v>254</v>
      </c>
    </row>
    <row r="4" spans="1:12" x14ac:dyDescent="0.2">
      <c r="A4" s="299">
        <v>1</v>
      </c>
      <c r="B4" s="299"/>
      <c r="C4" s="299"/>
      <c r="D4" s="299"/>
      <c r="E4" s="299"/>
      <c r="F4" s="299"/>
      <c r="G4" s="299"/>
      <c r="H4" s="299"/>
      <c r="I4" s="113">
        <v>2</v>
      </c>
      <c r="J4" s="16" t="s">
        <v>4</v>
      </c>
      <c r="K4" s="16" t="s">
        <v>5</v>
      </c>
    </row>
    <row r="5" spans="1:12" x14ac:dyDescent="0.2">
      <c r="A5" s="286" t="s">
        <v>255</v>
      </c>
      <c r="B5" s="287"/>
      <c r="C5" s="287"/>
      <c r="D5" s="287"/>
      <c r="E5" s="287"/>
      <c r="F5" s="287"/>
      <c r="G5" s="287"/>
      <c r="H5" s="287"/>
      <c r="I5" s="114">
        <v>1</v>
      </c>
      <c r="J5" s="47">
        <v>133372000</v>
      </c>
      <c r="K5" s="47">
        <v>133372000</v>
      </c>
    </row>
    <row r="6" spans="1:12" x14ac:dyDescent="0.2">
      <c r="A6" s="286" t="s">
        <v>256</v>
      </c>
      <c r="B6" s="287"/>
      <c r="C6" s="287"/>
      <c r="D6" s="287"/>
      <c r="E6" s="287"/>
      <c r="F6" s="287"/>
      <c r="G6" s="287"/>
      <c r="H6" s="287"/>
      <c r="I6" s="114">
        <v>2</v>
      </c>
      <c r="J6" s="40">
        <v>882596886</v>
      </c>
      <c r="K6" s="40">
        <v>881530671</v>
      </c>
    </row>
    <row r="7" spans="1:12" x14ac:dyDescent="0.2">
      <c r="A7" s="286" t="s">
        <v>257</v>
      </c>
      <c r="B7" s="287"/>
      <c r="C7" s="287"/>
      <c r="D7" s="287"/>
      <c r="E7" s="287"/>
      <c r="F7" s="287"/>
      <c r="G7" s="287"/>
      <c r="H7" s="287"/>
      <c r="I7" s="114">
        <v>3</v>
      </c>
      <c r="J7" s="40">
        <v>-15511</v>
      </c>
      <c r="K7" s="40">
        <v>-178459</v>
      </c>
    </row>
    <row r="8" spans="1:12" x14ac:dyDescent="0.2">
      <c r="A8" s="286" t="s">
        <v>258</v>
      </c>
      <c r="B8" s="287"/>
      <c r="C8" s="287"/>
      <c r="D8" s="287"/>
      <c r="E8" s="287"/>
      <c r="F8" s="287"/>
      <c r="G8" s="287"/>
      <c r="H8" s="287"/>
      <c r="I8" s="114">
        <v>4</v>
      </c>
      <c r="J8" s="40">
        <v>160343435</v>
      </c>
      <c r="K8" s="40">
        <v>118188917</v>
      </c>
    </row>
    <row r="9" spans="1:12" x14ac:dyDescent="0.2">
      <c r="A9" s="286" t="s">
        <v>259</v>
      </c>
      <c r="B9" s="287"/>
      <c r="C9" s="287"/>
      <c r="D9" s="287"/>
      <c r="E9" s="287"/>
      <c r="F9" s="287"/>
      <c r="G9" s="287"/>
      <c r="H9" s="287"/>
      <c r="I9" s="114">
        <v>5</v>
      </c>
      <c r="J9" s="40">
        <v>-5407491</v>
      </c>
      <c r="K9" s="40">
        <v>90823544</v>
      </c>
    </row>
    <row r="10" spans="1:12" x14ac:dyDescent="0.2">
      <c r="A10" s="286" t="s">
        <v>260</v>
      </c>
      <c r="B10" s="287"/>
      <c r="C10" s="287"/>
      <c r="D10" s="287"/>
      <c r="E10" s="287"/>
      <c r="F10" s="287"/>
      <c r="G10" s="287"/>
      <c r="H10" s="287"/>
      <c r="I10" s="114">
        <v>6</v>
      </c>
      <c r="J10" s="40"/>
      <c r="K10" s="40"/>
    </row>
    <row r="11" spans="1:12" x14ac:dyDescent="0.2">
      <c r="A11" s="286" t="s">
        <v>261</v>
      </c>
      <c r="B11" s="287"/>
      <c r="C11" s="287"/>
      <c r="D11" s="287"/>
      <c r="E11" s="287"/>
      <c r="F11" s="287"/>
      <c r="G11" s="287"/>
      <c r="H11" s="287"/>
      <c r="I11" s="114">
        <v>7</v>
      </c>
      <c r="J11" s="40"/>
      <c r="K11" s="40"/>
    </row>
    <row r="12" spans="1:12" x14ac:dyDescent="0.2">
      <c r="A12" s="286" t="s">
        <v>262</v>
      </c>
      <c r="B12" s="287"/>
      <c r="C12" s="287"/>
      <c r="D12" s="287"/>
      <c r="E12" s="287"/>
      <c r="F12" s="287"/>
      <c r="G12" s="287"/>
      <c r="H12" s="287"/>
      <c r="I12" s="114">
        <v>8</v>
      </c>
      <c r="J12" s="40"/>
      <c r="K12" s="40"/>
    </row>
    <row r="13" spans="1:12" x14ac:dyDescent="0.2">
      <c r="A13" s="286" t="s">
        <v>263</v>
      </c>
      <c r="B13" s="287"/>
      <c r="C13" s="287"/>
      <c r="D13" s="287"/>
      <c r="E13" s="287"/>
      <c r="F13" s="287"/>
      <c r="G13" s="287"/>
      <c r="H13" s="287"/>
      <c r="I13" s="114">
        <v>9</v>
      </c>
      <c r="J13" s="40">
        <v>-1547675.91</v>
      </c>
      <c r="K13" s="40">
        <v>-553789</v>
      </c>
    </row>
    <row r="14" spans="1:12" x14ac:dyDescent="0.2">
      <c r="A14" s="288" t="s">
        <v>264</v>
      </c>
      <c r="B14" s="289"/>
      <c r="C14" s="289"/>
      <c r="D14" s="289"/>
      <c r="E14" s="289"/>
      <c r="F14" s="289"/>
      <c r="G14" s="289"/>
      <c r="H14" s="289"/>
      <c r="I14" s="114">
        <v>10</v>
      </c>
      <c r="J14" s="40">
        <f>SUM(J5:J13)</f>
        <v>1169341643.0899999</v>
      </c>
      <c r="K14" s="41">
        <f>SUM(K5:K13)</f>
        <v>1223182884</v>
      </c>
      <c r="L14" s="17"/>
    </row>
    <row r="15" spans="1:12" x14ac:dyDescent="0.2">
      <c r="A15" s="286" t="s">
        <v>273</v>
      </c>
      <c r="B15" s="287"/>
      <c r="C15" s="287"/>
      <c r="D15" s="287"/>
      <c r="E15" s="287"/>
      <c r="F15" s="287"/>
      <c r="G15" s="287"/>
      <c r="H15" s="287"/>
      <c r="I15" s="114">
        <v>11</v>
      </c>
      <c r="J15" s="40"/>
      <c r="K15" s="5"/>
    </row>
    <row r="16" spans="1:12" x14ac:dyDescent="0.2">
      <c r="A16" s="286" t="s">
        <v>272</v>
      </c>
      <c r="B16" s="287"/>
      <c r="C16" s="287"/>
      <c r="D16" s="287"/>
      <c r="E16" s="287"/>
      <c r="F16" s="287"/>
      <c r="G16" s="287"/>
      <c r="H16" s="287"/>
      <c r="I16" s="114">
        <v>12</v>
      </c>
      <c r="J16" s="40"/>
      <c r="K16" s="5"/>
    </row>
    <row r="17" spans="1:11" x14ac:dyDescent="0.2">
      <c r="A17" s="286" t="s">
        <v>271</v>
      </c>
      <c r="B17" s="287"/>
      <c r="C17" s="287"/>
      <c r="D17" s="287"/>
      <c r="E17" s="287"/>
      <c r="F17" s="287"/>
      <c r="G17" s="287"/>
      <c r="H17" s="287"/>
      <c r="I17" s="114">
        <v>13</v>
      </c>
      <c r="J17" s="40">
        <v>790091.19</v>
      </c>
      <c r="K17" s="40">
        <v>708895</v>
      </c>
    </row>
    <row r="18" spans="1:11" x14ac:dyDescent="0.2">
      <c r="A18" s="286" t="s">
        <v>270</v>
      </c>
      <c r="B18" s="287"/>
      <c r="C18" s="287"/>
      <c r="D18" s="287"/>
      <c r="E18" s="287"/>
      <c r="F18" s="287"/>
      <c r="G18" s="287"/>
      <c r="H18" s="287"/>
      <c r="I18" s="114">
        <v>14</v>
      </c>
      <c r="J18" s="40"/>
      <c r="K18" s="5"/>
    </row>
    <row r="19" spans="1:11" x14ac:dyDescent="0.2">
      <c r="A19" s="286" t="s">
        <v>269</v>
      </c>
      <c r="B19" s="287"/>
      <c r="C19" s="287"/>
      <c r="D19" s="287"/>
      <c r="E19" s="287"/>
      <c r="F19" s="287"/>
      <c r="G19" s="287"/>
      <c r="H19" s="287"/>
      <c r="I19" s="114">
        <v>15</v>
      </c>
      <c r="J19" s="40"/>
      <c r="K19" s="5"/>
    </row>
    <row r="20" spans="1:11" x14ac:dyDescent="0.2">
      <c r="A20" s="286" t="s">
        <v>268</v>
      </c>
      <c r="B20" s="287"/>
      <c r="C20" s="287"/>
      <c r="D20" s="287"/>
      <c r="E20" s="287"/>
      <c r="F20" s="287"/>
      <c r="G20" s="287"/>
      <c r="H20" s="287"/>
      <c r="I20" s="114">
        <v>16</v>
      </c>
      <c r="J20" s="5">
        <v>-40417411.100000098</v>
      </c>
      <c r="K20" s="40">
        <v>49667602</v>
      </c>
    </row>
    <row r="21" spans="1:11" x14ac:dyDescent="0.2">
      <c r="A21" s="288" t="s">
        <v>267</v>
      </c>
      <c r="B21" s="289"/>
      <c r="C21" s="289"/>
      <c r="D21" s="289"/>
      <c r="E21" s="289"/>
      <c r="F21" s="289"/>
      <c r="G21" s="289"/>
      <c r="H21" s="289"/>
      <c r="I21" s="114">
        <v>17</v>
      </c>
      <c r="J21" s="46">
        <v>-39627319.910000101</v>
      </c>
      <c r="K21" s="46">
        <f>SUM(K15:K20)</f>
        <v>50376497</v>
      </c>
    </row>
    <row r="22" spans="1:11" x14ac:dyDescent="0.2">
      <c r="A22" s="290"/>
      <c r="B22" s="291"/>
      <c r="C22" s="291"/>
      <c r="D22" s="291"/>
      <c r="E22" s="291"/>
      <c r="F22" s="291"/>
      <c r="G22" s="291"/>
      <c r="H22" s="291"/>
      <c r="I22" s="292"/>
      <c r="J22" s="293"/>
      <c r="K22" s="294"/>
    </row>
    <row r="23" spans="1:11" x14ac:dyDescent="0.2">
      <c r="A23" s="300" t="s">
        <v>266</v>
      </c>
      <c r="B23" s="301"/>
      <c r="C23" s="301"/>
      <c r="D23" s="301"/>
      <c r="E23" s="301"/>
      <c r="F23" s="301"/>
      <c r="G23" s="301"/>
      <c r="H23" s="301"/>
      <c r="I23" s="115">
        <v>18</v>
      </c>
      <c r="J23" s="47">
        <f>J21</f>
        <v>-39627319.910000101</v>
      </c>
      <c r="K23" s="47">
        <f>K21</f>
        <v>50376497</v>
      </c>
    </row>
    <row r="24" spans="1:11" ht="17.25" customHeight="1" x14ac:dyDescent="0.2">
      <c r="A24" s="302" t="s">
        <v>265</v>
      </c>
      <c r="B24" s="303"/>
      <c r="C24" s="303"/>
      <c r="D24" s="303"/>
      <c r="E24" s="303"/>
      <c r="F24" s="303"/>
      <c r="G24" s="303"/>
      <c r="H24" s="303"/>
      <c r="I24" s="116">
        <v>19</v>
      </c>
      <c r="J24" s="46"/>
      <c r="K24" s="46"/>
    </row>
  </sheetData>
  <protectedRanges>
    <protectedRange sqref="E2" name="Range1_1"/>
    <protectedRange sqref="G2:H2" name="Range1"/>
  </protectedRanges>
  <mergeCells count="25">
    <mergeCell ref="A4:H4"/>
    <mergeCell ref="A11:H11"/>
    <mergeCell ref="A23:H23"/>
    <mergeCell ref="A24:H24"/>
    <mergeCell ref="A17:H17"/>
    <mergeCell ref="A18:H18"/>
    <mergeCell ref="A12:H12"/>
    <mergeCell ref="A13:H13"/>
    <mergeCell ref="A14:H14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5:H5"/>
    <mergeCell ref="A6:H6"/>
    <mergeCell ref="C2:D2"/>
    <mergeCell ref="G2:H2"/>
    <mergeCell ref="A3:H3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7:K7 J5:K5 K6 J20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K8:K9 J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10:K19 J21:K21"/>
    <dataValidation type="whole" operator="notEqual" allowBlank="1" showInputMessage="1" showErrorMessage="1" errorTitle="Pogrešan unos" error="Mogu se unijeti samo cjelobrojne pozitivne ili negativne vrijednosti." sqref="J6">
      <formula1>9999999999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Ivana Hajnić</cp:lastModifiedBy>
  <cp:lastPrinted>2011-04-21T12:13:04Z</cp:lastPrinted>
  <dcterms:created xsi:type="dcterms:W3CDTF">2008-10-17T11:51:54Z</dcterms:created>
  <dcterms:modified xsi:type="dcterms:W3CDTF">2015-10-22T07:37:22Z</dcterms:modified>
</cp:coreProperties>
</file>