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<sst xmlns="http://schemas.openxmlformats.org/spreadsheetml/2006/main" count="859" uniqueCount="426">
  <si>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</si>
  <si>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</si>
  <si>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</si>
  <si>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</si>
  <si>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</si>
  <si>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</si>
  <si>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</si>
  <si>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</si>
  <si>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</si>
  <si>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</si>
  <si>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</si>
  <si>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</si>
  <si>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</si>
  <si>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</si>
  <si>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</si>
  <si>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</si>
  <si>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</si>
  <si>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</si>
  <si>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</si>
  <si>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</si>
  <si>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</si>
  <si>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</si>
  <si>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</si>
  <si>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</si>
  <si>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</si>
  <si>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</si>
  <si>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</si>
  <si>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</si>
  <si>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</si>
  <si>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</si>
  <si>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</si>
  <si>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</si>
  <si>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</si>
  <si>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</si>
  <si>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</si>
  <si>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</si>
  <si>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</si>
  <si>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</si>
  <si>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</si>
  <si>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</si>
  <si>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</si>
  <si>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</si>
  <si>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</si>
  <si>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</si>
  <si>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</si>
  <si>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</si>
  <si>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</si>
  <si>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</si>
  <si>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</si>
  <si>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</si>
  <si>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</si>
  <si>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</si>
  <si>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</si>
  <si>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</si>
  <si>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</si>
  <si>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</si>
  <si>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</si>
  <si>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</si>
  <si>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</si>
  <si>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</si>
  <si>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</si>
  <si>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</si>
  <si>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</si>
  <si>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</si>
  <si>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</si>
  <si>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</si>
  <si>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</si>
  <si>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</si>
  <si>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</si>
  <si>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</si>
  <si>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</si>
  <si>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</si>
  <si>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</si>
  <si>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</si>
  <si>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</si>
  <si>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</si>
  <si>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</si>
  <si>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</si>
  <si>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</si>
  <si>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</si>
  <si>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</si>
  <si>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</si>
  <si>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</si>
  <si>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</si>
  <si>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</si>
  <si>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</si>
  <si>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</si>
  <si>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</si>
  <si>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</si>
  <si>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</si>
  <si>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</si>
  <si>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</si>
  <si>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</si>
  <si>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</si>
  <si>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</si>
  <si>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</si>
  <si>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</si>
  <si>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</si>
  <si>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</si>
  <si>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</si>
  <si>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</si>
  <si>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</si>
  <si>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</si>
  <si>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</si>
  <si>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</si>
  <si>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</si>
  <si>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</si>
  <si>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</si>
  <si>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</si>
  <si>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</si>
  <si>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</si>
  <si>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</si>
  <si>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</si>
  <si>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</si>
  <si>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</si>
  <si>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</si>
  <si>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</si>
  <si>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</si>
  <si>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</si>
  <si>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</si>
  <si>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</si>
  <si>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</si>
  <si>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</si>
  <si>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</si>
  <si>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</si>
  <si>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</si>
  <si>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</si>
  <si>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</si>
  <si>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</si>
  <si>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</si>
  <si>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</si>
  <si>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</si>
  <si>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</si>
  <si>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</si>
  <si>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</si>
  <si>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</si>
  <si>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</si>
  <si>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</si>
  <si>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</si>
  <si>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</si>
  <si>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</si>
  <si>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</si>
  <si>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</si>
  <si>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</si>
  <si>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</si>
  <si>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</si>
  <si>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</si>
  <si>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</si>
  <si>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</si>
  <si>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</si>
  <si>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</si>
  <si>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</si>
  <si>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</si>
  <si>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</si>
  <si>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</si>
  <si>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</si>
  <si>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</si>
  <si>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</si>
  <si>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</si>
  <si>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</si>
  <si>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</si>
  <si>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</si>
  <si>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</si>
  <si>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</si>
  <si>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</si>
  <si>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</si>
  <si>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</si>
  <si>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</si>
  <si>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</si>
  <si>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</si>
  <si>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</si>
  <si>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</si>
  <si>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</si>
  <si>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</si>
  <si>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</si>
  <si>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</si>
  <si>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</si>
  <si>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</si>
  <si>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</si>
  <si>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</si>
  <si>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</si>
  <si>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</si>
  <si>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</si>
  <si>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</si>
  <si>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</si>
  <si>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</si>
  <si>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</si>
  <si>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</si>
  <si>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</si>
  <si>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</si>
  <si>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</si>
  <si>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</si>
  <si>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</si>
  <si>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</si>
  <si>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</si>
  <si>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</si>
  <si>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</si>
  <si>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</si>
  <si>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</si>
  <si>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</si>
  <si>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</si>
  <si>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</si>
  <si>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</si>
  <si>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</si>
  <si>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</si>
  <si>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</si>
  <si>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</si>
  <si>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</si>
  <si>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</si>
  <si>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</si>
  <si>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</si>
  <si>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</si>
  <si>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</si>
  <si>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</si>
  <si>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</si>
  <si>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</si>
  <si>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</si>
  <si>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</si>
  <si>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</si>
  <si>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</si>
  <si>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</si>
  <si>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</si>
  <si>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</si>
  <si>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</si>
  <si>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</si>
  <si>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</si>
  <si>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</si>
  <si>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</si>
  <si>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</si>
  <si>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</si>
  <si>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</si>
  <si>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</si>
  <si>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</si>
  <si>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</si>
  <si>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</si>
  <si>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</si>
  <si>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</si>
  <si>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</si>
  <si>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</si>
  <si>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</si>
  <si>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</si>
  <si>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</si>
  <si>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</si>
  <si>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</si>
  <si>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</si>
  <si>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</si>
  <si>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</si>
  <si>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</si>
  <si>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</si>
  <si>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</si>
  <si>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</si>
  <si>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</si>
  <si>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</si>
  <si>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</si>
  <si>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</si>
  <si>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</si>
  <si>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</si>
  <si>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</si>
  <si>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</si>
  <si>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</si>
  <si>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</si>
  <si>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</si>
  <si>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</si>
  <si>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</si>
  <si>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</si>
  <si>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</si>
  <si>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</si>
  <si>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</si>
  <si>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</si>
  <si>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</si>
  <si>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</si>
  <si>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</si>
  <si>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</si>
  <si>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</si>
  <si>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</si>
  <si>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</si>
  <si>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</si>
  <si>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</si>
  <si>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</si>
  <si>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</si>
  <si>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</si>
  <si>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</si>
  <si>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</si>
  <si>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</si>
  <si>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</si>
  <si>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</si>
  <si>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</si>
  <si>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</si>
  <si>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</si>
  <si>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</si>
  <si>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</si>
  <si>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</si>
  <si>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</si>
  <si>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</si>
  <si>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</si>
  <si>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</si>
  <si>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</si>
  <si>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</si>
  <si>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</si>
  <si>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</si>
  <si>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</si>
  <si>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</si>
  <si>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</si>
  <si>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</si>
  <si>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</si>
  <si>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</si>
  <si>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</si>
  <si>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</si>
  <si>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</si>
  <si>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</si>
  <si>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</si>
  <si>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</si>
  <si>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</si>
  <si>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</si>
  <si>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</si>
  <si>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</si>
  <si>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</si>
  <si>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</si>
  <si>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</si>
  <si>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</si>
  <si>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</si>
  <si>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</si>
  <si>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</si>
  <si>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</si>
  <si>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</si>
  <si>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</si>
  <si>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</si>
  <si>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</si>
  <si>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</si>
  <si>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</si>
  <si>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</si>
  <si>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</si>
  <si>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</si>
  <si>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</si>
  <si>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</si>
  <si>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</si>
  <si>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</si>
  <si>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</si>
  <si>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</si>
  <si>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</si>
  <si>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</si>
  <si>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</si>
  <si>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</si>
  <si>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</si>
  <si>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</si>
  <si>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</si>
  <si>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</si>
  <si>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</si>
  <si>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</si>
  <si>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</si>
  <si>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</si>
  <si>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</si>
  <si>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</si>
  <si>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</si>
  <si>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</si>
  <si>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</si>
  <si>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</si>
  <si>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</si>
  <si>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</si>
  <si>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</si>
  <si>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</si>
  <si>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</si>
  <si>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</si>
  <si>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</si>
  <si>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</si>
  <si>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</si>
  <si>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</si>
  <si>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</si>
  <si>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</si>
  <si>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</si>
  <si>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</si>
  <si>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</si>
  <si>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</si>
  <si>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</si>
  <si>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</si>
  <si>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</si>
  <si>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</si>
  <si>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</si>
  <si>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</si>
  <si>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</si>
  <si>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</si>
  <si>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</si>
  <si>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</si>
  <si>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</si>
  <si>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</si>
  <si>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</si>
  <si>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</si>
  <si>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</si>
  <si>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</si>
  <si>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</si>
  <si>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</si>
  <si>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</si>
  <si>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</si>
  <si>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</si>
  <si>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</si>
  <si>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</si>
  <si>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</si>
  <si>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</si>
  <si>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</si>
  <si>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</si>
  <si>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</si>
  <si>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</si>
  <si>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</si>
  <si>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</si>
  <si>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NE</t>
  </si>
  <si>
    <t>51900</t>
  </si>
  <si>
    <t>Ilinčić Tatjana</t>
  </si>
  <si>
    <t>012413927</t>
  </si>
  <si>
    <t>012413002</t>
  </si>
  <si>
    <t>tatjana.ilincic@atlanticgrupa.com</t>
  </si>
  <si>
    <t>Stanković Zoran</t>
  </si>
  <si>
    <t>ATLANTIC TRADE DOO ZAGREB</t>
  </si>
  <si>
    <t>03785793</t>
  </si>
  <si>
    <t>CEDEVITA D.O.O.</t>
  </si>
  <si>
    <t>01473948</t>
  </si>
  <si>
    <t>ATLANTIC MULTIPOWER GERMANY</t>
  </si>
  <si>
    <t>HAMBURG</t>
  </si>
  <si>
    <t>00927677</t>
  </si>
  <si>
    <t>NEVA DOO</t>
  </si>
  <si>
    <t>01335120</t>
  </si>
  <si>
    <t>FIDIFARM</t>
  </si>
  <si>
    <t>RAKITJE</t>
  </si>
  <si>
    <t>03805182</t>
  </si>
  <si>
    <t>ATLANTIC BG DOO</t>
  </si>
  <si>
    <t>BEOGRAD</t>
  </si>
  <si>
    <t>17353080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</si>
</sst>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0" applyFont="1" applyFill="1" applyBorder="1" applyAlignment="1" applyProtection="1">
      <alignment horizontal="center" vertical="center"/>
      <protection hidden="1" locked="0"/>
    </xf>
    <xf numFmtId="3" fontId="2" fillId="33" borderId="27" xfId="0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3" fontId="1" fillId="0" borderId="2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5" fillId="33" borderId="15" xfId="53" applyFont="1" applyFill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2" fillId="0" borderId="17" xfId="0" applyFont="1" applyBorder="1" applyAlignment="1" applyProtection="1">
      <alignment/>
      <protection hidden="1" locked="0"/>
    </xf>
    <xf numFmtId="1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2" fillId="0" borderId="16" xfId="0" applyFont="1" applyBorder="1" applyAlignment="1" applyProtection="1">
      <alignment horizontal="left" vertical="center"/>
      <protection hidden="1" locked="0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/>
      <protection hidden="1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ont="1" applyFill="1" applyBorder="1" applyAlignment="1" applyProtection="1">
      <alignment horizontal="left" vertical="center"/>
      <protection hidden="1" locked="0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9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7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209" t="s">
        <v>395</v>
      </c>
      <c r="B1" s="209"/>
      <c r="C1" s="209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57" t="s">
        <v>315</v>
      </c>
      <c r="B2" s="158"/>
      <c r="C2" s="158"/>
      <c r="D2" s="159"/>
      <c r="E2" s="132">
        <v>40179</v>
      </c>
      <c r="F2" s="42"/>
      <c r="G2" s="43" t="s">
        <v>332</v>
      </c>
      <c r="H2" s="132">
        <v>40543</v>
      </c>
      <c r="I2" s="44"/>
      <c r="J2" s="40"/>
      <c r="K2" s="40"/>
      <c r="L2" s="40"/>
    </row>
    <row r="3" spans="1:12" ht="12.75">
      <c r="A3" s="45"/>
      <c r="B3" s="45"/>
      <c r="C3" s="45"/>
      <c r="D3" s="45"/>
      <c r="E3" s="46"/>
      <c r="F3" s="46"/>
      <c r="G3" s="45"/>
      <c r="H3" s="45"/>
      <c r="I3" s="47"/>
      <c r="J3" s="40"/>
      <c r="K3" s="40"/>
      <c r="L3" s="40"/>
    </row>
    <row r="4" spans="1:12" ht="15">
      <c r="A4" s="160" t="s">
        <v>391</v>
      </c>
      <c r="B4" s="160"/>
      <c r="C4" s="160"/>
      <c r="D4" s="160"/>
      <c r="E4" s="160"/>
      <c r="F4" s="160"/>
      <c r="G4" s="160"/>
      <c r="H4" s="160"/>
      <c r="I4" s="160"/>
      <c r="J4" s="40"/>
      <c r="K4" s="40"/>
      <c r="L4" s="40"/>
    </row>
    <row r="5" spans="1:12" ht="12.75">
      <c r="A5" s="48"/>
      <c r="B5" s="48"/>
      <c r="C5" s="48"/>
      <c r="D5" s="49"/>
      <c r="E5" s="50"/>
      <c r="F5" s="51"/>
      <c r="G5" s="52"/>
      <c r="H5" s="53"/>
      <c r="I5" s="54"/>
      <c r="J5" s="40"/>
      <c r="K5" s="40"/>
      <c r="L5" s="40"/>
    </row>
    <row r="6" spans="1:12" ht="12.75">
      <c r="A6" s="161" t="s">
        <v>273</v>
      </c>
      <c r="B6" s="162"/>
      <c r="C6" s="163" t="s">
        <v>396</v>
      </c>
      <c r="D6" s="164"/>
      <c r="E6" s="165"/>
      <c r="F6" s="165"/>
      <c r="G6" s="165"/>
      <c r="H6" s="165"/>
      <c r="I6" s="56"/>
      <c r="J6" s="40"/>
      <c r="K6" s="40"/>
      <c r="L6" s="40"/>
    </row>
    <row r="7" spans="1:12" ht="12.75">
      <c r="A7" s="57"/>
      <c r="B7" s="57"/>
      <c r="C7" s="48"/>
      <c r="D7" s="48"/>
      <c r="E7" s="165"/>
      <c r="F7" s="165"/>
      <c r="G7" s="165"/>
      <c r="H7" s="165"/>
      <c r="I7" s="56"/>
      <c r="J7" s="40"/>
      <c r="K7" s="40"/>
      <c r="L7" s="40"/>
    </row>
    <row r="8" spans="1:12" ht="12.75">
      <c r="A8" s="166" t="s">
        <v>90</v>
      </c>
      <c r="B8" s="167"/>
      <c r="C8" s="163" t="s">
        <v>397</v>
      </c>
      <c r="D8" s="164"/>
      <c r="E8" s="165"/>
      <c r="F8" s="165"/>
      <c r="G8" s="165"/>
      <c r="H8" s="165"/>
      <c r="I8" s="49"/>
      <c r="J8" s="40"/>
      <c r="K8" s="40"/>
      <c r="L8" s="40"/>
    </row>
    <row r="9" spans="1:12" ht="12.75">
      <c r="A9" s="58"/>
      <c r="B9" s="58"/>
      <c r="C9" s="59"/>
      <c r="D9" s="48"/>
      <c r="E9" s="48"/>
      <c r="F9" s="48"/>
      <c r="G9" s="48"/>
      <c r="H9" s="48"/>
      <c r="I9" s="48"/>
      <c r="J9" s="40"/>
      <c r="K9" s="40"/>
      <c r="L9" s="40"/>
    </row>
    <row r="10" spans="1:12" ht="12.75">
      <c r="A10" s="168" t="s">
        <v>223</v>
      </c>
      <c r="B10" s="169"/>
      <c r="C10" s="163" t="s">
        <v>398</v>
      </c>
      <c r="D10" s="164"/>
      <c r="E10" s="48"/>
      <c r="F10" s="48"/>
      <c r="G10" s="48"/>
      <c r="H10" s="48"/>
      <c r="I10" s="48"/>
      <c r="J10" s="40"/>
      <c r="K10" s="40"/>
      <c r="L10" s="40"/>
    </row>
    <row r="11" spans="1:12" ht="12.75">
      <c r="A11" s="170"/>
      <c r="B11" s="170"/>
      <c r="C11" s="48"/>
      <c r="D11" s="48"/>
      <c r="E11" s="48"/>
      <c r="F11" s="48"/>
      <c r="G11" s="48"/>
      <c r="H11" s="48"/>
      <c r="I11" s="48"/>
      <c r="J11" s="40"/>
      <c r="K11" s="40"/>
      <c r="L11" s="40"/>
    </row>
    <row r="12" spans="1:12" ht="12.75">
      <c r="A12" s="161" t="s">
        <v>91</v>
      </c>
      <c r="B12" s="162"/>
      <c r="C12" s="171" t="s">
        <v>399</v>
      </c>
      <c r="D12" s="172"/>
      <c r="E12" s="172"/>
      <c r="F12" s="172"/>
      <c r="G12" s="172"/>
      <c r="H12" s="172"/>
      <c r="I12" s="173"/>
      <c r="J12" s="40"/>
      <c r="K12" s="40"/>
      <c r="L12" s="40"/>
    </row>
    <row r="13" spans="1:12" ht="12.75">
      <c r="A13" s="57"/>
      <c r="B13" s="57"/>
      <c r="C13" s="60"/>
      <c r="D13" s="48"/>
      <c r="E13" s="48"/>
      <c r="F13" s="48"/>
      <c r="G13" s="48"/>
      <c r="H13" s="48"/>
      <c r="I13" s="48"/>
      <c r="J13" s="40"/>
      <c r="K13" s="40"/>
      <c r="L13" s="40"/>
    </row>
    <row r="14" spans="1:12" ht="12.75">
      <c r="A14" s="161" t="s">
        <v>16</v>
      </c>
      <c r="B14" s="162"/>
      <c r="C14" s="177">
        <v>10000</v>
      </c>
      <c r="D14" s="178"/>
      <c r="E14" s="48"/>
      <c r="F14" s="171" t="s">
        <v>400</v>
      </c>
      <c r="G14" s="172"/>
      <c r="H14" s="172"/>
      <c r="I14" s="173"/>
      <c r="J14" s="40"/>
      <c r="K14" s="40"/>
      <c r="L14" s="40"/>
    </row>
    <row r="15" spans="1:12" ht="12.75">
      <c r="A15" s="57"/>
      <c r="B15" s="57"/>
      <c r="C15" s="48"/>
      <c r="D15" s="48"/>
      <c r="E15" s="48"/>
      <c r="F15" s="48"/>
      <c r="G15" s="48"/>
      <c r="H15" s="48"/>
      <c r="I15" s="48"/>
      <c r="J15" s="40"/>
      <c r="K15" s="40"/>
      <c r="L15" s="40"/>
    </row>
    <row r="16" spans="1:12" ht="12.75">
      <c r="A16" s="161" t="s">
        <v>17</v>
      </c>
      <c r="B16" s="162"/>
      <c r="C16" s="171" t="s">
        <v>401</v>
      </c>
      <c r="D16" s="172"/>
      <c r="E16" s="172"/>
      <c r="F16" s="172"/>
      <c r="G16" s="172"/>
      <c r="H16" s="172"/>
      <c r="I16" s="173"/>
      <c r="J16" s="40"/>
      <c r="K16" s="40"/>
      <c r="L16" s="40"/>
    </row>
    <row r="17" spans="1:12" ht="12.75">
      <c r="A17" s="57"/>
      <c r="B17" s="57"/>
      <c r="C17" s="48"/>
      <c r="D17" s="48"/>
      <c r="E17" s="48"/>
      <c r="F17" s="48"/>
      <c r="G17" s="48"/>
      <c r="H17" s="48"/>
      <c r="I17" s="48"/>
      <c r="J17" s="40"/>
      <c r="K17" s="40"/>
      <c r="L17" s="40"/>
    </row>
    <row r="18" spans="1:12" ht="12.75">
      <c r="A18" s="161" t="s">
        <v>18</v>
      </c>
      <c r="B18" s="162"/>
      <c r="C18" s="174" t="s">
        <v>402</v>
      </c>
      <c r="D18" s="175"/>
      <c r="E18" s="175"/>
      <c r="F18" s="175"/>
      <c r="G18" s="175"/>
      <c r="H18" s="175"/>
      <c r="I18" s="176"/>
      <c r="J18" s="40"/>
      <c r="K18" s="40"/>
      <c r="L18" s="40"/>
    </row>
    <row r="19" spans="1:12" ht="12.75">
      <c r="A19" s="57"/>
      <c r="B19" s="57"/>
      <c r="C19" s="60"/>
      <c r="D19" s="48"/>
      <c r="E19" s="48"/>
      <c r="F19" s="48"/>
      <c r="G19" s="48"/>
      <c r="H19" s="48"/>
      <c r="I19" s="48"/>
      <c r="J19" s="40"/>
      <c r="K19" s="40"/>
      <c r="L19" s="40"/>
    </row>
    <row r="20" spans="1:12" ht="12.75">
      <c r="A20" s="161" t="s">
        <v>19</v>
      </c>
      <c r="B20" s="162"/>
      <c r="C20" s="174" t="s">
        <v>403</v>
      </c>
      <c r="D20" s="175"/>
      <c r="E20" s="175"/>
      <c r="F20" s="175"/>
      <c r="G20" s="175"/>
      <c r="H20" s="175"/>
      <c r="I20" s="176"/>
      <c r="J20" s="40"/>
      <c r="K20" s="40"/>
      <c r="L20" s="40"/>
    </row>
    <row r="21" spans="1:12" ht="12.75">
      <c r="A21" s="57"/>
      <c r="B21" s="57"/>
      <c r="C21" s="60"/>
      <c r="D21" s="48"/>
      <c r="E21" s="48"/>
      <c r="F21" s="48"/>
      <c r="G21" s="48"/>
      <c r="H21" s="48"/>
      <c r="I21" s="48"/>
      <c r="J21" s="40"/>
      <c r="K21" s="40"/>
      <c r="L21" s="40"/>
    </row>
    <row r="22" spans="1:12" ht="12.75">
      <c r="A22" s="161" t="s">
        <v>92</v>
      </c>
      <c r="B22" s="162"/>
      <c r="C22" s="61"/>
      <c r="D22" s="179"/>
      <c r="E22" s="180"/>
      <c r="F22" s="181"/>
      <c r="G22" s="182"/>
      <c r="H22" s="183"/>
      <c r="I22" s="62"/>
      <c r="J22" s="40"/>
      <c r="K22" s="40"/>
      <c r="L22" s="40"/>
    </row>
    <row r="23" spans="1:12" ht="12.75">
      <c r="A23" s="57"/>
      <c r="B23" s="57"/>
      <c r="C23" s="48"/>
      <c r="D23" s="63"/>
      <c r="E23" s="63"/>
      <c r="F23" s="63"/>
      <c r="G23" s="63"/>
      <c r="H23" s="48"/>
      <c r="I23" s="49"/>
      <c r="J23" s="40"/>
      <c r="K23" s="40"/>
      <c r="L23" s="40"/>
    </row>
    <row r="24" spans="1:12" ht="12.75">
      <c r="A24" s="161" t="s">
        <v>93</v>
      </c>
      <c r="B24" s="162"/>
      <c r="C24" s="61"/>
      <c r="D24" s="179"/>
      <c r="E24" s="180"/>
      <c r="F24" s="180"/>
      <c r="G24" s="181"/>
      <c r="H24" s="55" t="s">
        <v>94</v>
      </c>
      <c r="I24" s="134">
        <v>56</v>
      </c>
      <c r="J24" s="40"/>
      <c r="K24" s="40"/>
      <c r="L24" s="40"/>
    </row>
    <row r="25" spans="1:12" ht="12.75">
      <c r="A25" s="57"/>
      <c r="B25" s="57"/>
      <c r="C25" s="48"/>
      <c r="D25" s="63"/>
      <c r="E25" s="63"/>
      <c r="F25" s="63"/>
      <c r="G25" s="57"/>
      <c r="H25" s="57" t="s">
        <v>102</v>
      </c>
      <c r="I25" s="60"/>
      <c r="J25" s="40"/>
      <c r="K25" s="40"/>
      <c r="L25" s="40"/>
    </row>
    <row r="26" spans="1:12" ht="12.75">
      <c r="A26" s="161" t="s">
        <v>267</v>
      </c>
      <c r="B26" s="162"/>
      <c r="C26" s="133" t="s">
        <v>404</v>
      </c>
      <c r="D26" s="64"/>
      <c r="E26" s="40"/>
      <c r="F26" s="65"/>
      <c r="G26" s="161" t="s">
        <v>266</v>
      </c>
      <c r="H26" s="162"/>
      <c r="I26" s="135" t="s">
        <v>405</v>
      </c>
      <c r="J26" s="40"/>
      <c r="K26" s="40"/>
      <c r="L26" s="40"/>
    </row>
    <row r="27" spans="1:12" ht="12.75">
      <c r="A27" s="57"/>
      <c r="B27" s="57"/>
      <c r="C27" s="48"/>
      <c r="D27" s="65"/>
      <c r="E27" s="65"/>
      <c r="F27" s="65"/>
      <c r="G27" s="65"/>
      <c r="H27" s="48"/>
      <c r="I27" s="66"/>
      <c r="J27" s="40"/>
      <c r="K27" s="40"/>
      <c r="L27" s="40"/>
    </row>
    <row r="28" spans="1:12" ht="12.75">
      <c r="A28" s="188" t="s">
        <v>95</v>
      </c>
      <c r="B28" s="189"/>
      <c r="C28" s="190"/>
      <c r="D28" s="190"/>
      <c r="E28" s="191" t="s">
        <v>96</v>
      </c>
      <c r="F28" s="192"/>
      <c r="G28" s="192"/>
      <c r="H28" s="193" t="s">
        <v>97</v>
      </c>
      <c r="I28" s="193"/>
      <c r="J28" s="40"/>
      <c r="K28" s="40"/>
      <c r="L28" s="40"/>
    </row>
    <row r="29" spans="1:12" ht="12.75">
      <c r="A29" s="40"/>
      <c r="B29" s="40"/>
      <c r="C29" s="40"/>
      <c r="D29" s="54"/>
      <c r="E29" s="48"/>
      <c r="F29" s="48"/>
      <c r="G29" s="48"/>
      <c r="H29" s="67"/>
      <c r="I29" s="66"/>
      <c r="J29" s="40"/>
      <c r="K29" s="40"/>
      <c r="L29" s="40"/>
    </row>
    <row r="30" spans="1:12" ht="12.75">
      <c r="A30" s="171" t="s">
        <v>411</v>
      </c>
      <c r="B30" s="186"/>
      <c r="C30" s="186"/>
      <c r="D30" s="187"/>
      <c r="E30" s="171" t="s">
        <v>400</v>
      </c>
      <c r="F30" s="186"/>
      <c r="G30" s="187"/>
      <c r="H30" s="163" t="s">
        <v>412</v>
      </c>
      <c r="I30" s="164"/>
      <c r="J30" s="40"/>
      <c r="K30" s="40"/>
      <c r="L30" s="40"/>
    </row>
    <row r="31" spans="1:12" ht="12.75">
      <c r="A31" s="136"/>
      <c r="B31" s="136"/>
      <c r="C31" s="137"/>
      <c r="D31" s="184"/>
      <c r="E31" s="184"/>
      <c r="F31" s="184"/>
      <c r="G31" s="185"/>
      <c r="H31" s="140"/>
      <c r="I31" s="141"/>
      <c r="J31" s="40"/>
      <c r="K31" s="40"/>
      <c r="L31" s="40"/>
    </row>
    <row r="32" spans="1:12" ht="12.75">
      <c r="A32" s="171" t="s">
        <v>413</v>
      </c>
      <c r="B32" s="186"/>
      <c r="C32" s="186"/>
      <c r="D32" s="187"/>
      <c r="E32" s="171" t="s">
        <v>400</v>
      </c>
      <c r="F32" s="186"/>
      <c r="G32" s="187"/>
      <c r="H32" s="163" t="s">
        <v>414</v>
      </c>
      <c r="I32" s="164"/>
      <c r="J32" s="40"/>
      <c r="K32" s="40"/>
      <c r="L32" s="40"/>
    </row>
    <row r="33" spans="1:12" ht="12.75">
      <c r="A33" s="136"/>
      <c r="B33" s="136"/>
      <c r="C33" s="137"/>
      <c r="D33" s="138"/>
      <c r="E33" s="138"/>
      <c r="F33" s="138"/>
      <c r="G33" s="139"/>
      <c r="H33" s="140"/>
      <c r="I33" s="142"/>
      <c r="J33" s="40"/>
      <c r="K33" s="40"/>
      <c r="L33" s="40"/>
    </row>
    <row r="34" spans="1:12" ht="12.75">
      <c r="A34" s="171" t="s">
        <v>415</v>
      </c>
      <c r="B34" s="186"/>
      <c r="C34" s="186"/>
      <c r="D34" s="187"/>
      <c r="E34" s="171" t="s">
        <v>416</v>
      </c>
      <c r="F34" s="186"/>
      <c r="G34" s="187"/>
      <c r="H34" s="163" t="s">
        <v>417</v>
      </c>
      <c r="I34" s="164"/>
      <c r="J34" s="40"/>
      <c r="K34" s="40"/>
      <c r="L34" s="40"/>
    </row>
    <row r="35" spans="1:12" ht="12.75">
      <c r="A35" s="136"/>
      <c r="B35" s="136"/>
      <c r="C35" s="137"/>
      <c r="D35" s="138"/>
      <c r="E35" s="138"/>
      <c r="F35" s="138"/>
      <c r="G35" s="139"/>
      <c r="H35" s="140"/>
      <c r="I35" s="142"/>
      <c r="J35" s="40"/>
      <c r="K35" s="40"/>
      <c r="L35" s="40"/>
    </row>
    <row r="36" spans="1:12" ht="12.75">
      <c r="A36" s="171" t="s">
        <v>418</v>
      </c>
      <c r="B36" s="186"/>
      <c r="C36" s="186"/>
      <c r="D36" s="187"/>
      <c r="E36" s="171" t="s">
        <v>400</v>
      </c>
      <c r="F36" s="186"/>
      <c r="G36" s="187"/>
      <c r="H36" s="163" t="s">
        <v>419</v>
      </c>
      <c r="I36" s="164"/>
      <c r="J36" s="40"/>
      <c r="K36" s="40"/>
      <c r="L36" s="40"/>
    </row>
    <row r="37" spans="1:12" ht="12.75">
      <c r="A37" s="143"/>
      <c r="B37" s="143"/>
      <c r="C37" s="194"/>
      <c r="D37" s="195"/>
      <c r="E37" s="140"/>
      <c r="F37" s="194"/>
      <c r="G37" s="195"/>
      <c r="H37" s="140"/>
      <c r="I37" s="140"/>
      <c r="J37" s="40"/>
      <c r="K37" s="40"/>
      <c r="L37" s="40"/>
    </row>
    <row r="38" spans="1:12" ht="12.75">
      <c r="A38" s="171" t="s">
        <v>420</v>
      </c>
      <c r="B38" s="186"/>
      <c r="C38" s="186"/>
      <c r="D38" s="187"/>
      <c r="E38" s="171" t="s">
        <v>421</v>
      </c>
      <c r="F38" s="186"/>
      <c r="G38" s="187"/>
      <c r="H38" s="163" t="s">
        <v>422</v>
      </c>
      <c r="I38" s="164"/>
      <c r="J38" s="40"/>
      <c r="K38" s="40"/>
      <c r="L38" s="40"/>
    </row>
    <row r="39" spans="1:12" ht="12.75">
      <c r="A39" s="143"/>
      <c r="B39" s="143"/>
      <c r="C39" s="144"/>
      <c r="D39" s="145"/>
      <c r="E39" s="140"/>
      <c r="F39" s="144"/>
      <c r="G39" s="145"/>
      <c r="H39" s="140"/>
      <c r="I39" s="140"/>
      <c r="J39" s="40"/>
      <c r="K39" s="40"/>
      <c r="L39" s="40"/>
    </row>
    <row r="40" spans="1:12" ht="12.75">
      <c r="A40" s="171" t="s">
        <v>423</v>
      </c>
      <c r="B40" s="186"/>
      <c r="C40" s="186"/>
      <c r="D40" s="187"/>
      <c r="E40" s="171" t="s">
        <v>424</v>
      </c>
      <c r="F40" s="186"/>
      <c r="G40" s="187"/>
      <c r="H40" s="163" t="s">
        <v>425</v>
      </c>
      <c r="I40" s="164"/>
      <c r="J40" s="40"/>
      <c r="K40" s="40"/>
      <c r="L40" s="40"/>
    </row>
    <row r="41" spans="1:12" ht="12.75">
      <c r="A41" s="71"/>
      <c r="B41" s="72"/>
      <c r="C41" s="72"/>
      <c r="D41" s="72"/>
      <c r="E41" s="71"/>
      <c r="F41" s="72"/>
      <c r="G41" s="72"/>
      <c r="H41" s="73"/>
      <c r="I41" s="74"/>
      <c r="J41" s="40"/>
      <c r="K41" s="40"/>
      <c r="L41" s="40"/>
    </row>
    <row r="42" spans="1:12" ht="12.75">
      <c r="A42" s="68"/>
      <c r="B42" s="68"/>
      <c r="C42" s="69"/>
      <c r="D42" s="70"/>
      <c r="E42" s="48"/>
      <c r="F42" s="69"/>
      <c r="G42" s="70"/>
      <c r="H42" s="48"/>
      <c r="I42" s="48"/>
      <c r="J42" s="40"/>
      <c r="K42" s="40"/>
      <c r="L42" s="40"/>
    </row>
    <row r="43" spans="1:12" ht="12.75">
      <c r="A43" s="75"/>
      <c r="B43" s="75"/>
      <c r="C43" s="75"/>
      <c r="D43" s="59"/>
      <c r="E43" s="59"/>
      <c r="F43" s="75"/>
      <c r="G43" s="59"/>
      <c r="H43" s="59"/>
      <c r="I43" s="59"/>
      <c r="J43" s="40"/>
      <c r="K43" s="40"/>
      <c r="L43" s="40"/>
    </row>
    <row r="44" spans="1:12" ht="12.75">
      <c r="A44" s="196" t="s">
        <v>70</v>
      </c>
      <c r="B44" s="197"/>
      <c r="C44" s="202"/>
      <c r="D44" s="203"/>
      <c r="E44" s="49"/>
      <c r="F44" s="179"/>
      <c r="G44" s="204"/>
      <c r="H44" s="204"/>
      <c r="I44" s="205"/>
      <c r="J44" s="40"/>
      <c r="K44" s="40"/>
      <c r="L44" s="40"/>
    </row>
    <row r="45" spans="1:12" ht="12.75">
      <c r="A45" s="68"/>
      <c r="B45" s="68"/>
      <c r="C45" s="206"/>
      <c r="D45" s="207"/>
      <c r="E45" s="48"/>
      <c r="F45" s="206"/>
      <c r="G45" s="208"/>
      <c r="H45" s="76"/>
      <c r="I45" s="76"/>
      <c r="J45" s="40"/>
      <c r="K45" s="40"/>
      <c r="L45" s="40"/>
    </row>
    <row r="46" spans="1:12" ht="12.75">
      <c r="A46" s="196" t="s">
        <v>98</v>
      </c>
      <c r="B46" s="197"/>
      <c r="C46" s="171" t="s">
        <v>406</v>
      </c>
      <c r="D46" s="198"/>
      <c r="E46" s="198"/>
      <c r="F46" s="198"/>
      <c r="G46" s="198"/>
      <c r="H46" s="198"/>
      <c r="I46" s="198"/>
      <c r="J46" s="40"/>
      <c r="K46" s="40"/>
      <c r="L46" s="40"/>
    </row>
    <row r="47" spans="1:12" ht="12.75">
      <c r="A47" s="57"/>
      <c r="B47" s="57"/>
      <c r="C47" s="77" t="s">
        <v>306</v>
      </c>
      <c r="D47" s="49"/>
      <c r="E47" s="49"/>
      <c r="F47" s="49"/>
      <c r="G47" s="49"/>
      <c r="H47" s="49"/>
      <c r="I47" s="49"/>
      <c r="J47" s="40"/>
      <c r="K47" s="40"/>
      <c r="L47" s="40"/>
    </row>
    <row r="48" spans="1:12" ht="12.75">
      <c r="A48" s="196" t="s">
        <v>307</v>
      </c>
      <c r="B48" s="197"/>
      <c r="C48" s="199" t="s">
        <v>407</v>
      </c>
      <c r="D48" s="200"/>
      <c r="E48" s="201"/>
      <c r="F48" s="49"/>
      <c r="G48" s="55" t="s">
        <v>308</v>
      </c>
      <c r="H48" s="199" t="s">
        <v>408</v>
      </c>
      <c r="I48" s="201"/>
      <c r="J48" s="40"/>
      <c r="K48" s="40"/>
      <c r="L48" s="40"/>
    </row>
    <row r="49" spans="1:12" ht="12.75">
      <c r="A49" s="57"/>
      <c r="B49" s="57"/>
      <c r="C49" s="77"/>
      <c r="D49" s="49"/>
      <c r="E49" s="49"/>
      <c r="F49" s="49"/>
      <c r="G49" s="49"/>
      <c r="H49" s="49"/>
      <c r="I49" s="49"/>
      <c r="J49" s="40"/>
      <c r="K49" s="40"/>
      <c r="L49" s="40"/>
    </row>
    <row r="50" spans="1:12" ht="12.75">
      <c r="A50" s="196" t="s">
        <v>18</v>
      </c>
      <c r="B50" s="197"/>
      <c r="C50" s="216" t="s">
        <v>409</v>
      </c>
      <c r="D50" s="200"/>
      <c r="E50" s="200"/>
      <c r="F50" s="200"/>
      <c r="G50" s="200"/>
      <c r="H50" s="200"/>
      <c r="I50" s="201"/>
      <c r="J50" s="40"/>
      <c r="K50" s="40"/>
      <c r="L50" s="40"/>
    </row>
    <row r="51" spans="1:12" ht="12.75">
      <c r="A51" s="57"/>
      <c r="B51" s="57"/>
      <c r="C51" s="49"/>
      <c r="D51" s="49"/>
      <c r="E51" s="49"/>
      <c r="F51" s="49"/>
      <c r="G51" s="49"/>
      <c r="H51" s="49"/>
      <c r="I51" s="49"/>
      <c r="J51" s="40"/>
      <c r="K51" s="40"/>
      <c r="L51" s="40"/>
    </row>
    <row r="52" spans="1:12" ht="12.75">
      <c r="A52" s="161" t="s">
        <v>42</v>
      </c>
      <c r="B52" s="162"/>
      <c r="C52" s="199" t="s">
        <v>410</v>
      </c>
      <c r="D52" s="200"/>
      <c r="E52" s="200"/>
      <c r="F52" s="200"/>
      <c r="G52" s="200"/>
      <c r="H52" s="200"/>
      <c r="I52" s="173"/>
      <c r="J52" s="40"/>
      <c r="K52" s="40"/>
      <c r="L52" s="40"/>
    </row>
    <row r="53" spans="1:12" ht="12.75">
      <c r="A53" s="78"/>
      <c r="B53" s="78"/>
      <c r="C53" s="210" t="s">
        <v>265</v>
      </c>
      <c r="D53" s="210"/>
      <c r="E53" s="210"/>
      <c r="F53" s="210"/>
      <c r="G53" s="210"/>
      <c r="H53" s="210"/>
      <c r="I53" s="80"/>
      <c r="J53" s="40"/>
      <c r="K53" s="40"/>
      <c r="L53" s="40"/>
    </row>
    <row r="54" spans="1:12" ht="12.75">
      <c r="A54" s="78"/>
      <c r="B54" s="78"/>
      <c r="C54" s="79"/>
      <c r="D54" s="79"/>
      <c r="E54" s="79"/>
      <c r="F54" s="79"/>
      <c r="G54" s="79"/>
      <c r="H54" s="79"/>
      <c r="I54" s="80"/>
      <c r="J54" s="40"/>
      <c r="K54" s="40"/>
      <c r="L54" s="40"/>
    </row>
    <row r="55" spans="1:12" ht="12.75">
      <c r="A55" s="78"/>
      <c r="B55" s="155" t="s">
        <v>99</v>
      </c>
      <c r="C55" s="156"/>
      <c r="D55" s="156"/>
      <c r="E55" s="156"/>
      <c r="F55" s="81"/>
      <c r="G55" s="81"/>
      <c r="H55" s="81"/>
      <c r="I55" s="82"/>
      <c r="J55" s="40"/>
      <c r="K55" s="40"/>
      <c r="L55" s="40"/>
    </row>
    <row r="56" spans="1:12" ht="12.75">
      <c r="A56" s="78"/>
      <c r="B56" s="155" t="s">
        <v>390</v>
      </c>
      <c r="C56" s="156"/>
      <c r="D56" s="156"/>
      <c r="E56" s="156"/>
      <c r="F56" s="156"/>
      <c r="G56" s="156"/>
      <c r="H56" s="156"/>
      <c r="I56" s="156"/>
      <c r="J56" s="40"/>
      <c r="K56" s="40"/>
      <c r="L56" s="40"/>
    </row>
    <row r="57" spans="1:12" ht="12.75">
      <c r="A57" s="78"/>
      <c r="B57" s="155" t="s">
        <v>100</v>
      </c>
      <c r="C57" s="156"/>
      <c r="D57" s="156"/>
      <c r="E57" s="156"/>
      <c r="F57" s="156"/>
      <c r="G57" s="156"/>
      <c r="H57" s="156"/>
      <c r="I57" s="156"/>
      <c r="J57" s="40"/>
      <c r="K57" s="40"/>
      <c r="L57" s="40"/>
    </row>
    <row r="58" spans="1:12" ht="12.75">
      <c r="A58" s="78"/>
      <c r="B58" s="155" t="s">
        <v>386</v>
      </c>
      <c r="C58" s="156"/>
      <c r="D58" s="156"/>
      <c r="E58" s="156"/>
      <c r="F58" s="156"/>
      <c r="G58" s="156"/>
      <c r="H58" s="156"/>
      <c r="I58" s="156"/>
      <c r="J58" s="40"/>
      <c r="K58" s="40"/>
      <c r="L58" s="40"/>
    </row>
    <row r="59" spans="1:12" ht="12.75">
      <c r="A59" s="78"/>
      <c r="B59" s="78"/>
      <c r="C59" s="79"/>
      <c r="D59" s="79"/>
      <c r="E59" s="79"/>
      <c r="F59" s="79"/>
      <c r="G59" s="79"/>
      <c r="H59" s="79"/>
      <c r="I59" s="80"/>
      <c r="J59" s="40"/>
      <c r="K59" s="40"/>
      <c r="L59" s="40"/>
    </row>
    <row r="60" spans="1:12" ht="13.5" thickBot="1">
      <c r="A60" s="83" t="s">
        <v>101</v>
      </c>
      <c r="B60" s="49"/>
      <c r="C60" s="49"/>
      <c r="D60" s="49"/>
      <c r="E60" s="49"/>
      <c r="F60" s="49"/>
      <c r="G60" s="84"/>
      <c r="H60" s="85"/>
      <c r="I60" s="84"/>
      <c r="J60" s="40"/>
      <c r="K60" s="40"/>
      <c r="L60" s="40"/>
    </row>
    <row r="61" spans="1:12" ht="12.75">
      <c r="A61" s="49"/>
      <c r="B61" s="49"/>
      <c r="C61" s="49"/>
      <c r="D61" s="49"/>
      <c r="E61" s="78" t="s">
        <v>145</v>
      </c>
      <c r="F61" s="40"/>
      <c r="G61" s="211" t="s">
        <v>146</v>
      </c>
      <c r="H61" s="212"/>
      <c r="I61" s="213"/>
      <c r="J61" s="40"/>
      <c r="K61" s="40"/>
      <c r="L61" s="40"/>
    </row>
    <row r="62" spans="1:12" ht="12.75">
      <c r="A62" s="86"/>
      <c r="B62" s="86"/>
      <c r="C62" s="54"/>
      <c r="D62" s="54"/>
      <c r="E62" s="54"/>
      <c r="F62" s="54"/>
      <c r="G62" s="214"/>
      <c r="H62" s="215"/>
      <c r="I62" s="54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2" dxfId="8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6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  <dataValidation type="textLength" allowBlank="1" showInputMessage="1" showErrorMessage="1" errorTitle="Neispravan matični broj" error="Matični broj unosi se na osam znamenaka s vodećim nulama. Matični broj mora biti brojevna vrijednost." sqref="C6:D6 H30:I30 H32:I32 H34:I34 H36:I36 H38:I38 H40:I40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  <dataValidation type="list" allowBlank="1" showInputMessage="1" showErrorMessage="1" sqref="C26">
      <formula1>"DA,NE"</formula1>
    </dataValidation>
  </dataValidations>
  <hyperlinks>
    <hyperlink ref="C50" r:id="rId1" display="tatjana.ilincic@atlanticgrupa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46">
      <selection activeCell="K76" sqref="K76"/>
    </sheetView>
  </sheetViews>
  <sheetFormatPr defaultColWidth="9.140625" defaultRowHeight="12.75"/>
  <cols>
    <col min="10" max="10" width="10.140625" style="0" bestFit="1" customWidth="1"/>
    <col min="11" max="11" width="10.8515625" style="0" bestFit="1" customWidth="1"/>
    <col min="13" max="13" width="10.00390625" style="0" bestFit="1" customWidth="1"/>
  </cols>
  <sheetData>
    <row r="1" spans="1:11" ht="15.75">
      <c r="A1" s="243" t="s">
        <v>74</v>
      </c>
      <c r="B1" s="243"/>
      <c r="C1" s="243"/>
      <c r="D1" s="243"/>
      <c r="E1" s="243"/>
      <c r="F1" s="243"/>
      <c r="G1" s="243"/>
      <c r="H1" s="243"/>
      <c r="I1" s="243"/>
      <c r="J1" s="243"/>
      <c r="K1" s="88"/>
    </row>
    <row r="2" spans="1:11" ht="12.75">
      <c r="A2" s="88"/>
      <c r="B2" s="90"/>
      <c r="C2" s="90"/>
      <c r="D2" s="90"/>
      <c r="E2" s="244" t="s">
        <v>103</v>
      </c>
      <c r="F2" s="245"/>
      <c r="G2" s="246">
        <f>'OPĆI PODACI'!H2</f>
        <v>40543</v>
      </c>
      <c r="H2" s="247"/>
      <c r="I2" s="90"/>
      <c r="J2" s="90"/>
      <c r="K2" s="88"/>
    </row>
    <row r="3" spans="1:11" ht="24" thickBot="1">
      <c r="A3" s="248" t="s">
        <v>178</v>
      </c>
      <c r="B3" s="249"/>
      <c r="C3" s="249"/>
      <c r="D3" s="249"/>
      <c r="E3" s="249"/>
      <c r="F3" s="249"/>
      <c r="G3" s="249"/>
      <c r="H3" s="250"/>
      <c r="I3" s="100" t="s">
        <v>392</v>
      </c>
      <c r="J3" s="101" t="s">
        <v>52</v>
      </c>
      <c r="K3" s="101" t="s">
        <v>53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103">
        <v>2</v>
      </c>
      <c r="J4" s="102">
        <v>3</v>
      </c>
      <c r="K4" s="102">
        <v>4</v>
      </c>
    </row>
    <row r="5" spans="1:11" ht="12.75">
      <c r="A5" s="252" t="s">
        <v>180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2.75">
      <c r="A6" s="217" t="s">
        <v>181</v>
      </c>
      <c r="B6" s="218"/>
      <c r="C6" s="218"/>
      <c r="D6" s="218"/>
      <c r="E6" s="218"/>
      <c r="F6" s="218"/>
      <c r="G6" s="218"/>
      <c r="H6" s="242"/>
      <c r="I6" s="6">
        <v>1</v>
      </c>
      <c r="J6" s="27"/>
      <c r="K6" s="27"/>
    </row>
    <row r="7" spans="1:11" ht="12.75">
      <c r="A7" s="227" t="s">
        <v>130</v>
      </c>
      <c r="B7" s="228"/>
      <c r="C7" s="228"/>
      <c r="D7" s="228"/>
      <c r="E7" s="228"/>
      <c r="F7" s="228"/>
      <c r="G7" s="228"/>
      <c r="H7" s="229"/>
      <c r="I7" s="4">
        <v>2</v>
      </c>
      <c r="J7" s="28">
        <f>J8+J15+J25+J33+J37</f>
        <v>578891580</v>
      </c>
      <c r="K7" s="28">
        <f>K8+K15+K25+K33+K37</f>
        <v>1411518829</v>
      </c>
    </row>
    <row r="8" spans="1:11" ht="12.75">
      <c r="A8" s="221" t="s">
        <v>131</v>
      </c>
      <c r="B8" s="222"/>
      <c r="C8" s="222"/>
      <c r="D8" s="222"/>
      <c r="E8" s="222"/>
      <c r="F8" s="222"/>
      <c r="G8" s="222"/>
      <c r="H8" s="223"/>
      <c r="I8" s="4">
        <v>3</v>
      </c>
      <c r="J8" s="28">
        <f>SUM(J9:J14)</f>
        <v>1407339</v>
      </c>
      <c r="K8" s="28">
        <f>SUM(K9:K14)</f>
        <v>2871162</v>
      </c>
    </row>
    <row r="9" spans="1:11" ht="12.75">
      <c r="A9" s="221" t="s">
        <v>121</v>
      </c>
      <c r="B9" s="222"/>
      <c r="C9" s="222"/>
      <c r="D9" s="222"/>
      <c r="E9" s="222"/>
      <c r="F9" s="222"/>
      <c r="G9" s="222"/>
      <c r="H9" s="223"/>
      <c r="I9" s="4">
        <v>4</v>
      </c>
      <c r="J9" s="29"/>
      <c r="K9" s="29"/>
    </row>
    <row r="10" spans="1:11" ht="12.75">
      <c r="A10" s="221" t="s">
        <v>336</v>
      </c>
      <c r="B10" s="222"/>
      <c r="C10" s="222"/>
      <c r="D10" s="222"/>
      <c r="E10" s="222"/>
      <c r="F10" s="222"/>
      <c r="G10" s="222"/>
      <c r="H10" s="223"/>
      <c r="I10" s="4">
        <v>5</v>
      </c>
      <c r="J10" s="29">
        <v>89468</v>
      </c>
      <c r="K10" s="29">
        <v>1063691</v>
      </c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3"/>
      <c r="I11" s="4">
        <v>6</v>
      </c>
      <c r="J11" s="29"/>
      <c r="K11" s="29"/>
    </row>
    <row r="12" spans="1:11" ht="12.75">
      <c r="A12" s="221" t="s">
        <v>147</v>
      </c>
      <c r="B12" s="222"/>
      <c r="C12" s="222"/>
      <c r="D12" s="222"/>
      <c r="E12" s="222"/>
      <c r="F12" s="222"/>
      <c r="G12" s="222"/>
      <c r="H12" s="223"/>
      <c r="I12" s="4">
        <v>7</v>
      </c>
      <c r="J12" s="29"/>
      <c r="K12" s="29"/>
    </row>
    <row r="13" spans="1:11" ht="12.75">
      <c r="A13" s="221" t="s">
        <v>148</v>
      </c>
      <c r="B13" s="222"/>
      <c r="C13" s="222"/>
      <c r="D13" s="222"/>
      <c r="E13" s="222"/>
      <c r="F13" s="222"/>
      <c r="G13" s="222"/>
      <c r="H13" s="223"/>
      <c r="I13" s="4">
        <v>8</v>
      </c>
      <c r="J13" s="29">
        <v>1317871</v>
      </c>
      <c r="K13" s="29">
        <v>1807471</v>
      </c>
    </row>
    <row r="14" spans="1:11" ht="12.75">
      <c r="A14" s="221" t="s">
        <v>149</v>
      </c>
      <c r="B14" s="222"/>
      <c r="C14" s="222"/>
      <c r="D14" s="222"/>
      <c r="E14" s="222"/>
      <c r="F14" s="222"/>
      <c r="G14" s="222"/>
      <c r="H14" s="223"/>
      <c r="I14" s="4">
        <v>9</v>
      </c>
      <c r="J14" s="29"/>
      <c r="K14" s="29"/>
    </row>
    <row r="15" spans="1:11" ht="12.75">
      <c r="A15" s="221" t="s">
        <v>132</v>
      </c>
      <c r="B15" s="222"/>
      <c r="C15" s="222"/>
      <c r="D15" s="222"/>
      <c r="E15" s="222"/>
      <c r="F15" s="222"/>
      <c r="G15" s="222"/>
      <c r="H15" s="223"/>
      <c r="I15" s="4">
        <v>10</v>
      </c>
      <c r="J15" s="28">
        <f>SUM(J16:J24)</f>
        <v>1753533</v>
      </c>
      <c r="K15" s="28">
        <f>SUM(K16:K24)</f>
        <v>1035705</v>
      </c>
    </row>
    <row r="16" spans="1:11" ht="12.75">
      <c r="A16" s="221" t="s">
        <v>150</v>
      </c>
      <c r="B16" s="222"/>
      <c r="C16" s="222"/>
      <c r="D16" s="222"/>
      <c r="E16" s="222"/>
      <c r="F16" s="222"/>
      <c r="G16" s="222"/>
      <c r="H16" s="223"/>
      <c r="I16" s="4">
        <v>11</v>
      </c>
      <c r="J16" s="29"/>
      <c r="K16" s="29"/>
    </row>
    <row r="17" spans="1:11" ht="12.75">
      <c r="A17" s="221" t="s">
        <v>304</v>
      </c>
      <c r="B17" s="222"/>
      <c r="C17" s="222"/>
      <c r="D17" s="222"/>
      <c r="E17" s="222"/>
      <c r="F17" s="222"/>
      <c r="G17" s="222"/>
      <c r="H17" s="223"/>
      <c r="I17" s="4">
        <v>12</v>
      </c>
      <c r="J17" s="29"/>
      <c r="K17" s="29"/>
    </row>
    <row r="18" spans="1:11" ht="12.75">
      <c r="A18" s="221" t="s">
        <v>151</v>
      </c>
      <c r="B18" s="222"/>
      <c r="C18" s="222"/>
      <c r="D18" s="222"/>
      <c r="E18" s="222"/>
      <c r="F18" s="222"/>
      <c r="G18" s="222"/>
      <c r="H18" s="223"/>
      <c r="I18" s="4">
        <v>13</v>
      </c>
      <c r="J18" s="29"/>
      <c r="K18" s="29"/>
    </row>
    <row r="19" spans="1:12" ht="12.75">
      <c r="A19" s="221" t="s">
        <v>0</v>
      </c>
      <c r="B19" s="222"/>
      <c r="C19" s="222"/>
      <c r="D19" s="222"/>
      <c r="E19" s="222"/>
      <c r="F19" s="222"/>
      <c r="G19" s="222"/>
      <c r="H19" s="223"/>
      <c r="I19" s="4">
        <v>14</v>
      </c>
      <c r="J19" s="29">
        <v>391631</v>
      </c>
      <c r="K19" s="29">
        <v>976997</v>
      </c>
      <c r="L19" s="3"/>
    </row>
    <row r="20" spans="1:11" ht="12.75">
      <c r="A20" s="221" t="s">
        <v>1</v>
      </c>
      <c r="B20" s="222"/>
      <c r="C20" s="222"/>
      <c r="D20" s="222"/>
      <c r="E20" s="222"/>
      <c r="F20" s="222"/>
      <c r="G20" s="222"/>
      <c r="H20" s="223"/>
      <c r="I20" s="4">
        <v>15</v>
      </c>
      <c r="J20" s="29"/>
      <c r="K20" s="29"/>
    </row>
    <row r="21" spans="1:11" ht="12.75">
      <c r="A21" s="221" t="s">
        <v>2</v>
      </c>
      <c r="B21" s="222"/>
      <c r="C21" s="222"/>
      <c r="D21" s="222"/>
      <c r="E21" s="222"/>
      <c r="F21" s="222"/>
      <c r="G21" s="222"/>
      <c r="H21" s="223"/>
      <c r="I21" s="4">
        <v>16</v>
      </c>
      <c r="J21" s="29"/>
      <c r="K21" s="29"/>
    </row>
    <row r="22" spans="1:11" ht="12.75">
      <c r="A22" s="221" t="s">
        <v>3</v>
      </c>
      <c r="B22" s="222"/>
      <c r="C22" s="222"/>
      <c r="D22" s="222"/>
      <c r="E22" s="222"/>
      <c r="F22" s="222"/>
      <c r="G22" s="222"/>
      <c r="H22" s="223"/>
      <c r="I22" s="4">
        <v>17</v>
      </c>
      <c r="J22" s="29">
        <v>1303194</v>
      </c>
      <c r="K22" s="29"/>
    </row>
    <row r="23" spans="1:11" ht="12.75">
      <c r="A23" s="221" t="s">
        <v>4</v>
      </c>
      <c r="B23" s="222"/>
      <c r="C23" s="222"/>
      <c r="D23" s="222"/>
      <c r="E23" s="222"/>
      <c r="F23" s="222"/>
      <c r="G23" s="222"/>
      <c r="H23" s="223"/>
      <c r="I23" s="4">
        <v>18</v>
      </c>
      <c r="J23" s="29">
        <v>58708</v>
      </c>
      <c r="K23" s="29">
        <v>58708</v>
      </c>
    </row>
    <row r="24" spans="1:11" ht="12.75">
      <c r="A24" s="221" t="s">
        <v>5</v>
      </c>
      <c r="B24" s="222"/>
      <c r="C24" s="222"/>
      <c r="D24" s="222"/>
      <c r="E24" s="222"/>
      <c r="F24" s="222"/>
      <c r="G24" s="222"/>
      <c r="H24" s="223"/>
      <c r="I24" s="4">
        <v>19</v>
      </c>
      <c r="J24" s="29"/>
      <c r="K24" s="29"/>
    </row>
    <row r="25" spans="1:11" ht="12.75">
      <c r="A25" s="221" t="s">
        <v>133</v>
      </c>
      <c r="B25" s="222"/>
      <c r="C25" s="222"/>
      <c r="D25" s="222"/>
      <c r="E25" s="222"/>
      <c r="F25" s="222"/>
      <c r="G25" s="222"/>
      <c r="H25" s="223"/>
      <c r="I25" s="4">
        <v>20</v>
      </c>
      <c r="J25" s="28">
        <f>SUM(J26:J32)</f>
        <v>574754762</v>
      </c>
      <c r="K25" s="28">
        <f>SUM(K26:K32)</f>
        <v>1385992089</v>
      </c>
    </row>
    <row r="26" spans="1:11" ht="12.75">
      <c r="A26" s="221" t="s">
        <v>6</v>
      </c>
      <c r="B26" s="222"/>
      <c r="C26" s="222"/>
      <c r="D26" s="222"/>
      <c r="E26" s="222"/>
      <c r="F26" s="222"/>
      <c r="G26" s="222"/>
      <c r="H26" s="223"/>
      <c r="I26" s="4">
        <v>21</v>
      </c>
      <c r="J26" s="29">
        <v>231136995.59</v>
      </c>
      <c r="K26" s="29">
        <v>1050775598</v>
      </c>
    </row>
    <row r="27" spans="1:11" ht="12.75">
      <c r="A27" s="221" t="s">
        <v>7</v>
      </c>
      <c r="B27" s="222"/>
      <c r="C27" s="222"/>
      <c r="D27" s="222"/>
      <c r="E27" s="222"/>
      <c r="F27" s="222"/>
      <c r="G27" s="222"/>
      <c r="H27" s="223"/>
      <c r="I27" s="4">
        <v>22</v>
      </c>
      <c r="J27" s="29">
        <v>307695330.41</v>
      </c>
      <c r="K27" s="29">
        <v>299314935</v>
      </c>
    </row>
    <row r="28" spans="1:11" ht="12.75">
      <c r="A28" s="221" t="s">
        <v>8</v>
      </c>
      <c r="B28" s="222"/>
      <c r="C28" s="222"/>
      <c r="D28" s="222"/>
      <c r="E28" s="222"/>
      <c r="F28" s="222"/>
      <c r="G28" s="222"/>
      <c r="H28" s="223"/>
      <c r="I28" s="4">
        <v>23</v>
      </c>
      <c r="J28" s="29">
        <v>35041526</v>
      </c>
      <c r="K28" s="29">
        <v>35041896</v>
      </c>
    </row>
    <row r="29" spans="1:11" ht="12.75">
      <c r="A29" s="221" t="s">
        <v>9</v>
      </c>
      <c r="B29" s="222"/>
      <c r="C29" s="222"/>
      <c r="D29" s="222"/>
      <c r="E29" s="222"/>
      <c r="F29" s="222"/>
      <c r="G29" s="222"/>
      <c r="H29" s="223"/>
      <c r="I29" s="4">
        <v>24</v>
      </c>
      <c r="J29" s="29"/>
      <c r="K29" s="29"/>
    </row>
    <row r="30" spans="1:11" ht="12.75">
      <c r="A30" s="221" t="s">
        <v>10</v>
      </c>
      <c r="B30" s="222"/>
      <c r="C30" s="222"/>
      <c r="D30" s="222"/>
      <c r="E30" s="222"/>
      <c r="F30" s="222"/>
      <c r="G30" s="222"/>
      <c r="H30" s="223"/>
      <c r="I30" s="4">
        <v>25</v>
      </c>
      <c r="J30" s="29">
        <v>880910</v>
      </c>
      <c r="K30" s="29">
        <v>859660</v>
      </c>
    </row>
    <row r="31" spans="1:11" ht="12.75">
      <c r="A31" s="221" t="s">
        <v>11</v>
      </c>
      <c r="B31" s="222"/>
      <c r="C31" s="222"/>
      <c r="D31" s="222"/>
      <c r="E31" s="222"/>
      <c r="F31" s="222"/>
      <c r="G31" s="222"/>
      <c r="H31" s="223"/>
      <c r="I31" s="4">
        <v>26</v>
      </c>
      <c r="J31" s="29"/>
      <c r="K31" s="29"/>
    </row>
    <row r="32" spans="1:11" ht="12.75">
      <c r="A32" s="221" t="s">
        <v>12</v>
      </c>
      <c r="B32" s="222"/>
      <c r="C32" s="222"/>
      <c r="D32" s="222"/>
      <c r="E32" s="222"/>
      <c r="F32" s="222"/>
      <c r="G32" s="222"/>
      <c r="H32" s="223"/>
      <c r="I32" s="4">
        <v>27</v>
      </c>
      <c r="J32" s="29"/>
      <c r="K32" s="29"/>
    </row>
    <row r="33" spans="1:11" ht="12.75">
      <c r="A33" s="221" t="s">
        <v>134</v>
      </c>
      <c r="B33" s="222"/>
      <c r="C33" s="222"/>
      <c r="D33" s="222"/>
      <c r="E33" s="222"/>
      <c r="F33" s="222"/>
      <c r="G33" s="222"/>
      <c r="H33" s="223"/>
      <c r="I33" s="4">
        <v>28</v>
      </c>
      <c r="J33" s="28">
        <f>SUM(J34:J36)</f>
        <v>0</v>
      </c>
      <c r="K33" s="28">
        <f>SUM(K34:K36)</f>
        <v>20756458</v>
      </c>
    </row>
    <row r="34" spans="1:11" ht="12.75">
      <c r="A34" s="221" t="s">
        <v>13</v>
      </c>
      <c r="B34" s="222"/>
      <c r="C34" s="222"/>
      <c r="D34" s="222"/>
      <c r="E34" s="222"/>
      <c r="F34" s="222"/>
      <c r="G34" s="222"/>
      <c r="H34" s="223"/>
      <c r="I34" s="4">
        <v>29</v>
      </c>
      <c r="J34" s="29"/>
      <c r="K34" s="29"/>
    </row>
    <row r="35" spans="1:11" ht="12.75">
      <c r="A35" s="221" t="s">
        <v>14</v>
      </c>
      <c r="B35" s="222"/>
      <c r="C35" s="222"/>
      <c r="D35" s="222"/>
      <c r="E35" s="222"/>
      <c r="F35" s="222"/>
      <c r="G35" s="222"/>
      <c r="H35" s="223"/>
      <c r="I35" s="4">
        <v>30</v>
      </c>
      <c r="J35" s="29"/>
      <c r="K35" s="29"/>
    </row>
    <row r="36" spans="1:11" ht="12.75">
      <c r="A36" s="221" t="s">
        <v>15</v>
      </c>
      <c r="B36" s="222"/>
      <c r="C36" s="222"/>
      <c r="D36" s="222"/>
      <c r="E36" s="222"/>
      <c r="F36" s="222"/>
      <c r="G36" s="222"/>
      <c r="H36" s="223"/>
      <c r="I36" s="4">
        <v>31</v>
      </c>
      <c r="J36" s="29">
        <v>0</v>
      </c>
      <c r="K36" s="29">
        <v>20756458</v>
      </c>
    </row>
    <row r="37" spans="1:11" ht="12.75">
      <c r="A37" s="221" t="s">
        <v>135</v>
      </c>
      <c r="B37" s="222"/>
      <c r="C37" s="222"/>
      <c r="D37" s="222"/>
      <c r="E37" s="222"/>
      <c r="F37" s="222"/>
      <c r="G37" s="222"/>
      <c r="H37" s="223"/>
      <c r="I37" s="4">
        <v>32</v>
      </c>
      <c r="J37" s="29">
        <v>975946</v>
      </c>
      <c r="K37" s="29">
        <v>863415</v>
      </c>
    </row>
    <row r="38" spans="1:11" ht="12.75">
      <c r="A38" s="227" t="s">
        <v>136</v>
      </c>
      <c r="B38" s="228"/>
      <c r="C38" s="228"/>
      <c r="D38" s="228"/>
      <c r="E38" s="228"/>
      <c r="F38" s="228"/>
      <c r="G38" s="228"/>
      <c r="H38" s="229"/>
      <c r="I38" s="4">
        <v>33</v>
      </c>
      <c r="J38" s="28">
        <f>J39+J47+J54+J62</f>
        <v>208899303.61</v>
      </c>
      <c r="K38" s="28">
        <f>K39+K47+K54+K62</f>
        <v>237944878.72</v>
      </c>
    </row>
    <row r="39" spans="1:11" ht="12.75">
      <c r="A39" s="221" t="s">
        <v>137</v>
      </c>
      <c r="B39" s="222"/>
      <c r="C39" s="222"/>
      <c r="D39" s="222"/>
      <c r="E39" s="222"/>
      <c r="F39" s="222"/>
      <c r="G39" s="222"/>
      <c r="H39" s="223"/>
      <c r="I39" s="4">
        <v>34</v>
      </c>
      <c r="J39" s="28">
        <f>SUM(J40:J46)</f>
        <v>0</v>
      </c>
      <c r="K39" s="28">
        <f>SUM(K40:K46)</f>
        <v>0</v>
      </c>
    </row>
    <row r="40" spans="1:11" ht="12.75">
      <c r="A40" s="221" t="s">
        <v>309</v>
      </c>
      <c r="B40" s="222"/>
      <c r="C40" s="222"/>
      <c r="D40" s="222"/>
      <c r="E40" s="222"/>
      <c r="F40" s="222"/>
      <c r="G40" s="222"/>
      <c r="H40" s="223"/>
      <c r="I40" s="4">
        <v>35</v>
      </c>
      <c r="J40" s="29"/>
      <c r="K40" s="29"/>
    </row>
    <row r="41" spans="1:11" ht="12.75">
      <c r="A41" s="221" t="s">
        <v>310</v>
      </c>
      <c r="B41" s="222"/>
      <c r="C41" s="222"/>
      <c r="D41" s="222"/>
      <c r="E41" s="222"/>
      <c r="F41" s="222"/>
      <c r="G41" s="222"/>
      <c r="H41" s="223"/>
      <c r="I41" s="4">
        <v>36</v>
      </c>
      <c r="J41" s="29"/>
      <c r="K41" s="29"/>
    </row>
    <row r="42" spans="1:11" ht="12.75">
      <c r="A42" s="221" t="s">
        <v>311</v>
      </c>
      <c r="B42" s="222"/>
      <c r="C42" s="222"/>
      <c r="D42" s="222"/>
      <c r="E42" s="222"/>
      <c r="F42" s="222"/>
      <c r="G42" s="222"/>
      <c r="H42" s="223"/>
      <c r="I42" s="4">
        <v>37</v>
      </c>
      <c r="J42" s="29"/>
      <c r="K42" s="29"/>
    </row>
    <row r="43" spans="1:11" ht="12.75">
      <c r="A43" s="221" t="s">
        <v>312</v>
      </c>
      <c r="B43" s="222"/>
      <c r="C43" s="222"/>
      <c r="D43" s="222"/>
      <c r="E43" s="222"/>
      <c r="F43" s="222"/>
      <c r="G43" s="222"/>
      <c r="H43" s="223"/>
      <c r="I43" s="4">
        <v>38</v>
      </c>
      <c r="J43" s="29"/>
      <c r="K43" s="29"/>
    </row>
    <row r="44" spans="1:11" ht="12.75">
      <c r="A44" s="221" t="s">
        <v>313</v>
      </c>
      <c r="B44" s="222"/>
      <c r="C44" s="222"/>
      <c r="D44" s="222"/>
      <c r="E44" s="222"/>
      <c r="F44" s="222"/>
      <c r="G44" s="222"/>
      <c r="H44" s="223"/>
      <c r="I44" s="4">
        <v>39</v>
      </c>
      <c r="J44" s="29"/>
      <c r="K44" s="29"/>
    </row>
    <row r="45" spans="1:11" ht="12.75">
      <c r="A45" s="221" t="s">
        <v>152</v>
      </c>
      <c r="B45" s="222"/>
      <c r="C45" s="222"/>
      <c r="D45" s="222"/>
      <c r="E45" s="222"/>
      <c r="F45" s="222"/>
      <c r="G45" s="222"/>
      <c r="H45" s="223"/>
      <c r="I45" s="4">
        <v>40</v>
      </c>
      <c r="J45" s="29"/>
      <c r="K45" s="29"/>
    </row>
    <row r="46" spans="1:11" ht="12.75">
      <c r="A46" s="221" t="s">
        <v>153</v>
      </c>
      <c r="B46" s="222"/>
      <c r="C46" s="222"/>
      <c r="D46" s="222"/>
      <c r="E46" s="222"/>
      <c r="F46" s="222"/>
      <c r="G46" s="222"/>
      <c r="H46" s="223"/>
      <c r="I46" s="4">
        <v>41</v>
      </c>
      <c r="J46" s="29"/>
      <c r="K46" s="29"/>
    </row>
    <row r="47" spans="1:11" ht="12.75">
      <c r="A47" s="221" t="s">
        <v>138</v>
      </c>
      <c r="B47" s="222"/>
      <c r="C47" s="222"/>
      <c r="D47" s="222"/>
      <c r="E47" s="222"/>
      <c r="F47" s="222"/>
      <c r="G47" s="222"/>
      <c r="H47" s="223"/>
      <c r="I47" s="4">
        <v>42</v>
      </c>
      <c r="J47" s="28">
        <f>SUM(J48:J53)</f>
        <v>66046364.11</v>
      </c>
      <c r="K47" s="28">
        <f>SUM(K48:K53)</f>
        <v>161242008.72</v>
      </c>
    </row>
    <row r="48" spans="1:11" ht="12.75">
      <c r="A48" s="221" t="s">
        <v>154</v>
      </c>
      <c r="B48" s="222"/>
      <c r="C48" s="222"/>
      <c r="D48" s="222"/>
      <c r="E48" s="222"/>
      <c r="F48" s="222"/>
      <c r="G48" s="222"/>
      <c r="H48" s="223"/>
      <c r="I48" s="4">
        <v>43</v>
      </c>
      <c r="J48" s="29">
        <v>34748508</v>
      </c>
      <c r="K48" s="29">
        <v>136805970</v>
      </c>
    </row>
    <row r="49" spans="1:14" ht="12.75">
      <c r="A49" s="221" t="s">
        <v>155</v>
      </c>
      <c r="B49" s="222"/>
      <c r="C49" s="222"/>
      <c r="D49" s="222"/>
      <c r="E49" s="222"/>
      <c r="F49" s="222"/>
      <c r="G49" s="222"/>
      <c r="H49" s="223"/>
      <c r="I49" s="4">
        <v>44</v>
      </c>
      <c r="J49" s="29">
        <v>4290686.11</v>
      </c>
      <c r="K49" s="29">
        <v>6882660.72</v>
      </c>
      <c r="N49" s="29"/>
    </row>
    <row r="50" spans="1:11" ht="12.75">
      <c r="A50" s="221" t="s">
        <v>156</v>
      </c>
      <c r="B50" s="222"/>
      <c r="C50" s="222"/>
      <c r="D50" s="222"/>
      <c r="E50" s="222"/>
      <c r="F50" s="222"/>
      <c r="G50" s="222"/>
      <c r="H50" s="223"/>
      <c r="I50" s="4">
        <v>45</v>
      </c>
      <c r="J50" s="29"/>
      <c r="K50" s="29"/>
    </row>
    <row r="51" spans="1:11" ht="12.75">
      <c r="A51" s="221" t="s">
        <v>157</v>
      </c>
      <c r="B51" s="222"/>
      <c r="C51" s="222"/>
      <c r="D51" s="222"/>
      <c r="E51" s="222"/>
      <c r="F51" s="222"/>
      <c r="G51" s="222"/>
      <c r="H51" s="223"/>
      <c r="I51" s="4">
        <v>46</v>
      </c>
      <c r="J51" s="29"/>
      <c r="K51" s="29"/>
    </row>
    <row r="52" spans="1:11" ht="12.75">
      <c r="A52" s="221" t="s">
        <v>123</v>
      </c>
      <c r="B52" s="222"/>
      <c r="C52" s="222"/>
      <c r="D52" s="222"/>
      <c r="E52" s="222"/>
      <c r="F52" s="222"/>
      <c r="G52" s="222"/>
      <c r="H52" s="223"/>
      <c r="I52" s="4">
        <v>47</v>
      </c>
      <c r="J52" s="29">
        <v>712477</v>
      </c>
      <c r="K52" s="29"/>
    </row>
    <row r="53" spans="1:11" ht="12.75">
      <c r="A53" s="221" t="s">
        <v>124</v>
      </c>
      <c r="B53" s="222"/>
      <c r="C53" s="222"/>
      <c r="D53" s="222"/>
      <c r="E53" s="222"/>
      <c r="F53" s="222"/>
      <c r="G53" s="222"/>
      <c r="H53" s="223"/>
      <c r="I53" s="4">
        <v>48</v>
      </c>
      <c r="J53" s="29">
        <v>26294693</v>
      </c>
      <c r="K53" s="29">
        <v>17553378</v>
      </c>
    </row>
    <row r="54" spans="1:11" ht="12.75">
      <c r="A54" s="221" t="s">
        <v>125</v>
      </c>
      <c r="B54" s="222"/>
      <c r="C54" s="222"/>
      <c r="D54" s="222"/>
      <c r="E54" s="222"/>
      <c r="F54" s="222"/>
      <c r="G54" s="222"/>
      <c r="H54" s="223"/>
      <c r="I54" s="4">
        <v>49</v>
      </c>
      <c r="J54" s="28">
        <f>SUM(J55:J61)</f>
        <v>142741357.5</v>
      </c>
      <c r="K54" s="28">
        <f>SUM(K55:K61)</f>
        <v>18132049</v>
      </c>
    </row>
    <row r="55" spans="1:11" ht="12.75">
      <c r="A55" s="221" t="s">
        <v>6</v>
      </c>
      <c r="B55" s="222"/>
      <c r="C55" s="222"/>
      <c r="D55" s="222"/>
      <c r="E55" s="222"/>
      <c r="F55" s="222"/>
      <c r="G55" s="222"/>
      <c r="H55" s="223"/>
      <c r="I55" s="4">
        <v>50</v>
      </c>
      <c r="J55" s="29"/>
      <c r="K55" s="29"/>
    </row>
    <row r="56" spans="1:11" ht="12.75">
      <c r="A56" s="221" t="s">
        <v>7</v>
      </c>
      <c r="B56" s="222"/>
      <c r="C56" s="222"/>
      <c r="D56" s="222"/>
      <c r="E56" s="222"/>
      <c r="F56" s="222"/>
      <c r="G56" s="222"/>
      <c r="H56" s="223"/>
      <c r="I56" s="4">
        <v>51</v>
      </c>
      <c r="J56" s="29">
        <v>270477</v>
      </c>
      <c r="K56" s="29">
        <v>18132049</v>
      </c>
    </row>
    <row r="57" spans="1:11" ht="12.75">
      <c r="A57" s="221" t="s">
        <v>257</v>
      </c>
      <c r="B57" s="222"/>
      <c r="C57" s="222"/>
      <c r="D57" s="222"/>
      <c r="E57" s="222"/>
      <c r="F57" s="222"/>
      <c r="G57" s="222"/>
      <c r="H57" s="223"/>
      <c r="I57" s="4">
        <v>52</v>
      </c>
      <c r="J57" s="29"/>
      <c r="K57" s="29"/>
    </row>
    <row r="58" spans="1:11" ht="12.75">
      <c r="A58" s="221" t="s">
        <v>9</v>
      </c>
      <c r="B58" s="222"/>
      <c r="C58" s="222"/>
      <c r="D58" s="222"/>
      <c r="E58" s="222"/>
      <c r="F58" s="222"/>
      <c r="G58" s="222"/>
      <c r="H58" s="223"/>
      <c r="I58" s="4">
        <v>53</v>
      </c>
      <c r="J58" s="29"/>
      <c r="K58" s="29"/>
    </row>
    <row r="59" spans="1:11" ht="12.75">
      <c r="A59" s="221" t="s">
        <v>268</v>
      </c>
      <c r="B59" s="222"/>
      <c r="C59" s="222"/>
      <c r="D59" s="222"/>
      <c r="E59" s="222"/>
      <c r="F59" s="222"/>
      <c r="G59" s="222"/>
      <c r="H59" s="223"/>
      <c r="I59" s="4">
        <v>54</v>
      </c>
      <c r="J59" s="29">
        <v>142470880.5</v>
      </c>
      <c r="K59" s="29"/>
    </row>
    <row r="60" spans="1:11" ht="12.75">
      <c r="A60" s="221" t="s">
        <v>11</v>
      </c>
      <c r="B60" s="222"/>
      <c r="C60" s="222"/>
      <c r="D60" s="222"/>
      <c r="E60" s="222"/>
      <c r="F60" s="222"/>
      <c r="G60" s="222"/>
      <c r="H60" s="223"/>
      <c r="I60" s="4">
        <v>55</v>
      </c>
      <c r="J60" s="29"/>
      <c r="K60" s="29"/>
    </row>
    <row r="61" spans="1:11" ht="12.75">
      <c r="A61" s="221" t="s">
        <v>269</v>
      </c>
      <c r="B61" s="222"/>
      <c r="C61" s="222"/>
      <c r="D61" s="222"/>
      <c r="E61" s="222"/>
      <c r="F61" s="222"/>
      <c r="G61" s="222"/>
      <c r="H61" s="223"/>
      <c r="I61" s="4">
        <v>56</v>
      </c>
      <c r="J61" s="29"/>
      <c r="K61" s="29"/>
    </row>
    <row r="62" spans="1:11" ht="12.75">
      <c r="A62" s="221" t="s">
        <v>139</v>
      </c>
      <c r="B62" s="222"/>
      <c r="C62" s="222"/>
      <c r="D62" s="222"/>
      <c r="E62" s="222"/>
      <c r="F62" s="222"/>
      <c r="G62" s="222"/>
      <c r="H62" s="223"/>
      <c r="I62" s="4">
        <v>57</v>
      </c>
      <c r="J62" s="29">
        <v>111582</v>
      </c>
      <c r="K62" s="29">
        <v>58570821</v>
      </c>
    </row>
    <row r="63" spans="1:11" ht="12.75">
      <c r="A63" s="227" t="s">
        <v>140</v>
      </c>
      <c r="B63" s="228"/>
      <c r="C63" s="228"/>
      <c r="D63" s="228"/>
      <c r="E63" s="228"/>
      <c r="F63" s="228"/>
      <c r="G63" s="228"/>
      <c r="H63" s="229"/>
      <c r="I63" s="4">
        <v>58</v>
      </c>
      <c r="J63" s="29"/>
      <c r="K63" s="29"/>
    </row>
    <row r="64" spans="1:11" ht="12.75">
      <c r="A64" s="227" t="s">
        <v>141</v>
      </c>
      <c r="B64" s="228"/>
      <c r="C64" s="228"/>
      <c r="D64" s="228"/>
      <c r="E64" s="228"/>
      <c r="F64" s="228"/>
      <c r="G64" s="228"/>
      <c r="H64" s="229"/>
      <c r="I64" s="4">
        <v>59</v>
      </c>
      <c r="J64" s="29"/>
      <c r="K64" s="29"/>
    </row>
    <row r="65" spans="1:11" ht="12.75">
      <c r="A65" s="227" t="s">
        <v>142</v>
      </c>
      <c r="B65" s="228"/>
      <c r="C65" s="228"/>
      <c r="D65" s="228"/>
      <c r="E65" s="228"/>
      <c r="F65" s="228"/>
      <c r="G65" s="228"/>
      <c r="H65" s="229"/>
      <c r="I65" s="4">
        <v>60</v>
      </c>
      <c r="J65" s="28">
        <f>J6+J7+J38+J63+J64</f>
        <v>787790883.61</v>
      </c>
      <c r="K65" s="28">
        <f>K6+K7+K38+K63+K64</f>
        <v>1649463707.72</v>
      </c>
    </row>
    <row r="66" spans="1:11" ht="12.75">
      <c r="A66" s="237" t="s">
        <v>143</v>
      </c>
      <c r="B66" s="238"/>
      <c r="C66" s="238"/>
      <c r="D66" s="238"/>
      <c r="E66" s="238"/>
      <c r="F66" s="238"/>
      <c r="G66" s="238"/>
      <c r="H66" s="239"/>
      <c r="I66" s="5">
        <v>61</v>
      </c>
      <c r="J66" s="32"/>
      <c r="K66" s="32"/>
    </row>
    <row r="67" spans="1:11" ht="12.75">
      <c r="A67" s="233" t="s">
        <v>144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1"/>
    </row>
    <row r="68" spans="1:11" ht="12.75">
      <c r="A68" s="217" t="s">
        <v>270</v>
      </c>
      <c r="B68" s="218"/>
      <c r="C68" s="218"/>
      <c r="D68" s="218"/>
      <c r="E68" s="218"/>
      <c r="F68" s="218"/>
      <c r="G68" s="218"/>
      <c r="H68" s="242"/>
      <c r="I68" s="6">
        <v>62</v>
      </c>
      <c r="J68" s="39">
        <f>J69+J70+J71+J77+J78-J79+J80-J81+J82</f>
        <v>456463017</v>
      </c>
      <c r="K68" s="39">
        <f>K69+K70+K71+K77+K78-K79+K80-K81+K82</f>
        <v>1227563817</v>
      </c>
    </row>
    <row r="69" spans="1:11" ht="12.75">
      <c r="A69" s="221" t="s">
        <v>173</v>
      </c>
      <c r="B69" s="222"/>
      <c r="C69" s="222"/>
      <c r="D69" s="222"/>
      <c r="E69" s="222"/>
      <c r="F69" s="222"/>
      <c r="G69" s="222"/>
      <c r="H69" s="223"/>
      <c r="I69" s="4">
        <v>63</v>
      </c>
      <c r="J69" s="29">
        <v>98799800</v>
      </c>
      <c r="K69" s="29">
        <v>133372000</v>
      </c>
    </row>
    <row r="70" spans="1:14" ht="12.75">
      <c r="A70" s="221" t="s">
        <v>174</v>
      </c>
      <c r="B70" s="222"/>
      <c r="C70" s="222"/>
      <c r="D70" s="222"/>
      <c r="E70" s="222"/>
      <c r="F70" s="222"/>
      <c r="G70" s="222"/>
      <c r="H70" s="223"/>
      <c r="I70" s="4">
        <v>64</v>
      </c>
      <c r="J70" s="29">
        <v>309604676</v>
      </c>
      <c r="K70" s="29">
        <v>882910015</v>
      </c>
      <c r="N70" s="9"/>
    </row>
    <row r="71" spans="1:11" ht="12.75">
      <c r="A71" s="221" t="s">
        <v>175</v>
      </c>
      <c r="B71" s="222"/>
      <c r="C71" s="222"/>
      <c r="D71" s="222"/>
      <c r="E71" s="222"/>
      <c r="F71" s="222"/>
      <c r="G71" s="222"/>
      <c r="H71" s="223"/>
      <c r="I71" s="4">
        <v>65</v>
      </c>
      <c r="J71" s="28">
        <f>J72+J73-J74+J75+J76</f>
        <v>-1542000</v>
      </c>
      <c r="K71" s="28">
        <f>K72+K73-K74+K75+K76</f>
        <v>-3501370</v>
      </c>
    </row>
    <row r="72" spans="1:11" ht="12.75">
      <c r="A72" s="221" t="s">
        <v>176</v>
      </c>
      <c r="B72" s="222"/>
      <c r="C72" s="222"/>
      <c r="D72" s="222"/>
      <c r="E72" s="222"/>
      <c r="F72" s="222"/>
      <c r="G72" s="222"/>
      <c r="H72" s="223"/>
      <c r="I72" s="4">
        <v>66</v>
      </c>
      <c r="J72" s="29"/>
      <c r="K72" s="29"/>
    </row>
    <row r="73" spans="1:11" ht="12.75">
      <c r="A73" s="221" t="s">
        <v>177</v>
      </c>
      <c r="B73" s="222"/>
      <c r="C73" s="222"/>
      <c r="D73" s="222"/>
      <c r="E73" s="222"/>
      <c r="F73" s="222"/>
      <c r="G73" s="222"/>
      <c r="H73" s="223"/>
      <c r="I73" s="4">
        <v>67</v>
      </c>
      <c r="J73" s="29"/>
      <c r="K73" s="29"/>
    </row>
    <row r="74" spans="1:11" ht="12.75">
      <c r="A74" s="221" t="s">
        <v>319</v>
      </c>
      <c r="B74" s="222"/>
      <c r="C74" s="222"/>
      <c r="D74" s="222"/>
      <c r="E74" s="222"/>
      <c r="F74" s="222"/>
      <c r="G74" s="222"/>
      <c r="H74" s="223"/>
      <c r="I74" s="4">
        <v>68</v>
      </c>
      <c r="J74" s="29"/>
      <c r="K74" s="29"/>
    </row>
    <row r="75" spans="1:11" ht="12.75">
      <c r="A75" s="221" t="s">
        <v>320</v>
      </c>
      <c r="B75" s="222"/>
      <c r="C75" s="222"/>
      <c r="D75" s="222"/>
      <c r="E75" s="222"/>
      <c r="F75" s="222"/>
      <c r="G75" s="222"/>
      <c r="H75" s="223"/>
      <c r="I75" s="4">
        <v>69</v>
      </c>
      <c r="J75" s="29"/>
      <c r="K75" s="29"/>
    </row>
    <row r="76" spans="1:11" ht="12.75">
      <c r="A76" s="221" t="s">
        <v>321</v>
      </c>
      <c r="B76" s="222"/>
      <c r="C76" s="222"/>
      <c r="D76" s="222"/>
      <c r="E76" s="222"/>
      <c r="F76" s="222"/>
      <c r="G76" s="222"/>
      <c r="H76" s="223"/>
      <c r="I76" s="4">
        <v>70</v>
      </c>
      <c r="J76" s="29">
        <v>-1542000</v>
      </c>
      <c r="K76" s="29">
        <v>-3501370</v>
      </c>
    </row>
    <row r="77" spans="1:11" ht="12.75">
      <c r="A77" s="221" t="s">
        <v>322</v>
      </c>
      <c r="B77" s="222"/>
      <c r="C77" s="222"/>
      <c r="D77" s="222"/>
      <c r="E77" s="222"/>
      <c r="F77" s="222"/>
      <c r="G77" s="222"/>
      <c r="H77" s="223"/>
      <c r="I77" s="4">
        <v>71</v>
      </c>
      <c r="J77" s="29"/>
      <c r="K77" s="29"/>
    </row>
    <row r="78" spans="1:11" ht="12.75">
      <c r="A78" s="221" t="s">
        <v>323</v>
      </c>
      <c r="B78" s="222"/>
      <c r="C78" s="222"/>
      <c r="D78" s="222"/>
      <c r="E78" s="222"/>
      <c r="F78" s="222"/>
      <c r="G78" s="222"/>
      <c r="H78" s="223"/>
      <c r="I78" s="4">
        <v>72</v>
      </c>
      <c r="J78" s="29">
        <v>28607412</v>
      </c>
      <c r="K78" s="29">
        <v>26756012</v>
      </c>
    </row>
    <row r="79" spans="1:11" ht="12.75">
      <c r="A79" s="221" t="s">
        <v>324</v>
      </c>
      <c r="B79" s="222"/>
      <c r="C79" s="222"/>
      <c r="D79" s="222"/>
      <c r="E79" s="222"/>
      <c r="F79" s="222"/>
      <c r="G79" s="222"/>
      <c r="H79" s="223"/>
      <c r="I79" s="4">
        <v>73</v>
      </c>
      <c r="J79" s="29"/>
      <c r="K79" s="29"/>
    </row>
    <row r="80" spans="1:11" ht="12.75">
      <c r="A80" s="221" t="s">
        <v>126</v>
      </c>
      <c r="B80" s="222"/>
      <c r="C80" s="222"/>
      <c r="D80" s="222"/>
      <c r="E80" s="222"/>
      <c r="F80" s="222"/>
      <c r="G80" s="222"/>
      <c r="H80" s="223"/>
      <c r="I80" s="4">
        <v>74</v>
      </c>
      <c r="J80" s="29">
        <v>20993129</v>
      </c>
      <c r="K80" s="29">
        <v>188027160</v>
      </c>
    </row>
    <row r="81" spans="1:11" ht="12.75">
      <c r="A81" s="221" t="s">
        <v>127</v>
      </c>
      <c r="B81" s="222"/>
      <c r="C81" s="222"/>
      <c r="D81" s="222"/>
      <c r="E81" s="222"/>
      <c r="F81" s="222"/>
      <c r="G81" s="222"/>
      <c r="H81" s="223"/>
      <c r="I81" s="4">
        <v>75</v>
      </c>
      <c r="J81" s="29"/>
      <c r="K81" s="29"/>
    </row>
    <row r="82" spans="1:11" ht="12.75">
      <c r="A82" s="221" t="s">
        <v>128</v>
      </c>
      <c r="B82" s="222"/>
      <c r="C82" s="222"/>
      <c r="D82" s="222"/>
      <c r="E82" s="222"/>
      <c r="F82" s="222"/>
      <c r="G82" s="222"/>
      <c r="H82" s="223"/>
      <c r="I82" s="4">
        <v>76</v>
      </c>
      <c r="J82" s="29"/>
      <c r="K82" s="29"/>
    </row>
    <row r="83" spans="1:11" ht="12.75">
      <c r="A83" s="227" t="s">
        <v>129</v>
      </c>
      <c r="B83" s="228"/>
      <c r="C83" s="228"/>
      <c r="D83" s="228"/>
      <c r="E83" s="228"/>
      <c r="F83" s="228"/>
      <c r="G83" s="228"/>
      <c r="H83" s="229"/>
      <c r="I83" s="4">
        <v>77</v>
      </c>
      <c r="J83" s="28">
        <f>SUM(J84:J86)</f>
        <v>4194000</v>
      </c>
      <c r="K83" s="28">
        <f>SUM(K84:K86)</f>
        <v>4323179</v>
      </c>
    </row>
    <row r="84" spans="1:11" ht="12.75">
      <c r="A84" s="221" t="s">
        <v>287</v>
      </c>
      <c r="B84" s="222"/>
      <c r="C84" s="222"/>
      <c r="D84" s="222"/>
      <c r="E84" s="222"/>
      <c r="F84" s="222"/>
      <c r="G84" s="222"/>
      <c r="H84" s="223"/>
      <c r="I84" s="4">
        <v>78</v>
      </c>
      <c r="J84" s="29">
        <v>4194000</v>
      </c>
      <c r="K84" s="29">
        <v>4323179</v>
      </c>
    </row>
    <row r="85" spans="1:11" ht="12.75">
      <c r="A85" s="221" t="s">
        <v>288</v>
      </c>
      <c r="B85" s="222"/>
      <c r="C85" s="222"/>
      <c r="D85" s="222"/>
      <c r="E85" s="222"/>
      <c r="F85" s="222"/>
      <c r="G85" s="222"/>
      <c r="H85" s="223"/>
      <c r="I85" s="4">
        <v>79</v>
      </c>
      <c r="J85" s="29"/>
      <c r="K85" s="29"/>
    </row>
    <row r="86" spans="1:11" ht="12.75">
      <c r="A86" s="221" t="s">
        <v>289</v>
      </c>
      <c r="B86" s="222"/>
      <c r="C86" s="222"/>
      <c r="D86" s="222"/>
      <c r="E86" s="222"/>
      <c r="F86" s="222"/>
      <c r="G86" s="222"/>
      <c r="H86" s="223"/>
      <c r="I86" s="4">
        <v>80</v>
      </c>
      <c r="J86" s="29"/>
      <c r="K86" s="29"/>
    </row>
    <row r="87" spans="1:11" ht="12.75">
      <c r="A87" s="227" t="s">
        <v>116</v>
      </c>
      <c r="B87" s="228"/>
      <c r="C87" s="228"/>
      <c r="D87" s="228"/>
      <c r="E87" s="228"/>
      <c r="F87" s="228"/>
      <c r="G87" s="228"/>
      <c r="H87" s="229"/>
      <c r="I87" s="4">
        <v>81</v>
      </c>
      <c r="J87" s="28">
        <f>SUM(J88:J95)</f>
        <v>280083905</v>
      </c>
      <c r="K87" s="28">
        <f>SUM(K88:K95)</f>
        <v>186888441</v>
      </c>
    </row>
    <row r="88" spans="1:11" ht="12.75">
      <c r="A88" s="221" t="s">
        <v>290</v>
      </c>
      <c r="B88" s="222"/>
      <c r="C88" s="222"/>
      <c r="D88" s="222"/>
      <c r="E88" s="222"/>
      <c r="F88" s="222"/>
      <c r="G88" s="222"/>
      <c r="H88" s="223"/>
      <c r="I88" s="4">
        <v>82</v>
      </c>
      <c r="J88" s="29">
        <v>145579630</v>
      </c>
      <c r="K88" s="29">
        <v>142074445</v>
      </c>
    </row>
    <row r="89" spans="1:11" ht="12.75">
      <c r="A89" s="221" t="s">
        <v>291</v>
      </c>
      <c r="B89" s="222"/>
      <c r="C89" s="222"/>
      <c r="D89" s="222"/>
      <c r="E89" s="222"/>
      <c r="F89" s="222"/>
      <c r="G89" s="222"/>
      <c r="H89" s="223"/>
      <c r="I89" s="4">
        <v>83</v>
      </c>
      <c r="J89" s="29"/>
      <c r="K89" s="29"/>
    </row>
    <row r="90" spans="1:11" ht="12.75">
      <c r="A90" s="221" t="s">
        <v>28</v>
      </c>
      <c r="B90" s="222"/>
      <c r="C90" s="222"/>
      <c r="D90" s="222"/>
      <c r="E90" s="222"/>
      <c r="F90" s="222"/>
      <c r="G90" s="222"/>
      <c r="H90" s="223"/>
      <c r="I90" s="4">
        <v>84</v>
      </c>
      <c r="J90" s="29">
        <v>19926321</v>
      </c>
      <c r="K90" s="29">
        <v>6713152</v>
      </c>
    </row>
    <row r="91" spans="1:11" ht="12.75">
      <c r="A91" s="221" t="s">
        <v>292</v>
      </c>
      <c r="B91" s="222"/>
      <c r="C91" s="222"/>
      <c r="D91" s="222"/>
      <c r="E91" s="222"/>
      <c r="F91" s="222"/>
      <c r="G91" s="222"/>
      <c r="H91" s="223"/>
      <c r="I91" s="4">
        <v>85</v>
      </c>
      <c r="J91" s="29"/>
      <c r="K91" s="29"/>
    </row>
    <row r="92" spans="1:11" ht="12.75">
      <c r="A92" s="221" t="s">
        <v>293</v>
      </c>
      <c r="B92" s="222"/>
      <c r="C92" s="222"/>
      <c r="D92" s="222"/>
      <c r="E92" s="222"/>
      <c r="F92" s="222"/>
      <c r="G92" s="222"/>
      <c r="H92" s="223"/>
      <c r="I92" s="4">
        <v>86</v>
      </c>
      <c r="J92" s="29"/>
      <c r="K92" s="29"/>
    </row>
    <row r="93" spans="1:11" ht="12.75">
      <c r="A93" s="221" t="s">
        <v>294</v>
      </c>
      <c r="B93" s="222"/>
      <c r="C93" s="222"/>
      <c r="D93" s="222"/>
      <c r="E93" s="222"/>
      <c r="F93" s="222"/>
      <c r="G93" s="222"/>
      <c r="H93" s="223"/>
      <c r="I93" s="4">
        <v>87</v>
      </c>
      <c r="J93" s="29">
        <v>114577954</v>
      </c>
      <c r="K93" s="29"/>
    </row>
    <row r="94" spans="1:11" ht="12.75">
      <c r="A94" s="221" t="s">
        <v>295</v>
      </c>
      <c r="B94" s="222"/>
      <c r="C94" s="222"/>
      <c r="D94" s="222"/>
      <c r="E94" s="222"/>
      <c r="F94" s="222"/>
      <c r="G94" s="222"/>
      <c r="H94" s="223"/>
      <c r="I94" s="4">
        <v>88</v>
      </c>
      <c r="J94" s="29"/>
      <c r="K94" s="29">
        <v>38100844</v>
      </c>
    </row>
    <row r="95" spans="1:11" ht="12.75">
      <c r="A95" s="221" t="s">
        <v>296</v>
      </c>
      <c r="B95" s="222"/>
      <c r="C95" s="222"/>
      <c r="D95" s="222"/>
      <c r="E95" s="222"/>
      <c r="F95" s="222"/>
      <c r="G95" s="222"/>
      <c r="H95" s="223"/>
      <c r="I95" s="4">
        <v>89</v>
      </c>
      <c r="J95" s="29"/>
      <c r="K95" s="29"/>
    </row>
    <row r="96" spans="1:11" ht="12.75">
      <c r="A96" s="227" t="s">
        <v>117</v>
      </c>
      <c r="B96" s="228"/>
      <c r="C96" s="228"/>
      <c r="D96" s="228"/>
      <c r="E96" s="228"/>
      <c r="F96" s="228"/>
      <c r="G96" s="228"/>
      <c r="H96" s="229"/>
      <c r="I96" s="4">
        <v>90</v>
      </c>
      <c r="J96" s="28">
        <f>SUM(J97:J107)</f>
        <v>46155169</v>
      </c>
      <c r="K96" s="28">
        <f>SUM(K97:K107)</f>
        <v>230010818</v>
      </c>
    </row>
    <row r="97" spans="1:11" ht="12.75">
      <c r="A97" s="221" t="s">
        <v>290</v>
      </c>
      <c r="B97" s="222"/>
      <c r="C97" s="222"/>
      <c r="D97" s="222"/>
      <c r="E97" s="222"/>
      <c r="F97" s="222"/>
      <c r="G97" s="222"/>
      <c r="H97" s="223"/>
      <c r="I97" s="4">
        <v>91</v>
      </c>
      <c r="J97" s="29">
        <v>23725268</v>
      </c>
      <c r="K97" s="29">
        <v>54673932</v>
      </c>
    </row>
    <row r="98" spans="1:11" ht="12.75">
      <c r="A98" s="221" t="s">
        <v>291</v>
      </c>
      <c r="B98" s="222"/>
      <c r="C98" s="222"/>
      <c r="D98" s="222"/>
      <c r="E98" s="222"/>
      <c r="F98" s="222"/>
      <c r="G98" s="222"/>
      <c r="H98" s="223"/>
      <c r="I98" s="4">
        <v>92</v>
      </c>
      <c r="J98" s="29"/>
      <c r="K98" s="29"/>
    </row>
    <row r="99" spans="1:11" ht="12.75">
      <c r="A99" s="221" t="s">
        <v>28</v>
      </c>
      <c r="B99" s="222"/>
      <c r="C99" s="222"/>
      <c r="D99" s="222"/>
      <c r="E99" s="222"/>
      <c r="F99" s="222"/>
      <c r="G99" s="222"/>
      <c r="H99" s="223"/>
      <c r="I99" s="4">
        <v>93</v>
      </c>
      <c r="J99" s="29">
        <v>13283645</v>
      </c>
      <c r="K99" s="29">
        <v>47087201</v>
      </c>
    </row>
    <row r="100" spans="1:11" ht="12.75">
      <c r="A100" s="221" t="s">
        <v>292</v>
      </c>
      <c r="B100" s="222"/>
      <c r="C100" s="222"/>
      <c r="D100" s="222"/>
      <c r="E100" s="222"/>
      <c r="F100" s="222"/>
      <c r="G100" s="222"/>
      <c r="H100" s="223"/>
      <c r="I100" s="4">
        <v>94</v>
      </c>
      <c r="J100" s="29"/>
      <c r="K100" s="29"/>
    </row>
    <row r="101" spans="1:11" ht="12.75">
      <c r="A101" s="221" t="s">
        <v>293</v>
      </c>
      <c r="B101" s="222"/>
      <c r="C101" s="222"/>
      <c r="D101" s="222"/>
      <c r="E101" s="222"/>
      <c r="F101" s="222"/>
      <c r="G101" s="222"/>
      <c r="H101" s="223"/>
      <c r="I101" s="4">
        <v>95</v>
      </c>
      <c r="J101" s="29">
        <v>5257405</v>
      </c>
      <c r="K101" s="29">
        <v>3326763</v>
      </c>
    </row>
    <row r="102" spans="1:11" ht="12.75">
      <c r="A102" s="221" t="s">
        <v>294</v>
      </c>
      <c r="B102" s="222"/>
      <c r="C102" s="222"/>
      <c r="D102" s="222"/>
      <c r="E102" s="222"/>
      <c r="F102" s="222"/>
      <c r="G102" s="222"/>
      <c r="H102" s="223"/>
      <c r="I102" s="4">
        <v>96</v>
      </c>
      <c r="J102" s="29">
        <v>333000</v>
      </c>
      <c r="K102" s="29">
        <v>114796450</v>
      </c>
    </row>
    <row r="103" spans="1:11" ht="12.75">
      <c r="A103" s="221" t="s">
        <v>297</v>
      </c>
      <c r="B103" s="222"/>
      <c r="C103" s="222"/>
      <c r="D103" s="222"/>
      <c r="E103" s="222"/>
      <c r="F103" s="222"/>
      <c r="G103" s="222"/>
      <c r="H103" s="223"/>
      <c r="I103" s="4">
        <v>97</v>
      </c>
      <c r="J103" s="29">
        <v>593647</v>
      </c>
      <c r="K103" s="29">
        <v>1532499</v>
      </c>
    </row>
    <row r="104" spans="1:11" ht="12.75">
      <c r="A104" s="221" t="s">
        <v>298</v>
      </c>
      <c r="B104" s="222"/>
      <c r="C104" s="222"/>
      <c r="D104" s="222"/>
      <c r="E104" s="222"/>
      <c r="F104" s="222"/>
      <c r="G104" s="222"/>
      <c r="H104" s="223"/>
      <c r="I104" s="4">
        <v>98</v>
      </c>
      <c r="J104" s="29">
        <v>1164045</v>
      </c>
      <c r="K104" s="29">
        <v>4681612</v>
      </c>
    </row>
    <row r="105" spans="1:11" ht="12.75">
      <c r="A105" s="221" t="s">
        <v>299</v>
      </c>
      <c r="B105" s="222"/>
      <c r="C105" s="222"/>
      <c r="D105" s="222"/>
      <c r="E105" s="222"/>
      <c r="F105" s="222"/>
      <c r="G105" s="222"/>
      <c r="H105" s="223"/>
      <c r="I105" s="4">
        <v>99</v>
      </c>
      <c r="J105" s="29"/>
      <c r="K105" s="29"/>
    </row>
    <row r="106" spans="1:11" ht="12.75">
      <c r="A106" s="221" t="s">
        <v>305</v>
      </c>
      <c r="B106" s="222"/>
      <c r="C106" s="222"/>
      <c r="D106" s="222"/>
      <c r="E106" s="222"/>
      <c r="F106" s="222"/>
      <c r="G106" s="222"/>
      <c r="H106" s="223"/>
      <c r="I106" s="4">
        <v>100</v>
      </c>
      <c r="J106" s="29"/>
      <c r="K106" s="29"/>
    </row>
    <row r="107" spans="1:11" ht="12.75">
      <c r="A107" s="221" t="s">
        <v>300</v>
      </c>
      <c r="B107" s="222"/>
      <c r="C107" s="222"/>
      <c r="D107" s="222"/>
      <c r="E107" s="222"/>
      <c r="F107" s="222"/>
      <c r="G107" s="222"/>
      <c r="H107" s="223"/>
      <c r="I107" s="4">
        <v>101</v>
      </c>
      <c r="J107" s="29">
        <v>1798159</v>
      </c>
      <c r="K107" s="29">
        <v>3912361</v>
      </c>
    </row>
    <row r="108" spans="1:11" ht="12.75">
      <c r="A108" s="227" t="s">
        <v>29</v>
      </c>
      <c r="B108" s="228"/>
      <c r="C108" s="228"/>
      <c r="D108" s="228"/>
      <c r="E108" s="228"/>
      <c r="F108" s="228"/>
      <c r="G108" s="228"/>
      <c r="H108" s="229"/>
      <c r="I108" s="4">
        <v>102</v>
      </c>
      <c r="J108" s="29">
        <v>894793</v>
      </c>
      <c r="K108" s="29">
        <v>677453</v>
      </c>
    </row>
    <row r="109" spans="1:11" ht="12.75">
      <c r="A109" s="227" t="s">
        <v>301</v>
      </c>
      <c r="B109" s="228"/>
      <c r="C109" s="228"/>
      <c r="D109" s="228"/>
      <c r="E109" s="228"/>
      <c r="F109" s="228"/>
      <c r="G109" s="228"/>
      <c r="H109" s="229"/>
      <c r="I109" s="4">
        <v>103</v>
      </c>
      <c r="J109" s="28">
        <f>J68+J83+J87+J96+J108</f>
        <v>787790884</v>
      </c>
      <c r="K109" s="28">
        <f>K68+K83+K87+K96+K108</f>
        <v>1649463708</v>
      </c>
    </row>
    <row r="110" spans="1:11" ht="12.75">
      <c r="A110" s="230" t="s">
        <v>143</v>
      </c>
      <c r="B110" s="231"/>
      <c r="C110" s="231"/>
      <c r="D110" s="231"/>
      <c r="E110" s="231"/>
      <c r="F110" s="231"/>
      <c r="G110" s="231"/>
      <c r="H110" s="232"/>
      <c r="I110" s="5">
        <v>104</v>
      </c>
      <c r="J110" s="32"/>
      <c r="K110" s="32"/>
    </row>
    <row r="111" spans="1:11" ht="12.75">
      <c r="A111" s="233" t="s">
        <v>393</v>
      </c>
      <c r="B111" s="234"/>
      <c r="C111" s="234"/>
      <c r="D111" s="234"/>
      <c r="E111" s="234"/>
      <c r="F111" s="234"/>
      <c r="G111" s="234"/>
      <c r="H111" s="234"/>
      <c r="I111" s="235"/>
      <c r="J111" s="235"/>
      <c r="K111" s="236"/>
    </row>
    <row r="112" spans="1:11" ht="12.75">
      <c r="A112" s="217" t="s">
        <v>118</v>
      </c>
      <c r="B112" s="218"/>
      <c r="C112" s="218"/>
      <c r="D112" s="218"/>
      <c r="E112" s="218"/>
      <c r="F112" s="218"/>
      <c r="G112" s="218"/>
      <c r="H112" s="218"/>
      <c r="I112" s="219"/>
      <c r="J112" s="219"/>
      <c r="K112" s="220"/>
    </row>
    <row r="113" spans="1:11" ht="12.75">
      <c r="A113" s="221" t="s">
        <v>119</v>
      </c>
      <c r="B113" s="222"/>
      <c r="C113" s="222"/>
      <c r="D113" s="222"/>
      <c r="E113" s="222"/>
      <c r="F113" s="222"/>
      <c r="G113" s="222"/>
      <c r="H113" s="223"/>
      <c r="I113" s="4">
        <v>105</v>
      </c>
      <c r="J113" s="30"/>
      <c r="K113" s="29"/>
    </row>
    <row r="114" spans="1:11" ht="12.75">
      <c r="A114" s="224" t="s">
        <v>120</v>
      </c>
      <c r="B114" s="225"/>
      <c r="C114" s="225"/>
      <c r="D114" s="225"/>
      <c r="E114" s="225"/>
      <c r="F114" s="225"/>
      <c r="G114" s="225"/>
      <c r="H114" s="226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52"/>
      <c r="K116" s="152">
        <f>K109-K65</f>
        <v>0.2799999713897705</v>
      </c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K112"/>
    <mergeCell ref="A113:H113"/>
    <mergeCell ref="A114:H114"/>
    <mergeCell ref="A108:H108"/>
    <mergeCell ref="A109:H109"/>
    <mergeCell ref="A110:H110"/>
    <mergeCell ref="A111:K111"/>
  </mergeCells>
  <dataValidations count="1">
    <dataValidation type="whole" operator="greaterThanOrEqual" allowBlank="1" showInputMessage="1" showErrorMessage="1" errorTitle="Pogrešan unos" error="Mogu se unijeti samo cjelobrojne pozitivne vrijednosti." sqref="J10:K10 J13:K13 J19:K19 J22:J23 K23 J37:K37">
      <formula1>0</formula1>
    </dataValidation>
  </dataValidation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0" width="9.140625" style="104" customWidth="1"/>
    <col min="11" max="11" width="9.57421875" style="104" bestFit="1" customWidth="1"/>
    <col min="12" max="16384" width="9.140625" style="104" customWidth="1"/>
  </cols>
  <sheetData>
    <row r="1" spans="1:12" ht="15.75">
      <c r="A1" s="243" t="s">
        <v>75</v>
      </c>
      <c r="B1" s="243"/>
      <c r="C1" s="243"/>
      <c r="D1" s="243"/>
      <c r="E1" s="243"/>
      <c r="F1" s="243"/>
      <c r="G1" s="243"/>
      <c r="H1" s="243"/>
      <c r="I1" s="243"/>
      <c r="J1" s="258"/>
      <c r="K1" s="258"/>
      <c r="L1" s="258"/>
    </row>
    <row r="2" spans="1:12" ht="15.75">
      <c r="A2" s="87"/>
      <c r="B2" s="87"/>
      <c r="C2" s="87"/>
      <c r="D2" s="255" t="s">
        <v>387</v>
      </c>
      <c r="E2" s="256"/>
      <c r="F2" s="246">
        <f>'OPĆI PODACI'!E2</f>
        <v>40179</v>
      </c>
      <c r="G2" s="257"/>
      <c r="H2" s="94" t="s">
        <v>332</v>
      </c>
      <c r="I2" s="246">
        <f>'OPĆI PODACI'!H2</f>
        <v>40543</v>
      </c>
      <c r="J2" s="257"/>
      <c r="K2" s="91"/>
      <c r="L2" s="91"/>
    </row>
    <row r="3" spans="1:11" ht="24" customHeight="1" thickBot="1">
      <c r="A3" s="248" t="s">
        <v>178</v>
      </c>
      <c r="B3" s="249"/>
      <c r="C3" s="249"/>
      <c r="D3" s="249"/>
      <c r="E3" s="249"/>
      <c r="F3" s="249"/>
      <c r="G3" s="249"/>
      <c r="H3" s="250"/>
      <c r="I3" s="100" t="s">
        <v>392</v>
      </c>
      <c r="J3" s="101" t="s">
        <v>52</v>
      </c>
      <c r="K3" s="101" t="s">
        <v>53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103">
        <v>2</v>
      </c>
      <c r="J4" s="102">
        <v>3</v>
      </c>
      <c r="K4" s="102">
        <v>4</v>
      </c>
    </row>
    <row r="5" spans="1:11" ht="12.75">
      <c r="A5" s="217" t="s">
        <v>76</v>
      </c>
      <c r="B5" s="218"/>
      <c r="C5" s="218"/>
      <c r="D5" s="218"/>
      <c r="E5" s="218"/>
      <c r="F5" s="218"/>
      <c r="G5" s="218"/>
      <c r="H5" s="242"/>
      <c r="I5" s="6">
        <v>107</v>
      </c>
      <c r="J5" s="38">
        <f>SUM(J6:J8)</f>
        <v>84731439</v>
      </c>
      <c r="K5" s="39">
        <f>SUM(K6:K8)</f>
        <v>251805031</v>
      </c>
    </row>
    <row r="6" spans="1:11" ht="12.75">
      <c r="A6" s="227" t="s">
        <v>54</v>
      </c>
      <c r="B6" s="228"/>
      <c r="C6" s="228"/>
      <c r="D6" s="228"/>
      <c r="E6" s="228"/>
      <c r="F6" s="228"/>
      <c r="G6" s="228"/>
      <c r="H6" s="229"/>
      <c r="I6" s="4">
        <v>108</v>
      </c>
      <c r="J6" s="22"/>
      <c r="K6" s="29"/>
    </row>
    <row r="7" spans="1:11" ht="12.75">
      <c r="A7" s="227" t="s">
        <v>55</v>
      </c>
      <c r="B7" s="228"/>
      <c r="C7" s="228"/>
      <c r="D7" s="228"/>
      <c r="E7" s="228"/>
      <c r="F7" s="228"/>
      <c r="G7" s="228"/>
      <c r="H7" s="229"/>
      <c r="I7" s="4">
        <v>109</v>
      </c>
      <c r="J7" s="22"/>
      <c r="K7" s="29"/>
    </row>
    <row r="8" spans="1:11" ht="12.75">
      <c r="A8" s="227" t="s">
        <v>56</v>
      </c>
      <c r="B8" s="228"/>
      <c r="C8" s="228"/>
      <c r="D8" s="228"/>
      <c r="E8" s="228"/>
      <c r="F8" s="228"/>
      <c r="G8" s="228"/>
      <c r="H8" s="229"/>
      <c r="I8" s="4">
        <v>110</v>
      </c>
      <c r="J8" s="22">
        <v>84731439</v>
      </c>
      <c r="K8" s="29">
        <v>251805031</v>
      </c>
    </row>
    <row r="9" spans="1:11" ht="12.75">
      <c r="A9" s="227" t="s">
        <v>51</v>
      </c>
      <c r="B9" s="228"/>
      <c r="C9" s="228"/>
      <c r="D9" s="228"/>
      <c r="E9" s="228"/>
      <c r="F9" s="228"/>
      <c r="G9" s="228"/>
      <c r="H9" s="229"/>
      <c r="I9" s="4">
        <v>111</v>
      </c>
      <c r="J9" s="23">
        <f>J10-J11+J12+J16+J20+J21+J22+J25+J26</f>
        <v>45556689.2148654</v>
      </c>
      <c r="K9" s="28">
        <f>K10-K11+K12+K16+K20+K21+K22+K25+K26</f>
        <v>38301895</v>
      </c>
    </row>
    <row r="10" spans="1:11" ht="12.75">
      <c r="A10" s="227" t="s">
        <v>79</v>
      </c>
      <c r="B10" s="228"/>
      <c r="C10" s="228"/>
      <c r="D10" s="228"/>
      <c r="E10" s="228"/>
      <c r="F10" s="228"/>
      <c r="G10" s="228"/>
      <c r="H10" s="229"/>
      <c r="I10" s="4">
        <v>112</v>
      </c>
      <c r="J10" s="22"/>
      <c r="K10" s="29"/>
    </row>
    <row r="11" spans="1:11" ht="12.75">
      <c r="A11" s="227" t="s">
        <v>80</v>
      </c>
      <c r="B11" s="228"/>
      <c r="C11" s="228"/>
      <c r="D11" s="228"/>
      <c r="E11" s="228"/>
      <c r="F11" s="228"/>
      <c r="G11" s="228"/>
      <c r="H11" s="229"/>
      <c r="I11" s="4">
        <v>113</v>
      </c>
      <c r="J11" s="22"/>
      <c r="K11" s="29"/>
    </row>
    <row r="12" spans="1:11" ht="12.75">
      <c r="A12" s="227" t="s">
        <v>57</v>
      </c>
      <c r="B12" s="228"/>
      <c r="C12" s="228"/>
      <c r="D12" s="228"/>
      <c r="E12" s="228"/>
      <c r="F12" s="228"/>
      <c r="G12" s="228"/>
      <c r="H12" s="229"/>
      <c r="I12" s="4">
        <v>114</v>
      </c>
      <c r="J12" s="23">
        <f>SUM(J13:J15)</f>
        <v>0</v>
      </c>
      <c r="K12" s="28">
        <f>SUM(K13:K15)</f>
        <v>0</v>
      </c>
    </row>
    <row r="13" spans="1:11" ht="12.75">
      <c r="A13" s="221" t="s">
        <v>58</v>
      </c>
      <c r="B13" s="222"/>
      <c r="C13" s="222"/>
      <c r="D13" s="222"/>
      <c r="E13" s="222"/>
      <c r="F13" s="222"/>
      <c r="G13" s="222"/>
      <c r="H13" s="223"/>
      <c r="I13" s="4">
        <v>115</v>
      </c>
      <c r="J13" s="22"/>
      <c r="K13" s="29"/>
    </row>
    <row r="14" spans="1:11" ht="12.75">
      <c r="A14" s="221" t="s">
        <v>59</v>
      </c>
      <c r="B14" s="222"/>
      <c r="C14" s="222"/>
      <c r="D14" s="222"/>
      <c r="E14" s="222"/>
      <c r="F14" s="222"/>
      <c r="G14" s="222"/>
      <c r="H14" s="223"/>
      <c r="I14" s="4">
        <v>116</v>
      </c>
      <c r="J14" s="22"/>
      <c r="K14" s="29"/>
    </row>
    <row r="15" spans="1:11" ht="12.75">
      <c r="A15" s="221" t="s">
        <v>182</v>
      </c>
      <c r="B15" s="222"/>
      <c r="C15" s="222"/>
      <c r="D15" s="222"/>
      <c r="E15" s="222"/>
      <c r="F15" s="222"/>
      <c r="G15" s="222"/>
      <c r="H15" s="223"/>
      <c r="I15" s="4">
        <v>117</v>
      </c>
      <c r="J15" s="22"/>
      <c r="K15" s="29"/>
    </row>
    <row r="16" spans="1:11" ht="12.75">
      <c r="A16" s="227" t="s">
        <v>183</v>
      </c>
      <c r="B16" s="228"/>
      <c r="C16" s="228"/>
      <c r="D16" s="228"/>
      <c r="E16" s="228"/>
      <c r="F16" s="228"/>
      <c r="G16" s="228"/>
      <c r="H16" s="229"/>
      <c r="I16" s="4">
        <v>118</v>
      </c>
      <c r="J16" s="23">
        <f>SUM(J17:J19)</f>
        <v>16307128.214865398</v>
      </c>
      <c r="K16" s="28">
        <f>SUM(K17:K19)</f>
        <v>21224253.000000004</v>
      </c>
    </row>
    <row r="17" spans="1:11" ht="12.75">
      <c r="A17" s="221" t="s">
        <v>184</v>
      </c>
      <c r="B17" s="222"/>
      <c r="C17" s="222"/>
      <c r="D17" s="222"/>
      <c r="E17" s="222"/>
      <c r="F17" s="222"/>
      <c r="G17" s="222"/>
      <c r="H17" s="223"/>
      <c r="I17" s="4">
        <v>119</v>
      </c>
      <c r="J17" s="22">
        <v>7128728.448369295</v>
      </c>
      <c r="K17" s="29">
        <v>9278342.807167927</v>
      </c>
    </row>
    <row r="18" spans="1:11" ht="12.75">
      <c r="A18" s="221" t="s">
        <v>185</v>
      </c>
      <c r="B18" s="222"/>
      <c r="C18" s="222"/>
      <c r="D18" s="222"/>
      <c r="E18" s="222"/>
      <c r="F18" s="222"/>
      <c r="G18" s="222"/>
      <c r="H18" s="223"/>
      <c r="I18" s="4">
        <v>120</v>
      </c>
      <c r="J18" s="22">
        <v>6801789.766496103</v>
      </c>
      <c r="K18" s="29">
        <v>8852818.228792803</v>
      </c>
    </row>
    <row r="19" spans="1:11" ht="12.75">
      <c r="A19" s="221" t="s">
        <v>186</v>
      </c>
      <c r="B19" s="222"/>
      <c r="C19" s="222"/>
      <c r="D19" s="222"/>
      <c r="E19" s="222"/>
      <c r="F19" s="222"/>
      <c r="G19" s="222"/>
      <c r="H19" s="223"/>
      <c r="I19" s="4">
        <v>121</v>
      </c>
      <c r="J19" s="22">
        <v>2376610</v>
      </c>
      <c r="K19" s="29">
        <v>3093091.964039272</v>
      </c>
    </row>
    <row r="20" spans="1:11" ht="12.75">
      <c r="A20" s="227" t="s">
        <v>78</v>
      </c>
      <c r="B20" s="228"/>
      <c r="C20" s="228"/>
      <c r="D20" s="228"/>
      <c r="E20" s="228"/>
      <c r="F20" s="228"/>
      <c r="G20" s="228"/>
      <c r="H20" s="229"/>
      <c r="I20" s="4">
        <v>122</v>
      </c>
      <c r="J20" s="150">
        <v>428663</v>
      </c>
      <c r="K20" s="151">
        <v>862349</v>
      </c>
    </row>
    <row r="21" spans="1:11" ht="12.75">
      <c r="A21" s="227" t="s">
        <v>77</v>
      </c>
      <c r="B21" s="228"/>
      <c r="C21" s="228"/>
      <c r="D21" s="228"/>
      <c r="E21" s="228"/>
      <c r="F21" s="228"/>
      <c r="G21" s="228"/>
      <c r="H21" s="229"/>
      <c r="I21" s="4">
        <v>123</v>
      </c>
      <c r="J21" s="22">
        <v>22899159</v>
      </c>
      <c r="K21" s="29">
        <v>26010696</v>
      </c>
    </row>
    <row r="22" spans="1:11" ht="12.75">
      <c r="A22" s="227" t="s">
        <v>164</v>
      </c>
      <c r="B22" s="228"/>
      <c r="C22" s="228"/>
      <c r="D22" s="228"/>
      <c r="E22" s="228"/>
      <c r="F22" s="228"/>
      <c r="G22" s="228"/>
      <c r="H22" s="229"/>
      <c r="I22" s="4">
        <v>124</v>
      </c>
      <c r="J22" s="23">
        <f>SUM(J23:J24)</f>
        <v>0</v>
      </c>
      <c r="K22" s="28">
        <f>SUM(K23:K24)</f>
        <v>0</v>
      </c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3"/>
      <c r="I23" s="4">
        <v>125</v>
      </c>
      <c r="J23" s="22"/>
      <c r="K23" s="29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3"/>
      <c r="I24" s="4">
        <v>126</v>
      </c>
      <c r="J24" s="22"/>
      <c r="K24" s="29"/>
    </row>
    <row r="25" spans="1:11" ht="12.75">
      <c r="A25" s="227" t="s">
        <v>167</v>
      </c>
      <c r="B25" s="228"/>
      <c r="C25" s="228"/>
      <c r="D25" s="228"/>
      <c r="E25" s="228"/>
      <c r="F25" s="228"/>
      <c r="G25" s="228"/>
      <c r="H25" s="229"/>
      <c r="I25" s="4">
        <v>127</v>
      </c>
      <c r="J25" s="22"/>
      <c r="K25" s="29"/>
    </row>
    <row r="26" spans="1:11" ht="12.75">
      <c r="A26" s="227" t="s">
        <v>168</v>
      </c>
      <c r="B26" s="228"/>
      <c r="C26" s="228"/>
      <c r="D26" s="228"/>
      <c r="E26" s="228"/>
      <c r="F26" s="228"/>
      <c r="G26" s="228"/>
      <c r="H26" s="229"/>
      <c r="I26" s="4">
        <v>128</v>
      </c>
      <c r="J26" s="146">
        <v>5921739</v>
      </c>
      <c r="K26" s="147">
        <v>-9795403</v>
      </c>
    </row>
    <row r="27" spans="1:11" ht="12.75">
      <c r="A27" s="227" t="s">
        <v>370</v>
      </c>
      <c r="B27" s="228"/>
      <c r="C27" s="228"/>
      <c r="D27" s="228"/>
      <c r="E27" s="228"/>
      <c r="F27" s="228"/>
      <c r="G27" s="228"/>
      <c r="H27" s="229"/>
      <c r="I27" s="4">
        <v>129</v>
      </c>
      <c r="J27" s="23">
        <f>SUM(J28:J32)</f>
        <v>7421391</v>
      </c>
      <c r="K27" s="28">
        <f>SUM(K28:K32)</f>
        <v>4217871</v>
      </c>
    </row>
    <row r="28" spans="1:11" ht="12.75">
      <c r="A28" s="227" t="s">
        <v>169</v>
      </c>
      <c r="B28" s="228"/>
      <c r="C28" s="228"/>
      <c r="D28" s="228"/>
      <c r="E28" s="228"/>
      <c r="F28" s="228"/>
      <c r="G28" s="228"/>
      <c r="H28" s="229"/>
      <c r="I28" s="4">
        <v>130</v>
      </c>
      <c r="J28" s="22"/>
      <c r="K28" s="29"/>
    </row>
    <row r="29" spans="1:11" ht="12.75">
      <c r="A29" s="227" t="s">
        <v>81</v>
      </c>
      <c r="B29" s="228"/>
      <c r="C29" s="228"/>
      <c r="D29" s="228"/>
      <c r="E29" s="228"/>
      <c r="F29" s="228"/>
      <c r="G29" s="228"/>
      <c r="H29" s="229"/>
      <c r="I29" s="4">
        <v>131</v>
      </c>
      <c r="J29" s="148">
        <v>7421391</v>
      </c>
      <c r="K29" s="149">
        <v>4217871</v>
      </c>
    </row>
    <row r="30" spans="1:11" ht="12.75">
      <c r="A30" s="227" t="s">
        <v>170</v>
      </c>
      <c r="B30" s="228"/>
      <c r="C30" s="228"/>
      <c r="D30" s="228"/>
      <c r="E30" s="228"/>
      <c r="F30" s="228"/>
      <c r="G30" s="228"/>
      <c r="H30" s="229"/>
      <c r="I30" s="4">
        <v>132</v>
      </c>
      <c r="J30" s="22"/>
      <c r="K30" s="29"/>
    </row>
    <row r="31" spans="1:11" ht="12.75">
      <c r="A31" s="227" t="s">
        <v>171</v>
      </c>
      <c r="B31" s="228"/>
      <c r="C31" s="228"/>
      <c r="D31" s="228"/>
      <c r="E31" s="228"/>
      <c r="F31" s="228"/>
      <c r="G31" s="228"/>
      <c r="H31" s="229"/>
      <c r="I31" s="4">
        <v>133</v>
      </c>
      <c r="J31" s="22"/>
      <c r="K31" s="29"/>
    </row>
    <row r="32" spans="1:11" ht="12.75">
      <c r="A32" s="227" t="s">
        <v>172</v>
      </c>
      <c r="B32" s="228"/>
      <c r="C32" s="228"/>
      <c r="D32" s="228"/>
      <c r="E32" s="228"/>
      <c r="F32" s="228"/>
      <c r="G32" s="228"/>
      <c r="H32" s="229"/>
      <c r="I32" s="4">
        <v>134</v>
      </c>
      <c r="J32" s="22"/>
      <c r="K32" s="29"/>
    </row>
    <row r="33" spans="1:11" ht="12.75">
      <c r="A33" s="227" t="s">
        <v>371</v>
      </c>
      <c r="B33" s="228"/>
      <c r="C33" s="228"/>
      <c r="D33" s="228"/>
      <c r="E33" s="228"/>
      <c r="F33" s="228"/>
      <c r="G33" s="228"/>
      <c r="H33" s="229"/>
      <c r="I33" s="4">
        <v>135</v>
      </c>
      <c r="J33" s="23">
        <f>SUM(J34:J37)</f>
        <v>23742215</v>
      </c>
      <c r="K33" s="28">
        <f>SUM(K34:K37)</f>
        <v>25583153</v>
      </c>
    </row>
    <row r="34" spans="1:11" ht="12.75">
      <c r="A34" s="227" t="s">
        <v>188</v>
      </c>
      <c r="B34" s="228"/>
      <c r="C34" s="228"/>
      <c r="D34" s="228"/>
      <c r="E34" s="228"/>
      <c r="F34" s="228"/>
      <c r="G34" s="228"/>
      <c r="H34" s="229"/>
      <c r="I34" s="4">
        <v>136</v>
      </c>
      <c r="J34" s="146">
        <v>8051502</v>
      </c>
      <c r="K34" s="147">
        <v>10696384</v>
      </c>
    </row>
    <row r="35" spans="1:11" ht="12.75">
      <c r="A35" s="227" t="s">
        <v>187</v>
      </c>
      <c r="B35" s="228"/>
      <c r="C35" s="228"/>
      <c r="D35" s="228"/>
      <c r="E35" s="228"/>
      <c r="F35" s="228"/>
      <c r="G35" s="228"/>
      <c r="H35" s="229"/>
      <c r="I35" s="4">
        <v>137</v>
      </c>
      <c r="J35" s="146">
        <v>15690713</v>
      </c>
      <c r="K35" s="147">
        <v>14886769</v>
      </c>
    </row>
    <row r="36" spans="1:11" ht="12.75">
      <c r="A36" s="227" t="s">
        <v>189</v>
      </c>
      <c r="B36" s="228"/>
      <c r="C36" s="228"/>
      <c r="D36" s="228"/>
      <c r="E36" s="228"/>
      <c r="F36" s="228"/>
      <c r="G36" s="228"/>
      <c r="H36" s="229"/>
      <c r="I36" s="4">
        <v>138</v>
      </c>
      <c r="J36" s="22"/>
      <c r="K36" s="29"/>
    </row>
    <row r="37" spans="1:11" ht="12.75">
      <c r="A37" s="227" t="s">
        <v>190</v>
      </c>
      <c r="B37" s="228"/>
      <c r="C37" s="228"/>
      <c r="D37" s="228"/>
      <c r="E37" s="228"/>
      <c r="F37" s="228"/>
      <c r="G37" s="228"/>
      <c r="H37" s="229"/>
      <c r="I37" s="4">
        <v>139</v>
      </c>
      <c r="J37" s="22"/>
      <c r="K37" s="29"/>
    </row>
    <row r="38" spans="1:11" ht="12.75">
      <c r="A38" s="227" t="s">
        <v>193</v>
      </c>
      <c r="B38" s="228"/>
      <c r="C38" s="228"/>
      <c r="D38" s="228"/>
      <c r="E38" s="228"/>
      <c r="F38" s="228"/>
      <c r="G38" s="228"/>
      <c r="H38" s="229"/>
      <c r="I38" s="4">
        <v>140</v>
      </c>
      <c r="J38" s="22"/>
      <c r="K38" s="29"/>
    </row>
    <row r="39" spans="1:11" ht="12.75">
      <c r="A39" s="227" t="s">
        <v>192</v>
      </c>
      <c r="B39" s="228"/>
      <c r="C39" s="228"/>
      <c r="D39" s="228"/>
      <c r="E39" s="228"/>
      <c r="F39" s="228"/>
      <c r="G39" s="228"/>
      <c r="H39" s="229"/>
      <c r="I39" s="4">
        <v>141</v>
      </c>
      <c r="J39" s="22"/>
      <c r="K39" s="29"/>
    </row>
    <row r="40" spans="1:11" ht="12.75">
      <c r="A40" s="227" t="s">
        <v>191</v>
      </c>
      <c r="B40" s="228"/>
      <c r="C40" s="228"/>
      <c r="D40" s="228"/>
      <c r="E40" s="228"/>
      <c r="F40" s="228"/>
      <c r="G40" s="228"/>
      <c r="H40" s="229"/>
      <c r="I40" s="4">
        <v>142</v>
      </c>
      <c r="J40" s="23">
        <f>J5+J27+J38</f>
        <v>92152830</v>
      </c>
      <c r="K40" s="28">
        <f>K5+K27+K38</f>
        <v>256022902</v>
      </c>
    </row>
    <row r="41" spans="1:11" ht="12.75">
      <c r="A41" s="227" t="s">
        <v>372</v>
      </c>
      <c r="B41" s="228"/>
      <c r="C41" s="228"/>
      <c r="D41" s="228"/>
      <c r="E41" s="228"/>
      <c r="F41" s="228"/>
      <c r="G41" s="228"/>
      <c r="H41" s="229"/>
      <c r="I41" s="4">
        <v>143</v>
      </c>
      <c r="J41" s="23">
        <f>J9+J33+J39</f>
        <v>69298904.2148654</v>
      </c>
      <c r="K41" s="28">
        <f>K9+K33+K39</f>
        <v>63885048</v>
      </c>
    </row>
    <row r="42" spans="1:11" ht="12.75">
      <c r="A42" s="227" t="s">
        <v>194</v>
      </c>
      <c r="B42" s="228"/>
      <c r="C42" s="228"/>
      <c r="D42" s="228"/>
      <c r="E42" s="228"/>
      <c r="F42" s="228"/>
      <c r="G42" s="228"/>
      <c r="H42" s="229"/>
      <c r="I42" s="4">
        <v>144</v>
      </c>
      <c r="J42" s="23">
        <f>IF(J40&gt;J41,J40-J41,0)</f>
        <v>22853925.7851346</v>
      </c>
      <c r="K42" s="28">
        <f>IF(K40&gt;K41,K40-K41,0)</f>
        <v>192137854</v>
      </c>
    </row>
    <row r="43" spans="1:11" ht="12.75">
      <c r="A43" s="227" t="s">
        <v>60</v>
      </c>
      <c r="B43" s="228"/>
      <c r="C43" s="228"/>
      <c r="D43" s="228"/>
      <c r="E43" s="228"/>
      <c r="F43" s="228"/>
      <c r="G43" s="228"/>
      <c r="H43" s="229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27" t="s">
        <v>61</v>
      </c>
      <c r="B44" s="228"/>
      <c r="C44" s="228"/>
      <c r="D44" s="228"/>
      <c r="E44" s="228"/>
      <c r="F44" s="228"/>
      <c r="G44" s="228"/>
      <c r="H44" s="229"/>
      <c r="I44" s="4">
        <v>146</v>
      </c>
      <c r="J44" s="153">
        <v>1860797</v>
      </c>
      <c r="K44" s="154">
        <v>4110694</v>
      </c>
    </row>
    <row r="45" spans="1:11" ht="12.75">
      <c r="A45" s="227" t="s">
        <v>62</v>
      </c>
      <c r="B45" s="228"/>
      <c r="C45" s="228"/>
      <c r="D45" s="228"/>
      <c r="E45" s="228"/>
      <c r="F45" s="228"/>
      <c r="G45" s="228"/>
      <c r="H45" s="229"/>
      <c r="I45" s="4">
        <v>147</v>
      </c>
      <c r="J45" s="23">
        <f>IF(J42-J43-J44&gt;0,J42-J43-J44,0)</f>
        <v>20993128.7851346</v>
      </c>
      <c r="K45" s="28">
        <f>IF(K42-K43-K44&gt;0,K42-K43-K44,0)</f>
        <v>188027160</v>
      </c>
    </row>
    <row r="46" spans="1:11" ht="12.75">
      <c r="A46" s="237" t="s">
        <v>373</v>
      </c>
      <c r="B46" s="238"/>
      <c r="C46" s="238"/>
      <c r="D46" s="238"/>
      <c r="E46" s="238"/>
      <c r="F46" s="238"/>
      <c r="G46" s="238"/>
      <c r="H46" s="239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33" t="s">
        <v>374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59"/>
    </row>
    <row r="48" spans="1:11" ht="12.75">
      <c r="A48" s="217" t="s">
        <v>72</v>
      </c>
      <c r="B48" s="218"/>
      <c r="C48" s="218"/>
      <c r="D48" s="218"/>
      <c r="E48" s="218"/>
      <c r="F48" s="218"/>
      <c r="G48" s="218"/>
      <c r="H48" s="242"/>
      <c r="I48" s="105">
        <v>149</v>
      </c>
      <c r="J48" s="25"/>
      <c r="K48" s="27"/>
    </row>
    <row r="49" spans="1:11" ht="12.75">
      <c r="A49" s="227" t="s">
        <v>63</v>
      </c>
      <c r="B49" s="228"/>
      <c r="C49" s="228"/>
      <c r="D49" s="228"/>
      <c r="E49" s="228"/>
      <c r="F49" s="228"/>
      <c r="G49" s="228"/>
      <c r="H49" s="229"/>
      <c r="I49" s="4">
        <v>150</v>
      </c>
      <c r="J49" s="22"/>
      <c r="K49" s="29"/>
    </row>
    <row r="50" spans="1:11" ht="12.75">
      <c r="A50" s="227" t="s">
        <v>73</v>
      </c>
      <c r="B50" s="228"/>
      <c r="C50" s="228"/>
      <c r="D50" s="228"/>
      <c r="E50" s="228"/>
      <c r="F50" s="228"/>
      <c r="G50" s="228"/>
      <c r="H50" s="229"/>
      <c r="I50" s="4">
        <v>151</v>
      </c>
      <c r="J50" s="22"/>
      <c r="K50" s="29"/>
    </row>
    <row r="51" spans="1:11" ht="12.75">
      <c r="A51" s="237" t="s">
        <v>50</v>
      </c>
      <c r="B51" s="238"/>
      <c r="C51" s="238"/>
      <c r="D51" s="238"/>
      <c r="E51" s="238"/>
      <c r="F51" s="238"/>
      <c r="G51" s="238"/>
      <c r="H51" s="239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H7"/>
    <mergeCell ref="A8:H8"/>
    <mergeCell ref="D2:E2"/>
    <mergeCell ref="I2:J2"/>
    <mergeCell ref="A3:H3"/>
    <mergeCell ref="A4:H4"/>
    <mergeCell ref="F2:G2"/>
    <mergeCell ref="A9:H9"/>
  </mergeCells>
  <conditionalFormatting sqref="I2 F2">
    <cfRule type="cellIs" priority="1" dxfId="0" operator="lessThan" stopIfTrue="1">
      <formula>#REF!</formula>
    </cfRule>
  </conditionalFormatting>
  <dataValidations count="1">
    <dataValidation type="whole" operator="greaterThanOrEqual" allowBlank="1" showInputMessage="1" showErrorMessage="1" errorTitle="Pogrešan unos" error="Mogu se unijeti samo cjelobrojne pozitivne vrijednosti." sqref="J48:K51 J36:K46 J27:K33 J21:K25 J5:K19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55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9" width="9.140625" style="108" customWidth="1"/>
    <col min="10" max="10" width="9.7109375" style="108" bestFit="1" customWidth="1"/>
    <col min="11" max="11" width="9.57421875" style="108" bestFit="1" customWidth="1"/>
    <col min="12" max="16384" width="9.140625" style="108" customWidth="1"/>
  </cols>
  <sheetData>
    <row r="1" spans="1:11" ht="15.75">
      <c r="A1" s="276" t="s">
        <v>227</v>
      </c>
      <c r="B1" s="277"/>
      <c r="C1" s="277"/>
      <c r="D1" s="277"/>
      <c r="E1" s="277"/>
      <c r="F1" s="277"/>
      <c r="G1" s="277"/>
      <c r="H1" s="277"/>
      <c r="I1" s="277"/>
      <c r="J1" s="278"/>
      <c r="K1" s="279"/>
    </row>
    <row r="2" spans="1:11" ht="15.75" customHeight="1">
      <c r="A2" s="92"/>
      <c r="B2" s="106"/>
      <c r="C2" s="264" t="s">
        <v>388</v>
      </c>
      <c r="D2" s="264"/>
      <c r="E2" s="260">
        <v>40179</v>
      </c>
      <c r="F2" s="265"/>
      <c r="G2" s="95" t="s">
        <v>332</v>
      </c>
      <c r="H2" s="260">
        <v>40543</v>
      </c>
      <c r="I2" s="261"/>
      <c r="J2" s="107"/>
      <c r="K2" s="109"/>
    </row>
    <row r="3" spans="1:11" s="113" customFormat="1" ht="24" thickBot="1">
      <c r="A3" s="262" t="s">
        <v>178</v>
      </c>
      <c r="B3" s="262"/>
      <c r="C3" s="262"/>
      <c r="D3" s="262"/>
      <c r="E3" s="262"/>
      <c r="F3" s="262"/>
      <c r="G3" s="262"/>
      <c r="H3" s="262"/>
      <c r="I3" s="111" t="s">
        <v>394</v>
      </c>
      <c r="J3" s="112" t="s">
        <v>52</v>
      </c>
      <c r="K3" s="112" t="s">
        <v>53</v>
      </c>
    </row>
    <row r="4" spans="1:11" s="113" customFormat="1" ht="12.75">
      <c r="A4" s="263">
        <v>1</v>
      </c>
      <c r="B4" s="263"/>
      <c r="C4" s="263"/>
      <c r="D4" s="263"/>
      <c r="E4" s="263"/>
      <c r="F4" s="263"/>
      <c r="G4" s="263"/>
      <c r="H4" s="263"/>
      <c r="I4" s="114">
        <v>2</v>
      </c>
      <c r="J4" s="115" t="s">
        <v>104</v>
      </c>
      <c r="K4" s="115" t="s">
        <v>105</v>
      </c>
    </row>
    <row r="5" spans="1:11" s="113" customFormat="1" ht="12.75">
      <c r="A5" s="270" t="s">
        <v>82</v>
      </c>
      <c r="B5" s="271"/>
      <c r="C5" s="271"/>
      <c r="D5" s="271"/>
      <c r="E5" s="271"/>
      <c r="F5" s="271"/>
      <c r="G5" s="271"/>
      <c r="H5" s="271"/>
      <c r="I5" s="272"/>
      <c r="J5" s="272"/>
      <c r="K5" s="273"/>
    </row>
    <row r="6" spans="1:11" ht="12.75">
      <c r="A6" s="266" t="s">
        <v>246</v>
      </c>
      <c r="B6" s="267"/>
      <c r="C6" s="267"/>
      <c r="D6" s="267"/>
      <c r="E6" s="267"/>
      <c r="F6" s="267"/>
      <c r="G6" s="267"/>
      <c r="H6" s="267"/>
      <c r="I6" s="116">
        <v>1</v>
      </c>
      <c r="J6" s="117">
        <v>22853926</v>
      </c>
      <c r="K6" s="118">
        <v>192137854</v>
      </c>
    </row>
    <row r="7" spans="1:11" ht="12.75">
      <c r="A7" s="266" t="s">
        <v>247</v>
      </c>
      <c r="B7" s="267"/>
      <c r="C7" s="267"/>
      <c r="D7" s="267"/>
      <c r="E7" s="267"/>
      <c r="F7" s="267"/>
      <c r="G7" s="267"/>
      <c r="H7" s="267"/>
      <c r="I7" s="116">
        <v>2</v>
      </c>
      <c r="J7" s="117">
        <v>428663</v>
      </c>
      <c r="K7" s="118">
        <v>862349</v>
      </c>
    </row>
    <row r="8" spans="1:11" ht="12.75">
      <c r="A8" s="266" t="s">
        <v>248</v>
      </c>
      <c r="B8" s="267"/>
      <c r="C8" s="267"/>
      <c r="D8" s="267"/>
      <c r="E8" s="267"/>
      <c r="F8" s="267"/>
      <c r="G8" s="267"/>
      <c r="H8" s="267"/>
      <c r="I8" s="116">
        <v>3</v>
      </c>
      <c r="J8" s="153">
        <v>3465219</v>
      </c>
      <c r="K8" s="154">
        <v>412179</v>
      </c>
    </row>
    <row r="9" spans="1:11" ht="12.75">
      <c r="A9" s="266" t="s">
        <v>249</v>
      </c>
      <c r="B9" s="267"/>
      <c r="C9" s="267"/>
      <c r="D9" s="267"/>
      <c r="E9" s="267"/>
      <c r="F9" s="267"/>
      <c r="G9" s="267"/>
      <c r="H9" s="267"/>
      <c r="I9" s="116">
        <v>4</v>
      </c>
      <c r="J9" s="117">
        <v>3166285</v>
      </c>
      <c r="K9" s="118"/>
    </row>
    <row r="10" spans="1:11" ht="12.75">
      <c r="A10" s="266" t="s">
        <v>250</v>
      </c>
      <c r="B10" s="267"/>
      <c r="C10" s="267"/>
      <c r="D10" s="267"/>
      <c r="E10" s="267"/>
      <c r="F10" s="267"/>
      <c r="G10" s="267"/>
      <c r="H10" s="267"/>
      <c r="I10" s="116">
        <v>5</v>
      </c>
      <c r="J10" s="117"/>
      <c r="K10" s="118"/>
    </row>
    <row r="11" spans="1:11" ht="12.75">
      <c r="A11" s="266" t="s">
        <v>251</v>
      </c>
      <c r="B11" s="267"/>
      <c r="C11" s="267"/>
      <c r="D11" s="267"/>
      <c r="E11" s="267"/>
      <c r="F11" s="267"/>
      <c r="G11" s="267"/>
      <c r="H11" s="267"/>
      <c r="I11" s="116">
        <v>6</v>
      </c>
      <c r="J11" s="117"/>
      <c r="K11" s="118"/>
    </row>
    <row r="12" spans="1:11" ht="12.75">
      <c r="A12" s="268" t="s">
        <v>83</v>
      </c>
      <c r="B12" s="269"/>
      <c r="C12" s="269"/>
      <c r="D12" s="269"/>
      <c r="E12" s="269"/>
      <c r="F12" s="269"/>
      <c r="G12" s="269"/>
      <c r="H12" s="269"/>
      <c r="I12" s="116">
        <v>7</v>
      </c>
      <c r="J12" s="119">
        <f>SUM(J6:J11)</f>
        <v>29914093</v>
      </c>
      <c r="K12" s="120">
        <f>SUM(K6:K11)</f>
        <v>193412382</v>
      </c>
    </row>
    <row r="13" spans="1:11" ht="12.75">
      <c r="A13" s="266" t="s">
        <v>252</v>
      </c>
      <c r="B13" s="267"/>
      <c r="C13" s="267"/>
      <c r="D13" s="267"/>
      <c r="E13" s="267"/>
      <c r="F13" s="267"/>
      <c r="G13" s="267"/>
      <c r="H13" s="267"/>
      <c r="I13" s="116">
        <v>8</v>
      </c>
      <c r="J13" s="117"/>
      <c r="K13" s="118"/>
    </row>
    <row r="14" spans="1:11" ht="12.75">
      <c r="A14" s="266" t="s">
        <v>253</v>
      </c>
      <c r="B14" s="267"/>
      <c r="C14" s="267"/>
      <c r="D14" s="267"/>
      <c r="E14" s="267"/>
      <c r="F14" s="267"/>
      <c r="G14" s="267"/>
      <c r="H14" s="267"/>
      <c r="I14" s="116">
        <v>9</v>
      </c>
      <c r="J14" s="153"/>
      <c r="K14" s="154">
        <v>1187710</v>
      </c>
    </row>
    <row r="15" spans="1:11" ht="12.75">
      <c r="A15" s="266" t="s">
        <v>254</v>
      </c>
      <c r="B15" s="267"/>
      <c r="C15" s="267"/>
      <c r="D15" s="267"/>
      <c r="E15" s="267"/>
      <c r="F15" s="267"/>
      <c r="G15" s="267"/>
      <c r="H15" s="267"/>
      <c r="I15" s="116">
        <v>10</v>
      </c>
      <c r="J15" s="117"/>
      <c r="K15" s="118"/>
    </row>
    <row r="16" spans="1:11" ht="12.75">
      <c r="A16" s="266" t="s">
        <v>255</v>
      </c>
      <c r="B16" s="267"/>
      <c r="C16" s="267"/>
      <c r="D16" s="267"/>
      <c r="E16" s="267"/>
      <c r="F16" s="267"/>
      <c r="G16" s="267"/>
      <c r="H16" s="267"/>
      <c r="I16" s="116">
        <v>11</v>
      </c>
      <c r="J16" s="148">
        <v>48733765</v>
      </c>
      <c r="K16" s="149">
        <v>214086321</v>
      </c>
    </row>
    <row r="17" spans="1:11" ht="12.75">
      <c r="A17" s="268" t="s">
        <v>84</v>
      </c>
      <c r="B17" s="269"/>
      <c r="C17" s="269"/>
      <c r="D17" s="269"/>
      <c r="E17" s="269"/>
      <c r="F17" s="269"/>
      <c r="G17" s="269"/>
      <c r="H17" s="269"/>
      <c r="I17" s="116">
        <v>12</v>
      </c>
      <c r="J17" s="119">
        <f>SUM(J13:J16)</f>
        <v>48733765</v>
      </c>
      <c r="K17" s="120">
        <f>SUM(K13:K16)</f>
        <v>215274031</v>
      </c>
    </row>
    <row r="18" spans="1:11" ht="12.75">
      <c r="A18" s="268" t="s">
        <v>242</v>
      </c>
      <c r="B18" s="269"/>
      <c r="C18" s="269"/>
      <c r="D18" s="269"/>
      <c r="E18" s="269"/>
      <c r="F18" s="269"/>
      <c r="G18" s="269"/>
      <c r="H18" s="269"/>
      <c r="I18" s="116">
        <v>13</v>
      </c>
      <c r="J18" s="119">
        <f>IF(J12&gt;J17,J12-J17,0)</f>
        <v>0</v>
      </c>
      <c r="K18" s="120">
        <f>IF(K12&gt;K17,K12-K17,0)</f>
        <v>0</v>
      </c>
    </row>
    <row r="19" spans="1:14" ht="12.75">
      <c r="A19" s="268" t="s">
        <v>243</v>
      </c>
      <c r="B19" s="269"/>
      <c r="C19" s="269"/>
      <c r="D19" s="269"/>
      <c r="E19" s="269"/>
      <c r="F19" s="269"/>
      <c r="G19" s="269"/>
      <c r="H19" s="269"/>
      <c r="I19" s="116">
        <v>14</v>
      </c>
      <c r="J19" s="119">
        <f>IF(J17&gt;J12,J17-J12,0)</f>
        <v>18819672</v>
      </c>
      <c r="K19" s="120">
        <f>IF(K17&gt;K12,K17-K12,0)</f>
        <v>21861649</v>
      </c>
      <c r="N19" s="104"/>
    </row>
    <row r="20" spans="1:13" s="113" customFormat="1" ht="12.75">
      <c r="A20" s="270" t="s">
        <v>85</v>
      </c>
      <c r="B20" s="271"/>
      <c r="C20" s="271"/>
      <c r="D20" s="271"/>
      <c r="E20" s="271"/>
      <c r="F20" s="271"/>
      <c r="G20" s="271"/>
      <c r="H20" s="271"/>
      <c r="I20" s="272"/>
      <c r="J20" s="272"/>
      <c r="K20" s="273"/>
      <c r="L20" s="309"/>
      <c r="M20" s="309"/>
    </row>
    <row r="21" spans="1:11" ht="12.75">
      <c r="A21" s="266" t="s">
        <v>106</v>
      </c>
      <c r="B21" s="267"/>
      <c r="C21" s="267"/>
      <c r="D21" s="267"/>
      <c r="E21" s="267"/>
      <c r="F21" s="267"/>
      <c r="G21" s="267"/>
      <c r="H21" s="267"/>
      <c r="I21" s="116">
        <v>15</v>
      </c>
      <c r="J21" s="117">
        <v>171376</v>
      </c>
      <c r="K21" s="118">
        <v>143598</v>
      </c>
    </row>
    <row r="22" spans="1:11" ht="12.75">
      <c r="A22" s="266" t="s">
        <v>107</v>
      </c>
      <c r="B22" s="267"/>
      <c r="C22" s="267"/>
      <c r="D22" s="267"/>
      <c r="E22" s="267"/>
      <c r="F22" s="267"/>
      <c r="G22" s="267"/>
      <c r="H22" s="267"/>
      <c r="I22" s="116">
        <v>16</v>
      </c>
      <c r="J22" s="117"/>
      <c r="K22" s="118"/>
    </row>
    <row r="23" spans="1:11" ht="12.75">
      <c r="A23" s="266" t="s">
        <v>108</v>
      </c>
      <c r="B23" s="267"/>
      <c r="C23" s="267"/>
      <c r="D23" s="267"/>
      <c r="E23" s="267"/>
      <c r="F23" s="267"/>
      <c r="G23" s="267"/>
      <c r="H23" s="267"/>
      <c r="I23" s="116">
        <v>17</v>
      </c>
      <c r="J23" s="117">
        <v>30759277</v>
      </c>
      <c r="K23" s="118">
        <v>33064274</v>
      </c>
    </row>
    <row r="24" spans="1:11" ht="12.75">
      <c r="A24" s="266" t="s">
        <v>109</v>
      </c>
      <c r="B24" s="267"/>
      <c r="C24" s="267"/>
      <c r="D24" s="267"/>
      <c r="E24" s="267"/>
      <c r="F24" s="267"/>
      <c r="G24" s="267"/>
      <c r="H24" s="267"/>
      <c r="I24" s="116">
        <v>18</v>
      </c>
      <c r="J24" s="117">
        <v>12164000</v>
      </c>
      <c r="K24" s="118">
        <v>225000</v>
      </c>
    </row>
    <row r="25" spans="1:11" ht="12.75">
      <c r="A25" s="266" t="s">
        <v>110</v>
      </c>
      <c r="B25" s="267"/>
      <c r="C25" s="267"/>
      <c r="D25" s="267"/>
      <c r="E25" s="267"/>
      <c r="F25" s="267"/>
      <c r="G25" s="267"/>
      <c r="H25" s="267"/>
      <c r="I25" s="116">
        <v>19</v>
      </c>
      <c r="J25" s="117">
        <v>24978967</v>
      </c>
      <c r="K25" s="118">
        <v>143068956</v>
      </c>
    </row>
    <row r="26" spans="1:11" ht="12.75">
      <c r="A26" s="268" t="s">
        <v>231</v>
      </c>
      <c r="B26" s="269"/>
      <c r="C26" s="269"/>
      <c r="D26" s="269"/>
      <c r="E26" s="269"/>
      <c r="F26" s="269"/>
      <c r="G26" s="269"/>
      <c r="H26" s="269"/>
      <c r="I26" s="116">
        <v>20</v>
      </c>
      <c r="J26" s="119">
        <f>SUM(J21:J25)</f>
        <v>68073620</v>
      </c>
      <c r="K26" s="120">
        <f>SUM(K21:K25)</f>
        <v>176501828</v>
      </c>
    </row>
    <row r="27" spans="1:11" ht="12.75">
      <c r="A27" s="266" t="s">
        <v>111</v>
      </c>
      <c r="B27" s="267"/>
      <c r="C27" s="267"/>
      <c r="D27" s="267"/>
      <c r="E27" s="267"/>
      <c r="F27" s="267"/>
      <c r="G27" s="267"/>
      <c r="H27" s="267"/>
      <c r="I27" s="116">
        <v>21</v>
      </c>
      <c r="J27" s="117">
        <v>3037835</v>
      </c>
      <c r="K27" s="118">
        <v>1710232</v>
      </c>
    </row>
    <row r="28" spans="1:11" ht="12.75">
      <c r="A28" s="266" t="s">
        <v>112</v>
      </c>
      <c r="B28" s="267"/>
      <c r="C28" s="267"/>
      <c r="D28" s="267"/>
      <c r="E28" s="267"/>
      <c r="F28" s="267"/>
      <c r="G28" s="267"/>
      <c r="H28" s="267"/>
      <c r="I28" s="116">
        <v>22</v>
      </c>
      <c r="J28" s="117">
        <v>100000</v>
      </c>
      <c r="K28" s="118">
        <v>777514691</v>
      </c>
    </row>
    <row r="29" spans="1:11" ht="12.75">
      <c r="A29" s="266" t="s">
        <v>113</v>
      </c>
      <c r="B29" s="267"/>
      <c r="C29" s="267"/>
      <c r="D29" s="267"/>
      <c r="E29" s="267"/>
      <c r="F29" s="267"/>
      <c r="G29" s="267"/>
      <c r="H29" s="267"/>
      <c r="I29" s="116">
        <v>23</v>
      </c>
      <c r="J29" s="117">
        <v>174567003</v>
      </c>
      <c r="K29" s="118">
        <v>23962876</v>
      </c>
    </row>
    <row r="30" spans="1:11" ht="12.75">
      <c r="A30" s="268" t="s">
        <v>33</v>
      </c>
      <c r="B30" s="269"/>
      <c r="C30" s="269"/>
      <c r="D30" s="269"/>
      <c r="E30" s="269"/>
      <c r="F30" s="269"/>
      <c r="G30" s="269"/>
      <c r="H30" s="269"/>
      <c r="I30" s="116">
        <v>24</v>
      </c>
      <c r="J30" s="119">
        <f>SUM(J27:J29)</f>
        <v>177704838</v>
      </c>
      <c r="K30" s="120">
        <f>SUM(K27:K29)</f>
        <v>803187799</v>
      </c>
    </row>
    <row r="31" spans="1:11" ht="12.75">
      <c r="A31" s="268" t="s">
        <v>244</v>
      </c>
      <c r="B31" s="269"/>
      <c r="C31" s="269"/>
      <c r="D31" s="269"/>
      <c r="E31" s="269"/>
      <c r="F31" s="269"/>
      <c r="G31" s="269"/>
      <c r="H31" s="269"/>
      <c r="I31" s="116">
        <v>25</v>
      </c>
      <c r="J31" s="119">
        <f>IF(J26&gt;J30,J26-J30,0)</f>
        <v>0</v>
      </c>
      <c r="K31" s="120">
        <f>IF(K26&gt;K30,K26-K30,0)</f>
        <v>0</v>
      </c>
    </row>
    <row r="32" spans="1:11" ht="12.75">
      <c r="A32" s="268" t="s">
        <v>245</v>
      </c>
      <c r="B32" s="269"/>
      <c r="C32" s="269"/>
      <c r="D32" s="269"/>
      <c r="E32" s="269"/>
      <c r="F32" s="269"/>
      <c r="G32" s="269"/>
      <c r="H32" s="269"/>
      <c r="I32" s="116">
        <v>26</v>
      </c>
      <c r="J32" s="119">
        <f>IF(J30&gt;J26,J30-J26,0)</f>
        <v>109631218</v>
      </c>
      <c r="K32" s="120">
        <f>IF(K30&gt;K26,K30-K26,0)</f>
        <v>626685971</v>
      </c>
    </row>
    <row r="33" spans="1:13" s="113" customFormat="1" ht="12.75">
      <c r="A33" s="270" t="s">
        <v>86</v>
      </c>
      <c r="B33" s="271"/>
      <c r="C33" s="271"/>
      <c r="D33" s="271"/>
      <c r="E33" s="271"/>
      <c r="F33" s="271"/>
      <c r="G33" s="271"/>
      <c r="H33" s="271"/>
      <c r="I33" s="272"/>
      <c r="J33" s="272"/>
      <c r="K33" s="273"/>
      <c r="L33" s="309"/>
      <c r="M33" s="309"/>
    </row>
    <row r="34" spans="1:11" ht="12.75">
      <c r="A34" s="266" t="s">
        <v>233</v>
      </c>
      <c r="B34" s="267"/>
      <c r="C34" s="267"/>
      <c r="D34" s="267"/>
      <c r="E34" s="267"/>
      <c r="F34" s="267"/>
      <c r="G34" s="267"/>
      <c r="H34" s="267"/>
      <c r="I34" s="116">
        <v>27</v>
      </c>
      <c r="J34" s="117"/>
      <c r="K34" s="118">
        <v>605013500</v>
      </c>
    </row>
    <row r="35" spans="1:11" ht="12.75">
      <c r="A35" s="266" t="s">
        <v>234</v>
      </c>
      <c r="B35" s="267"/>
      <c r="C35" s="267"/>
      <c r="D35" s="267"/>
      <c r="E35" s="267"/>
      <c r="F35" s="267"/>
      <c r="G35" s="267"/>
      <c r="H35" s="267"/>
      <c r="I35" s="116">
        <v>28</v>
      </c>
      <c r="J35" s="117">
        <v>22124522</v>
      </c>
      <c r="K35" s="118">
        <v>146164000</v>
      </c>
    </row>
    <row r="36" spans="1:11" ht="12.75">
      <c r="A36" s="266" t="s">
        <v>235</v>
      </c>
      <c r="B36" s="267"/>
      <c r="C36" s="267"/>
      <c r="D36" s="267"/>
      <c r="E36" s="267"/>
      <c r="F36" s="267"/>
      <c r="G36" s="267"/>
      <c r="H36" s="267"/>
      <c r="I36" s="116">
        <v>29</v>
      </c>
      <c r="J36" s="117"/>
      <c r="K36" s="118"/>
    </row>
    <row r="37" spans="1:11" ht="12.75">
      <c r="A37" s="268" t="s">
        <v>158</v>
      </c>
      <c r="B37" s="269"/>
      <c r="C37" s="269"/>
      <c r="D37" s="269"/>
      <c r="E37" s="269"/>
      <c r="F37" s="269"/>
      <c r="G37" s="269"/>
      <c r="H37" s="269"/>
      <c r="I37" s="116">
        <v>30</v>
      </c>
      <c r="J37" s="119">
        <f>SUM(J34:J36)</f>
        <v>22124522</v>
      </c>
      <c r="K37" s="120">
        <f>SUM(K34:K36)</f>
        <v>751177500</v>
      </c>
    </row>
    <row r="38" spans="1:11" ht="12.75">
      <c r="A38" s="266" t="s">
        <v>236</v>
      </c>
      <c r="B38" s="267"/>
      <c r="C38" s="267"/>
      <c r="D38" s="267"/>
      <c r="E38" s="267"/>
      <c r="F38" s="267"/>
      <c r="G38" s="267"/>
      <c r="H38" s="267"/>
      <c r="I38" s="116">
        <v>31</v>
      </c>
      <c r="J38" s="117">
        <v>13316566</v>
      </c>
      <c r="K38" s="118">
        <v>23196011</v>
      </c>
    </row>
    <row r="39" spans="1:11" ht="12.75">
      <c r="A39" s="266" t="s">
        <v>237</v>
      </c>
      <c r="B39" s="267"/>
      <c r="C39" s="267"/>
      <c r="D39" s="267"/>
      <c r="E39" s="267"/>
      <c r="F39" s="267"/>
      <c r="G39" s="267"/>
      <c r="H39" s="267"/>
      <c r="I39" s="116">
        <v>32</v>
      </c>
      <c r="J39" s="117">
        <v>17262107</v>
      </c>
      <c r="K39" s="118">
        <v>20974630</v>
      </c>
    </row>
    <row r="40" spans="1:11" ht="12.75">
      <c r="A40" s="266" t="s">
        <v>238</v>
      </c>
      <c r="B40" s="267"/>
      <c r="C40" s="267"/>
      <c r="D40" s="267"/>
      <c r="E40" s="267"/>
      <c r="F40" s="267"/>
      <c r="G40" s="267"/>
      <c r="H40" s="267"/>
      <c r="I40" s="116">
        <v>33</v>
      </c>
      <c r="J40" s="117"/>
      <c r="K40" s="118"/>
    </row>
    <row r="41" spans="1:11" ht="12.75">
      <c r="A41" s="266" t="s">
        <v>239</v>
      </c>
      <c r="B41" s="267"/>
      <c r="C41" s="267"/>
      <c r="D41" s="267"/>
      <c r="E41" s="267"/>
      <c r="F41" s="267"/>
      <c r="G41" s="267"/>
      <c r="H41" s="267"/>
      <c r="I41" s="116">
        <v>34</v>
      </c>
      <c r="J41" s="117">
        <v>1071398</v>
      </c>
      <c r="K41" s="118"/>
    </row>
    <row r="42" spans="1:11" ht="12.75">
      <c r="A42" s="266" t="s">
        <v>240</v>
      </c>
      <c r="B42" s="267"/>
      <c r="C42" s="267"/>
      <c r="D42" s="267"/>
      <c r="E42" s="267"/>
      <c r="F42" s="267"/>
      <c r="G42" s="267"/>
      <c r="H42" s="267"/>
      <c r="I42" s="116">
        <v>35</v>
      </c>
      <c r="J42" s="117"/>
      <c r="K42" s="118"/>
    </row>
    <row r="43" spans="1:11" ht="12.75">
      <c r="A43" s="268" t="s">
        <v>159</v>
      </c>
      <c r="B43" s="269"/>
      <c r="C43" s="269"/>
      <c r="D43" s="269"/>
      <c r="E43" s="269"/>
      <c r="F43" s="269"/>
      <c r="G43" s="269"/>
      <c r="H43" s="269"/>
      <c r="I43" s="116">
        <v>36</v>
      </c>
      <c r="J43" s="119">
        <f>SUM(J38:J42)</f>
        <v>31650071</v>
      </c>
      <c r="K43" s="120">
        <f>SUM(K38:K42)</f>
        <v>44170641</v>
      </c>
    </row>
    <row r="44" spans="1:11" ht="12.75">
      <c r="A44" s="268" t="s">
        <v>114</v>
      </c>
      <c r="B44" s="269"/>
      <c r="C44" s="269"/>
      <c r="D44" s="269"/>
      <c r="E44" s="269"/>
      <c r="F44" s="269"/>
      <c r="G44" s="269"/>
      <c r="H44" s="269"/>
      <c r="I44" s="116">
        <v>37</v>
      </c>
      <c r="J44" s="119">
        <f>IF(J37&gt;J43,J37-J43,0)</f>
        <v>0</v>
      </c>
      <c r="K44" s="120">
        <f>IF(K37&gt;K43,K37-K43,0)</f>
        <v>707006859</v>
      </c>
    </row>
    <row r="45" spans="1:11" ht="12.75">
      <c r="A45" s="268" t="s">
        <v>115</v>
      </c>
      <c r="B45" s="269"/>
      <c r="C45" s="269"/>
      <c r="D45" s="269"/>
      <c r="E45" s="269"/>
      <c r="F45" s="269"/>
      <c r="G45" s="269"/>
      <c r="H45" s="269"/>
      <c r="I45" s="116">
        <v>38</v>
      </c>
      <c r="J45" s="119">
        <f>IF(J43&gt;J37,J43-J37,0)</f>
        <v>9525549</v>
      </c>
      <c r="K45" s="120">
        <f>IF(K43&gt;K37,K43-K37,0)</f>
        <v>0</v>
      </c>
    </row>
    <row r="46" spans="1:13" ht="12.75">
      <c r="A46" s="266" t="s">
        <v>160</v>
      </c>
      <c r="B46" s="267"/>
      <c r="C46" s="267"/>
      <c r="D46" s="267"/>
      <c r="E46" s="267"/>
      <c r="F46" s="267"/>
      <c r="G46" s="267"/>
      <c r="H46" s="267"/>
      <c r="I46" s="116">
        <v>39</v>
      </c>
      <c r="J46" s="119">
        <f>IF(J18-J19+J31-J32+J44-J45&gt;0,J18-J19+J31-J32+J44-J45,0)</f>
        <v>0</v>
      </c>
      <c r="K46" s="120">
        <f>IF(K18-K19+K31-K32+K44-K45&gt;0,K18-K19+K31-K32+K44-K45,0)</f>
        <v>58459239</v>
      </c>
      <c r="L46" s="310"/>
      <c r="M46" s="310"/>
    </row>
    <row r="47" spans="1:11" ht="12.75">
      <c r="A47" s="266" t="s">
        <v>161</v>
      </c>
      <c r="B47" s="267"/>
      <c r="C47" s="267"/>
      <c r="D47" s="267"/>
      <c r="E47" s="267"/>
      <c r="F47" s="267"/>
      <c r="G47" s="267"/>
      <c r="H47" s="267"/>
      <c r="I47" s="116">
        <v>40</v>
      </c>
      <c r="J47" s="119">
        <f>IF(J19-J18+J32-J31+J45-J44&gt;0,J19-J18+J32-J31+J45-J44,0)</f>
        <v>137976439</v>
      </c>
      <c r="K47" s="120">
        <f>IF(K19-K18+K32-K31+K45-K44&gt;0,K19-K18+K32-K31+K45-K44,0)</f>
        <v>0</v>
      </c>
    </row>
    <row r="48" spans="1:11" ht="12.75">
      <c r="A48" s="266" t="s">
        <v>87</v>
      </c>
      <c r="B48" s="267"/>
      <c r="C48" s="267"/>
      <c r="D48" s="267"/>
      <c r="E48" s="267"/>
      <c r="F48" s="267"/>
      <c r="G48" s="267"/>
      <c r="H48" s="267"/>
      <c r="I48" s="116">
        <v>41</v>
      </c>
      <c r="J48" s="117">
        <v>138088021</v>
      </c>
      <c r="K48" s="118">
        <v>111582</v>
      </c>
    </row>
    <row r="49" spans="1:11" ht="12.75">
      <c r="A49" s="266" t="s">
        <v>224</v>
      </c>
      <c r="B49" s="267"/>
      <c r="C49" s="267"/>
      <c r="D49" s="267"/>
      <c r="E49" s="267"/>
      <c r="F49" s="267"/>
      <c r="G49" s="267"/>
      <c r="H49" s="267"/>
      <c r="I49" s="116">
        <v>42</v>
      </c>
      <c r="J49" s="148"/>
      <c r="K49" s="118">
        <f>+K46-K47</f>
        <v>58459239</v>
      </c>
    </row>
    <row r="50" spans="1:11" ht="12.75">
      <c r="A50" s="266" t="s">
        <v>225</v>
      </c>
      <c r="B50" s="267"/>
      <c r="C50" s="267"/>
      <c r="D50" s="267"/>
      <c r="E50" s="267"/>
      <c r="F50" s="267"/>
      <c r="G50" s="267"/>
      <c r="H50" s="267"/>
      <c r="I50" s="116">
        <v>43</v>
      </c>
      <c r="J50" s="148">
        <f>+J47-J46</f>
        <v>137976439</v>
      </c>
      <c r="K50" s="149"/>
    </row>
    <row r="51" spans="1:11" ht="12.75">
      <c r="A51" s="274" t="s">
        <v>226</v>
      </c>
      <c r="B51" s="275"/>
      <c r="C51" s="275"/>
      <c r="D51" s="275"/>
      <c r="E51" s="275"/>
      <c r="F51" s="275"/>
      <c r="G51" s="275"/>
      <c r="H51" s="275"/>
      <c r="I51" s="121">
        <v>44</v>
      </c>
      <c r="J51" s="122">
        <f>J48+J49-J50</f>
        <v>111582</v>
      </c>
      <c r="K51" s="123">
        <f>K48+K49-K50</f>
        <v>58570821</v>
      </c>
    </row>
    <row r="53" spans="10:11" ht="12.75">
      <c r="J53" s="308"/>
      <c r="K53" s="308"/>
    </row>
    <row r="55" spans="10:12" ht="12.75">
      <c r="J55" s="311"/>
      <c r="K55" s="311"/>
      <c r="L55" s="307"/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9:K11 J38:K42 J34:K36 J27:K29 J21:K25 J48:K48 J13:K13 J6:K7 J15:K1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49:K51 J43:K47 J37:K37 J26:K26 J12:K12 J16:K19 J14:K14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K4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13" customWidth="1"/>
  </cols>
  <sheetData>
    <row r="1" spans="1:11" s="108" customFormat="1" ht="16.5" customHeight="1">
      <c r="A1" s="276" t="s">
        <v>274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08" customFormat="1" ht="16.5" customHeight="1">
      <c r="A2" s="92"/>
      <c r="B2" s="106"/>
      <c r="C2" s="281" t="s">
        <v>388</v>
      </c>
      <c r="D2" s="282"/>
      <c r="E2" s="280"/>
      <c r="F2" s="261"/>
      <c r="G2" s="95" t="s">
        <v>332</v>
      </c>
      <c r="H2" s="280"/>
      <c r="I2" s="261"/>
      <c r="J2" s="107"/>
      <c r="K2" s="109"/>
    </row>
    <row r="3" spans="1:11" ht="24" thickBot="1">
      <c r="A3" s="262" t="s">
        <v>178</v>
      </c>
      <c r="B3" s="262"/>
      <c r="C3" s="262"/>
      <c r="D3" s="262"/>
      <c r="E3" s="262"/>
      <c r="F3" s="262"/>
      <c r="G3" s="262"/>
      <c r="H3" s="262"/>
      <c r="I3" s="110" t="s">
        <v>394</v>
      </c>
      <c r="J3" s="124" t="s">
        <v>52</v>
      </c>
      <c r="K3" s="124" t="s">
        <v>53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14">
        <v>2</v>
      </c>
      <c r="J4" s="115" t="s">
        <v>104</v>
      </c>
      <c r="K4" s="115" t="s">
        <v>105</v>
      </c>
    </row>
    <row r="5" spans="1:11" ht="12.75">
      <c r="A5" s="270" t="s">
        <v>82</v>
      </c>
      <c r="B5" s="271"/>
      <c r="C5" s="271"/>
      <c r="D5" s="271"/>
      <c r="E5" s="271"/>
      <c r="F5" s="271"/>
      <c r="G5" s="271"/>
      <c r="H5" s="271"/>
      <c r="I5" s="272"/>
      <c r="J5" s="272"/>
      <c r="K5" s="273"/>
    </row>
    <row r="6" spans="1:11" s="108" customFormat="1" ht="12.75">
      <c r="A6" s="266" t="s">
        <v>276</v>
      </c>
      <c r="B6" s="267"/>
      <c r="C6" s="267"/>
      <c r="D6" s="267"/>
      <c r="E6" s="267"/>
      <c r="F6" s="267"/>
      <c r="G6" s="267"/>
      <c r="H6" s="267"/>
      <c r="I6" s="116">
        <v>1</v>
      </c>
      <c r="J6" s="117"/>
      <c r="K6" s="118"/>
    </row>
    <row r="7" spans="1:11" s="108" customFormat="1" ht="12.75">
      <c r="A7" s="266" t="s">
        <v>277</v>
      </c>
      <c r="B7" s="267"/>
      <c r="C7" s="267"/>
      <c r="D7" s="267"/>
      <c r="E7" s="267"/>
      <c r="F7" s="267"/>
      <c r="G7" s="267"/>
      <c r="H7" s="267"/>
      <c r="I7" s="116">
        <v>2</v>
      </c>
      <c r="J7" s="117"/>
      <c r="K7" s="118"/>
    </row>
    <row r="8" spans="1:11" s="108" customFormat="1" ht="12.75">
      <c r="A8" s="266" t="s">
        <v>278</v>
      </c>
      <c r="B8" s="267"/>
      <c r="C8" s="267"/>
      <c r="D8" s="267"/>
      <c r="E8" s="267"/>
      <c r="F8" s="267"/>
      <c r="G8" s="267"/>
      <c r="H8" s="267"/>
      <c r="I8" s="116">
        <v>3</v>
      </c>
      <c r="J8" s="117"/>
      <c r="K8" s="118"/>
    </row>
    <row r="9" spans="1:11" s="108" customFormat="1" ht="12.75">
      <c r="A9" s="266" t="s">
        <v>279</v>
      </c>
      <c r="B9" s="267"/>
      <c r="C9" s="267"/>
      <c r="D9" s="267"/>
      <c r="E9" s="267"/>
      <c r="F9" s="267"/>
      <c r="G9" s="267"/>
      <c r="H9" s="267"/>
      <c r="I9" s="116">
        <v>4</v>
      </c>
      <c r="J9" s="117"/>
      <c r="K9" s="118"/>
    </row>
    <row r="10" spans="1:11" s="108" customFormat="1" ht="12.75">
      <c r="A10" s="266" t="s">
        <v>280</v>
      </c>
      <c r="B10" s="267"/>
      <c r="C10" s="267"/>
      <c r="D10" s="267"/>
      <c r="E10" s="267"/>
      <c r="F10" s="267"/>
      <c r="G10" s="267"/>
      <c r="H10" s="267"/>
      <c r="I10" s="116">
        <v>5</v>
      </c>
      <c r="J10" s="117"/>
      <c r="K10" s="118"/>
    </row>
    <row r="11" spans="1:11" s="108" customFormat="1" ht="12.75">
      <c r="A11" s="268" t="s">
        <v>275</v>
      </c>
      <c r="B11" s="269"/>
      <c r="C11" s="269"/>
      <c r="D11" s="269"/>
      <c r="E11" s="269"/>
      <c r="F11" s="269"/>
      <c r="G11" s="269"/>
      <c r="H11" s="269"/>
      <c r="I11" s="116">
        <v>6</v>
      </c>
      <c r="J11" s="119">
        <f>SUM(J6:J10)</f>
        <v>0</v>
      </c>
      <c r="K11" s="120">
        <f>SUM(K6:K10)</f>
        <v>0</v>
      </c>
    </row>
    <row r="12" spans="1:11" s="108" customFormat="1" ht="12.75">
      <c r="A12" s="266" t="s">
        <v>281</v>
      </c>
      <c r="B12" s="267"/>
      <c r="C12" s="267"/>
      <c r="D12" s="267"/>
      <c r="E12" s="267"/>
      <c r="F12" s="267"/>
      <c r="G12" s="267"/>
      <c r="H12" s="267"/>
      <c r="I12" s="116">
        <v>7</v>
      </c>
      <c r="J12" s="117"/>
      <c r="K12" s="118"/>
    </row>
    <row r="13" spans="1:11" s="108" customFormat="1" ht="12.75">
      <c r="A13" s="266" t="s">
        <v>282</v>
      </c>
      <c r="B13" s="267"/>
      <c r="C13" s="267"/>
      <c r="D13" s="267"/>
      <c r="E13" s="267"/>
      <c r="F13" s="267"/>
      <c r="G13" s="267"/>
      <c r="H13" s="267"/>
      <c r="I13" s="116">
        <v>8</v>
      </c>
      <c r="J13" s="117"/>
      <c r="K13" s="118"/>
    </row>
    <row r="14" spans="1:11" s="108" customFormat="1" ht="12.75">
      <c r="A14" s="266" t="s">
        <v>283</v>
      </c>
      <c r="B14" s="267"/>
      <c r="C14" s="267"/>
      <c r="D14" s="267"/>
      <c r="E14" s="267"/>
      <c r="F14" s="267"/>
      <c r="G14" s="267"/>
      <c r="H14" s="267"/>
      <c r="I14" s="116">
        <v>9</v>
      </c>
      <c r="J14" s="117"/>
      <c r="K14" s="118"/>
    </row>
    <row r="15" spans="1:11" s="108" customFormat="1" ht="12.75">
      <c r="A15" s="266" t="s">
        <v>284</v>
      </c>
      <c r="B15" s="267"/>
      <c r="C15" s="267"/>
      <c r="D15" s="267"/>
      <c r="E15" s="267"/>
      <c r="F15" s="267"/>
      <c r="G15" s="267"/>
      <c r="H15" s="267"/>
      <c r="I15" s="116">
        <v>10</v>
      </c>
      <c r="J15" s="117"/>
      <c r="K15" s="118"/>
    </row>
    <row r="16" spans="1:11" s="108" customFormat="1" ht="12.75">
      <c r="A16" s="266" t="s">
        <v>285</v>
      </c>
      <c r="B16" s="267"/>
      <c r="C16" s="267"/>
      <c r="D16" s="267"/>
      <c r="E16" s="267"/>
      <c r="F16" s="267"/>
      <c r="G16" s="267"/>
      <c r="H16" s="267"/>
      <c r="I16" s="116">
        <v>11</v>
      </c>
      <c r="J16" s="117"/>
      <c r="K16" s="118"/>
    </row>
    <row r="17" spans="1:11" s="108" customFormat="1" ht="12.75">
      <c r="A17" s="266" t="s">
        <v>286</v>
      </c>
      <c r="B17" s="267"/>
      <c r="C17" s="267"/>
      <c r="D17" s="267"/>
      <c r="E17" s="267"/>
      <c r="F17" s="267"/>
      <c r="G17" s="267"/>
      <c r="H17" s="267"/>
      <c r="I17" s="116">
        <v>12</v>
      </c>
      <c r="J17" s="117"/>
      <c r="K17" s="118"/>
    </row>
    <row r="18" spans="1:11" s="108" customFormat="1" ht="12.75">
      <c r="A18" s="268" t="s">
        <v>20</v>
      </c>
      <c r="B18" s="269"/>
      <c r="C18" s="269"/>
      <c r="D18" s="269"/>
      <c r="E18" s="269"/>
      <c r="F18" s="269"/>
      <c r="G18" s="269"/>
      <c r="H18" s="269"/>
      <c r="I18" s="116">
        <v>13</v>
      </c>
      <c r="J18" s="119">
        <f>SUM(J12:J17)</f>
        <v>0</v>
      </c>
      <c r="K18" s="120">
        <f>SUM(K12:K17)</f>
        <v>0</v>
      </c>
    </row>
    <row r="19" spans="1:11" s="108" customFormat="1" ht="12.75">
      <c r="A19" s="268" t="s">
        <v>258</v>
      </c>
      <c r="B19" s="283"/>
      <c r="C19" s="283"/>
      <c r="D19" s="283"/>
      <c r="E19" s="283"/>
      <c r="F19" s="283"/>
      <c r="G19" s="283"/>
      <c r="H19" s="284"/>
      <c r="I19" s="116">
        <v>14</v>
      </c>
      <c r="J19" s="119">
        <f>IF(J11&gt;J18,J11-J18,0)</f>
        <v>0</v>
      </c>
      <c r="K19" s="120">
        <f>IF(K11&gt;K18,K11-K18,0)</f>
        <v>0</v>
      </c>
    </row>
    <row r="20" spans="1:11" s="108" customFormat="1" ht="12.75">
      <c r="A20" s="285" t="s">
        <v>259</v>
      </c>
      <c r="B20" s="286"/>
      <c r="C20" s="286"/>
      <c r="D20" s="286"/>
      <c r="E20" s="286"/>
      <c r="F20" s="286"/>
      <c r="G20" s="286"/>
      <c r="H20" s="287"/>
      <c r="I20" s="116">
        <v>15</v>
      </c>
      <c r="J20" s="119">
        <f>IF(J18&gt;J11,J18-J11,0)</f>
        <v>0</v>
      </c>
      <c r="K20" s="120">
        <f>IF(K18&gt;K11,K18-K11,0)</f>
        <v>0</v>
      </c>
    </row>
    <row r="21" spans="1:11" ht="12.75">
      <c r="A21" s="270" t="s">
        <v>85</v>
      </c>
      <c r="B21" s="271"/>
      <c r="C21" s="271"/>
      <c r="D21" s="271"/>
      <c r="E21" s="271"/>
      <c r="F21" s="271"/>
      <c r="G21" s="271"/>
      <c r="H21" s="271"/>
      <c r="I21" s="272"/>
      <c r="J21" s="272"/>
      <c r="K21" s="273"/>
    </row>
    <row r="22" spans="1:11" s="108" customFormat="1" ht="12.75">
      <c r="A22" s="266" t="s">
        <v>228</v>
      </c>
      <c r="B22" s="267"/>
      <c r="C22" s="267"/>
      <c r="D22" s="267"/>
      <c r="E22" s="267"/>
      <c r="F22" s="267"/>
      <c r="G22" s="267"/>
      <c r="H22" s="267"/>
      <c r="I22" s="116">
        <v>16</v>
      </c>
      <c r="J22" s="117"/>
      <c r="K22" s="118"/>
    </row>
    <row r="23" spans="1:11" s="108" customFormat="1" ht="12.75">
      <c r="A23" s="266" t="s">
        <v>229</v>
      </c>
      <c r="B23" s="267"/>
      <c r="C23" s="267"/>
      <c r="D23" s="267"/>
      <c r="E23" s="267"/>
      <c r="F23" s="267"/>
      <c r="G23" s="267"/>
      <c r="H23" s="267"/>
      <c r="I23" s="116">
        <v>17</v>
      </c>
      <c r="J23" s="117"/>
      <c r="K23" s="118"/>
    </row>
    <row r="24" spans="1:11" s="108" customFormat="1" ht="12.75">
      <c r="A24" s="266" t="s">
        <v>21</v>
      </c>
      <c r="B24" s="267"/>
      <c r="C24" s="267"/>
      <c r="D24" s="267"/>
      <c r="E24" s="267"/>
      <c r="F24" s="267"/>
      <c r="G24" s="267"/>
      <c r="H24" s="267"/>
      <c r="I24" s="116">
        <v>18</v>
      </c>
      <c r="J24" s="117"/>
      <c r="K24" s="118"/>
    </row>
    <row r="25" spans="1:11" s="108" customFormat="1" ht="12.75">
      <c r="A25" s="266" t="s">
        <v>22</v>
      </c>
      <c r="B25" s="267"/>
      <c r="C25" s="267"/>
      <c r="D25" s="267"/>
      <c r="E25" s="267"/>
      <c r="F25" s="267"/>
      <c r="G25" s="267"/>
      <c r="H25" s="267"/>
      <c r="I25" s="116">
        <v>19</v>
      </c>
      <c r="J25" s="117"/>
      <c r="K25" s="118"/>
    </row>
    <row r="26" spans="1:11" s="108" customFormat="1" ht="12.75">
      <c r="A26" s="266" t="s">
        <v>230</v>
      </c>
      <c r="B26" s="267"/>
      <c r="C26" s="267"/>
      <c r="D26" s="267"/>
      <c r="E26" s="267"/>
      <c r="F26" s="267"/>
      <c r="G26" s="267"/>
      <c r="H26" s="267"/>
      <c r="I26" s="116">
        <v>20</v>
      </c>
      <c r="J26" s="117"/>
      <c r="K26" s="118"/>
    </row>
    <row r="27" spans="1:11" s="108" customFormat="1" ht="12.75">
      <c r="A27" s="268" t="s">
        <v>272</v>
      </c>
      <c r="B27" s="269"/>
      <c r="C27" s="269"/>
      <c r="D27" s="269"/>
      <c r="E27" s="269"/>
      <c r="F27" s="269"/>
      <c r="G27" s="269"/>
      <c r="H27" s="269"/>
      <c r="I27" s="116">
        <v>21</v>
      </c>
      <c r="J27" s="119">
        <f>SUM(J22:J26)</f>
        <v>0</v>
      </c>
      <c r="K27" s="120">
        <f>SUM(K22:K26)</f>
        <v>0</v>
      </c>
    </row>
    <row r="28" spans="1:11" s="108" customFormat="1" ht="12.75">
      <c r="A28" s="266" t="s">
        <v>30</v>
      </c>
      <c r="B28" s="267"/>
      <c r="C28" s="267"/>
      <c r="D28" s="267"/>
      <c r="E28" s="267"/>
      <c r="F28" s="267"/>
      <c r="G28" s="267"/>
      <c r="H28" s="267"/>
      <c r="I28" s="116">
        <v>22</v>
      </c>
      <c r="J28" s="117"/>
      <c r="K28" s="118"/>
    </row>
    <row r="29" spans="1:11" s="108" customFormat="1" ht="12.75">
      <c r="A29" s="266" t="s">
        <v>31</v>
      </c>
      <c r="B29" s="267"/>
      <c r="C29" s="267"/>
      <c r="D29" s="267"/>
      <c r="E29" s="267"/>
      <c r="F29" s="267"/>
      <c r="G29" s="267"/>
      <c r="H29" s="267"/>
      <c r="I29" s="116">
        <v>23</v>
      </c>
      <c r="J29" s="117"/>
      <c r="K29" s="118"/>
    </row>
    <row r="30" spans="1:11" s="108" customFormat="1" ht="12.75">
      <c r="A30" s="266" t="s">
        <v>32</v>
      </c>
      <c r="B30" s="267"/>
      <c r="C30" s="267"/>
      <c r="D30" s="267"/>
      <c r="E30" s="267"/>
      <c r="F30" s="267"/>
      <c r="G30" s="267"/>
      <c r="H30" s="267"/>
      <c r="I30" s="116">
        <v>24</v>
      </c>
      <c r="J30" s="117"/>
      <c r="K30" s="118"/>
    </row>
    <row r="31" spans="1:11" s="108" customFormat="1" ht="12.75">
      <c r="A31" s="268" t="s">
        <v>23</v>
      </c>
      <c r="B31" s="269"/>
      <c r="C31" s="269"/>
      <c r="D31" s="269"/>
      <c r="E31" s="269"/>
      <c r="F31" s="269"/>
      <c r="G31" s="269"/>
      <c r="H31" s="269"/>
      <c r="I31" s="116">
        <v>25</v>
      </c>
      <c r="J31" s="119">
        <f>SUM(J28:J30)</f>
        <v>0</v>
      </c>
      <c r="K31" s="120">
        <f>SUM(K28:K30)</f>
        <v>0</v>
      </c>
    </row>
    <row r="32" spans="1:11" s="108" customFormat="1" ht="12.75">
      <c r="A32" s="268" t="s">
        <v>260</v>
      </c>
      <c r="B32" s="269"/>
      <c r="C32" s="269"/>
      <c r="D32" s="269"/>
      <c r="E32" s="269"/>
      <c r="F32" s="269"/>
      <c r="G32" s="269"/>
      <c r="H32" s="269"/>
      <c r="I32" s="116">
        <v>26</v>
      </c>
      <c r="J32" s="119">
        <f>IF(J27&gt;J31,J27-J31,0)</f>
        <v>0</v>
      </c>
      <c r="K32" s="120">
        <f>IF(K27&gt;K31,K27-K31,0)</f>
        <v>0</v>
      </c>
    </row>
    <row r="33" spans="1:11" s="108" customFormat="1" ht="12.75">
      <c r="A33" s="268" t="s">
        <v>261</v>
      </c>
      <c r="B33" s="269"/>
      <c r="C33" s="269"/>
      <c r="D33" s="269"/>
      <c r="E33" s="269"/>
      <c r="F33" s="269"/>
      <c r="G33" s="269"/>
      <c r="H33" s="269"/>
      <c r="I33" s="116">
        <v>27</v>
      </c>
      <c r="J33" s="119">
        <f>IF(J31&gt;J27,J31-J27,0)</f>
        <v>0</v>
      </c>
      <c r="K33" s="120">
        <f>IF(K31&gt;K27,K31-K27,0)</f>
        <v>0</v>
      </c>
    </row>
    <row r="34" spans="1:11" ht="12.75">
      <c r="A34" s="270" t="s">
        <v>86</v>
      </c>
      <c r="B34" s="271"/>
      <c r="C34" s="271"/>
      <c r="D34" s="271"/>
      <c r="E34" s="271"/>
      <c r="F34" s="271"/>
      <c r="G34" s="271"/>
      <c r="H34" s="271"/>
      <c r="I34" s="272">
        <v>0</v>
      </c>
      <c r="J34" s="272"/>
      <c r="K34" s="273"/>
    </row>
    <row r="35" spans="1:11" s="108" customFormat="1" ht="12.75">
      <c r="A35" s="266" t="s">
        <v>233</v>
      </c>
      <c r="B35" s="267"/>
      <c r="C35" s="267"/>
      <c r="D35" s="267"/>
      <c r="E35" s="267"/>
      <c r="F35" s="267"/>
      <c r="G35" s="267"/>
      <c r="H35" s="267"/>
      <c r="I35" s="116">
        <v>28</v>
      </c>
      <c r="J35" s="117"/>
      <c r="K35" s="118"/>
    </row>
    <row r="36" spans="1:11" s="108" customFormat="1" ht="12.75">
      <c r="A36" s="266" t="s">
        <v>234</v>
      </c>
      <c r="B36" s="267"/>
      <c r="C36" s="267"/>
      <c r="D36" s="267"/>
      <c r="E36" s="267"/>
      <c r="F36" s="267"/>
      <c r="G36" s="267"/>
      <c r="H36" s="267"/>
      <c r="I36" s="116">
        <v>29</v>
      </c>
      <c r="J36" s="117"/>
      <c r="K36" s="118"/>
    </row>
    <row r="37" spans="1:11" s="108" customFormat="1" ht="12.75">
      <c r="A37" s="266" t="s">
        <v>235</v>
      </c>
      <c r="B37" s="267"/>
      <c r="C37" s="267"/>
      <c r="D37" s="267"/>
      <c r="E37" s="267"/>
      <c r="F37" s="267"/>
      <c r="G37" s="267"/>
      <c r="H37" s="267"/>
      <c r="I37" s="116">
        <v>30</v>
      </c>
      <c r="J37" s="117"/>
      <c r="K37" s="118"/>
    </row>
    <row r="38" spans="1:11" s="108" customFormat="1" ht="12.75">
      <c r="A38" s="268" t="s">
        <v>24</v>
      </c>
      <c r="B38" s="269"/>
      <c r="C38" s="269"/>
      <c r="D38" s="269"/>
      <c r="E38" s="269"/>
      <c r="F38" s="269"/>
      <c r="G38" s="269"/>
      <c r="H38" s="269"/>
      <c r="I38" s="116">
        <v>31</v>
      </c>
      <c r="J38" s="119">
        <f>SUM(J35:J37)</f>
        <v>0</v>
      </c>
      <c r="K38" s="120">
        <f>SUM(K35:K37)</f>
        <v>0</v>
      </c>
    </row>
    <row r="39" spans="1:11" s="108" customFormat="1" ht="12.75">
      <c r="A39" s="266" t="s">
        <v>236</v>
      </c>
      <c r="B39" s="267"/>
      <c r="C39" s="267"/>
      <c r="D39" s="267"/>
      <c r="E39" s="267"/>
      <c r="F39" s="267"/>
      <c r="G39" s="267"/>
      <c r="H39" s="267"/>
      <c r="I39" s="116">
        <v>32</v>
      </c>
      <c r="J39" s="117"/>
      <c r="K39" s="118"/>
    </row>
    <row r="40" spans="1:11" s="108" customFormat="1" ht="12.75">
      <c r="A40" s="266" t="s">
        <v>237</v>
      </c>
      <c r="B40" s="267"/>
      <c r="C40" s="267"/>
      <c r="D40" s="267"/>
      <c r="E40" s="267"/>
      <c r="F40" s="267"/>
      <c r="G40" s="267"/>
      <c r="H40" s="267"/>
      <c r="I40" s="116">
        <v>33</v>
      </c>
      <c r="J40" s="117"/>
      <c r="K40" s="118"/>
    </row>
    <row r="41" spans="1:11" s="108" customFormat="1" ht="12.75">
      <c r="A41" s="266" t="s">
        <v>238</v>
      </c>
      <c r="B41" s="267"/>
      <c r="C41" s="267"/>
      <c r="D41" s="267"/>
      <c r="E41" s="267"/>
      <c r="F41" s="267"/>
      <c r="G41" s="267"/>
      <c r="H41" s="267"/>
      <c r="I41" s="116">
        <v>34</v>
      </c>
      <c r="J41" s="117"/>
      <c r="K41" s="118"/>
    </row>
    <row r="42" spans="1:11" s="108" customFormat="1" ht="12.75">
      <c r="A42" s="266" t="s">
        <v>239</v>
      </c>
      <c r="B42" s="267"/>
      <c r="C42" s="267"/>
      <c r="D42" s="267"/>
      <c r="E42" s="267"/>
      <c r="F42" s="267"/>
      <c r="G42" s="267"/>
      <c r="H42" s="267"/>
      <c r="I42" s="116">
        <v>35</v>
      </c>
      <c r="J42" s="117"/>
      <c r="K42" s="118"/>
    </row>
    <row r="43" spans="1:11" s="108" customFormat="1" ht="12.75">
      <c r="A43" s="266" t="s">
        <v>240</v>
      </c>
      <c r="B43" s="267"/>
      <c r="C43" s="267"/>
      <c r="D43" s="267"/>
      <c r="E43" s="267"/>
      <c r="F43" s="267"/>
      <c r="G43" s="267"/>
      <c r="H43" s="267"/>
      <c r="I43" s="116">
        <v>36</v>
      </c>
      <c r="J43" s="117"/>
      <c r="K43" s="118"/>
    </row>
    <row r="44" spans="1:11" s="108" customFormat="1" ht="12.75">
      <c r="A44" s="268" t="s">
        <v>25</v>
      </c>
      <c r="B44" s="269"/>
      <c r="C44" s="269"/>
      <c r="D44" s="269"/>
      <c r="E44" s="269"/>
      <c r="F44" s="269"/>
      <c r="G44" s="269"/>
      <c r="H44" s="269"/>
      <c r="I44" s="116">
        <v>37</v>
      </c>
      <c r="J44" s="119">
        <f>SUM(J39:J43)</f>
        <v>0</v>
      </c>
      <c r="K44" s="120">
        <f>SUM(K39:K43)</f>
        <v>0</v>
      </c>
    </row>
    <row r="45" spans="1:11" s="108" customFormat="1" ht="12.75">
      <c r="A45" s="268" t="s">
        <v>88</v>
      </c>
      <c r="B45" s="269"/>
      <c r="C45" s="269"/>
      <c r="D45" s="269"/>
      <c r="E45" s="269"/>
      <c r="F45" s="269"/>
      <c r="G45" s="269"/>
      <c r="H45" s="269"/>
      <c r="I45" s="116">
        <v>38</v>
      </c>
      <c r="J45" s="119">
        <f>IF(J38&gt;J44,J38-J44,0)</f>
        <v>0</v>
      </c>
      <c r="K45" s="120">
        <f>IF(K38&gt;K44,K38-K44,0)</f>
        <v>0</v>
      </c>
    </row>
    <row r="46" spans="1:11" s="108" customFormat="1" ht="12.75">
      <c r="A46" s="268" t="s">
        <v>89</v>
      </c>
      <c r="B46" s="269"/>
      <c r="C46" s="269"/>
      <c r="D46" s="269"/>
      <c r="E46" s="269"/>
      <c r="F46" s="269"/>
      <c r="G46" s="269"/>
      <c r="H46" s="269"/>
      <c r="I46" s="116">
        <v>39</v>
      </c>
      <c r="J46" s="119">
        <f>IF(J44&gt;J38,J44-J38,0)</f>
        <v>0</v>
      </c>
      <c r="K46" s="120">
        <f>IF(K44&gt;K38,K44-K38,0)</f>
        <v>0</v>
      </c>
    </row>
    <row r="47" spans="1:11" s="108" customFormat="1" ht="12.75">
      <c r="A47" s="268" t="s">
        <v>26</v>
      </c>
      <c r="B47" s="269"/>
      <c r="C47" s="269"/>
      <c r="D47" s="269"/>
      <c r="E47" s="269"/>
      <c r="F47" s="269"/>
      <c r="G47" s="269"/>
      <c r="H47" s="269"/>
      <c r="I47" s="116">
        <v>40</v>
      </c>
      <c r="J47" s="119">
        <f>IF(J19-J20+J32-J33+J45-J46&gt;0,J19-J20+J32-J33+J45-J46,0)</f>
        <v>0</v>
      </c>
      <c r="K47" s="120">
        <f>IF(K19-K20+K32-K33+K45-K46&gt;0,K19-K20+K32-K33+K45-K46,0)</f>
        <v>0</v>
      </c>
    </row>
    <row r="48" spans="1:11" s="108" customFormat="1" ht="12.75">
      <c r="A48" s="268" t="s">
        <v>256</v>
      </c>
      <c r="B48" s="269"/>
      <c r="C48" s="269"/>
      <c r="D48" s="269"/>
      <c r="E48" s="269"/>
      <c r="F48" s="269"/>
      <c r="G48" s="269"/>
      <c r="H48" s="269"/>
      <c r="I48" s="116">
        <v>41</v>
      </c>
      <c r="J48" s="119">
        <f>IF(J20-J19+J33-J32+J46-J45&gt;0,J20-J19+J33-J32+J46-J45,0)</f>
        <v>0</v>
      </c>
      <c r="K48" s="120">
        <f>IF(K20-K19+K33-K32+K46-K45&gt;0,K20-K19+K33-K32+K46-K45,0)</f>
        <v>0</v>
      </c>
    </row>
    <row r="49" spans="1:11" s="108" customFormat="1" ht="12.75">
      <c r="A49" s="268" t="s">
        <v>87</v>
      </c>
      <c r="B49" s="269"/>
      <c r="C49" s="269"/>
      <c r="D49" s="269"/>
      <c r="E49" s="269"/>
      <c r="F49" s="269"/>
      <c r="G49" s="269"/>
      <c r="H49" s="269"/>
      <c r="I49" s="116">
        <v>42</v>
      </c>
      <c r="J49" s="117"/>
      <c r="K49" s="118"/>
    </row>
    <row r="50" spans="1:11" s="108" customFormat="1" ht="12.75">
      <c r="A50" s="268" t="s">
        <v>224</v>
      </c>
      <c r="B50" s="269"/>
      <c r="C50" s="269"/>
      <c r="D50" s="269"/>
      <c r="E50" s="269"/>
      <c r="F50" s="269"/>
      <c r="G50" s="269"/>
      <c r="H50" s="269"/>
      <c r="I50" s="116">
        <v>43</v>
      </c>
      <c r="J50" s="117"/>
      <c r="K50" s="118"/>
    </row>
    <row r="51" spans="1:11" s="108" customFormat="1" ht="12.75">
      <c r="A51" s="268" t="s">
        <v>225</v>
      </c>
      <c r="B51" s="269"/>
      <c r="C51" s="269"/>
      <c r="D51" s="269"/>
      <c r="E51" s="269"/>
      <c r="F51" s="269"/>
      <c r="G51" s="269"/>
      <c r="H51" s="269"/>
      <c r="I51" s="116">
        <v>44</v>
      </c>
      <c r="J51" s="117"/>
      <c r="K51" s="118"/>
    </row>
    <row r="52" spans="1:11" s="108" customFormat="1" ht="12.75">
      <c r="A52" s="285" t="s">
        <v>226</v>
      </c>
      <c r="B52" s="288"/>
      <c r="C52" s="288"/>
      <c r="D52" s="288"/>
      <c r="E52" s="288"/>
      <c r="F52" s="288"/>
      <c r="G52" s="288"/>
      <c r="H52" s="288"/>
      <c r="I52" s="121">
        <v>45</v>
      </c>
      <c r="J52" s="122">
        <f>J49+J50-J51</f>
        <v>0</v>
      </c>
      <c r="K52" s="123">
        <f>K49+K50-K51</f>
        <v>0</v>
      </c>
    </row>
    <row r="53" ht="12.75">
      <c r="A53" s="125" t="s">
        <v>271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4" width="9.140625" style="108" customWidth="1"/>
    <col min="5" max="5" width="10.140625" style="108" bestFit="1" customWidth="1"/>
    <col min="6" max="9" width="9.140625" style="108" customWidth="1"/>
    <col min="10" max="10" width="9.57421875" style="108" bestFit="1" customWidth="1"/>
    <col min="11" max="11" width="10.8515625" style="108" bestFit="1" customWidth="1"/>
    <col min="12" max="16384" width="9.140625" style="108" customWidth="1"/>
  </cols>
  <sheetData>
    <row r="1" spans="1:12" ht="12.75">
      <c r="A1" s="298" t="s">
        <v>325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27"/>
    </row>
    <row r="2" spans="1:12" ht="15.75">
      <c r="A2" s="93"/>
      <c r="B2" s="126"/>
      <c r="C2" s="289" t="s">
        <v>389</v>
      </c>
      <c r="D2" s="289"/>
      <c r="E2" s="99">
        <v>40179</v>
      </c>
      <c r="F2" s="96" t="s">
        <v>332</v>
      </c>
      <c r="G2" s="290">
        <v>40543</v>
      </c>
      <c r="H2" s="291"/>
      <c r="I2" s="126"/>
      <c r="J2" s="126"/>
      <c r="K2" s="126"/>
      <c r="L2" s="128"/>
    </row>
    <row r="3" spans="1:11" s="113" customFormat="1" ht="24" thickBot="1">
      <c r="A3" s="292" t="s">
        <v>178</v>
      </c>
      <c r="B3" s="292"/>
      <c r="C3" s="292"/>
      <c r="D3" s="292"/>
      <c r="E3" s="292"/>
      <c r="F3" s="292"/>
      <c r="G3" s="292"/>
      <c r="H3" s="292"/>
      <c r="I3" s="111" t="s">
        <v>394</v>
      </c>
      <c r="J3" s="112" t="s">
        <v>52</v>
      </c>
      <c r="K3" s="112" t="s">
        <v>53</v>
      </c>
    </row>
    <row r="4" spans="1:11" s="113" customFormat="1" ht="12.75">
      <c r="A4" s="293">
        <v>1</v>
      </c>
      <c r="B4" s="293"/>
      <c r="C4" s="293"/>
      <c r="D4" s="293"/>
      <c r="E4" s="293"/>
      <c r="F4" s="293"/>
      <c r="G4" s="293"/>
      <c r="H4" s="293"/>
      <c r="I4" s="129">
        <v>2</v>
      </c>
      <c r="J4" s="115" t="s">
        <v>104</v>
      </c>
      <c r="K4" s="115" t="s">
        <v>105</v>
      </c>
    </row>
    <row r="5" spans="1:11" ht="12.75">
      <c r="A5" s="266" t="s">
        <v>316</v>
      </c>
      <c r="B5" s="267"/>
      <c r="C5" s="267"/>
      <c r="D5" s="267"/>
      <c r="E5" s="267"/>
      <c r="F5" s="267"/>
      <c r="G5" s="267"/>
      <c r="H5" s="267"/>
      <c r="I5" s="116">
        <v>1</v>
      </c>
      <c r="J5" s="130">
        <v>98799800</v>
      </c>
      <c r="K5" s="130">
        <v>133372000</v>
      </c>
    </row>
    <row r="6" spans="1:11" ht="12.75">
      <c r="A6" s="266" t="s">
        <v>317</v>
      </c>
      <c r="B6" s="267"/>
      <c r="C6" s="267"/>
      <c r="D6" s="267"/>
      <c r="E6" s="267"/>
      <c r="F6" s="267"/>
      <c r="G6" s="267"/>
      <c r="H6" s="267"/>
      <c r="I6" s="116">
        <v>2</v>
      </c>
      <c r="J6" s="118">
        <v>309604676</v>
      </c>
      <c r="K6" s="118">
        <v>882910015</v>
      </c>
    </row>
    <row r="7" spans="1:11" ht="12.75">
      <c r="A7" s="266" t="s">
        <v>318</v>
      </c>
      <c r="B7" s="267"/>
      <c r="C7" s="267"/>
      <c r="D7" s="267"/>
      <c r="E7" s="267"/>
      <c r="F7" s="267"/>
      <c r="G7" s="267"/>
      <c r="H7" s="267"/>
      <c r="I7" s="116">
        <v>3</v>
      </c>
      <c r="J7" s="118"/>
      <c r="K7" s="118"/>
    </row>
    <row r="8" spans="1:11" ht="12.75">
      <c r="A8" s="266" t="s">
        <v>64</v>
      </c>
      <c r="B8" s="267"/>
      <c r="C8" s="267"/>
      <c r="D8" s="267"/>
      <c r="E8" s="267"/>
      <c r="F8" s="267"/>
      <c r="G8" s="267"/>
      <c r="H8" s="267"/>
      <c r="I8" s="116">
        <v>4</v>
      </c>
      <c r="J8" s="118">
        <v>28607412</v>
      </c>
      <c r="K8" s="118">
        <v>26756012</v>
      </c>
    </row>
    <row r="9" spans="1:11" ht="12.75">
      <c r="A9" s="266" t="s">
        <v>65</v>
      </c>
      <c r="B9" s="267"/>
      <c r="C9" s="267"/>
      <c r="D9" s="267"/>
      <c r="E9" s="267"/>
      <c r="F9" s="267"/>
      <c r="G9" s="267"/>
      <c r="H9" s="267"/>
      <c r="I9" s="116">
        <v>5</v>
      </c>
      <c r="J9" s="118">
        <v>20993129</v>
      </c>
      <c r="K9" s="118">
        <v>188027160</v>
      </c>
    </row>
    <row r="10" spans="1:11" ht="12.75">
      <c r="A10" s="266" t="s">
        <v>66</v>
      </c>
      <c r="B10" s="267"/>
      <c r="C10" s="267"/>
      <c r="D10" s="267"/>
      <c r="E10" s="267"/>
      <c r="F10" s="267"/>
      <c r="G10" s="267"/>
      <c r="H10" s="267"/>
      <c r="I10" s="116">
        <v>6</v>
      </c>
      <c r="J10" s="118"/>
      <c r="K10" s="118"/>
    </row>
    <row r="11" spans="1:11" ht="12.75">
      <c r="A11" s="266" t="s">
        <v>67</v>
      </c>
      <c r="B11" s="267"/>
      <c r="C11" s="267"/>
      <c r="D11" s="267"/>
      <c r="E11" s="267"/>
      <c r="F11" s="267"/>
      <c r="G11" s="267"/>
      <c r="H11" s="267"/>
      <c r="I11" s="116">
        <v>7</v>
      </c>
      <c r="J11" s="118"/>
      <c r="K11" s="118"/>
    </row>
    <row r="12" spans="1:11" ht="12.75">
      <c r="A12" s="266" t="s">
        <v>68</v>
      </c>
      <c r="B12" s="267"/>
      <c r="C12" s="267"/>
      <c r="D12" s="267"/>
      <c r="E12" s="267"/>
      <c r="F12" s="267"/>
      <c r="G12" s="267"/>
      <c r="H12" s="267"/>
      <c r="I12" s="116">
        <v>8</v>
      </c>
      <c r="J12" s="118"/>
      <c r="K12" s="118"/>
    </row>
    <row r="13" spans="1:11" ht="12.75">
      <c r="A13" s="266" t="s">
        <v>69</v>
      </c>
      <c r="B13" s="267"/>
      <c r="C13" s="267"/>
      <c r="D13" s="267"/>
      <c r="E13" s="267"/>
      <c r="F13" s="267"/>
      <c r="G13" s="267"/>
      <c r="H13" s="267"/>
      <c r="I13" s="116">
        <v>9</v>
      </c>
      <c r="J13" s="118"/>
      <c r="K13" s="118"/>
    </row>
    <row r="14" spans="1:11" ht="12.75">
      <c r="A14" s="268" t="s">
        <v>377</v>
      </c>
      <c r="B14" s="269"/>
      <c r="C14" s="269"/>
      <c r="D14" s="269"/>
      <c r="E14" s="269"/>
      <c r="F14" s="269"/>
      <c r="G14" s="269"/>
      <c r="H14" s="269"/>
      <c r="I14" s="116">
        <v>10</v>
      </c>
      <c r="J14" s="120">
        <f>SUM(J5:J13)</f>
        <v>458005017</v>
      </c>
      <c r="K14" s="120">
        <f>SUM(K5:K13)</f>
        <v>1231065187</v>
      </c>
    </row>
    <row r="15" spans="1:11" ht="12.75">
      <c r="A15" s="266" t="s">
        <v>378</v>
      </c>
      <c r="B15" s="267"/>
      <c r="C15" s="267"/>
      <c r="D15" s="267"/>
      <c r="E15" s="267"/>
      <c r="F15" s="267"/>
      <c r="G15" s="267"/>
      <c r="H15" s="267"/>
      <c r="I15" s="116">
        <v>11</v>
      </c>
      <c r="J15" s="118"/>
      <c r="K15" s="118"/>
    </row>
    <row r="16" spans="1:11" ht="12.75">
      <c r="A16" s="266" t="s">
        <v>379</v>
      </c>
      <c r="B16" s="267"/>
      <c r="C16" s="267"/>
      <c r="D16" s="267"/>
      <c r="E16" s="267"/>
      <c r="F16" s="267"/>
      <c r="G16" s="267"/>
      <c r="H16" s="267"/>
      <c r="I16" s="116">
        <v>12</v>
      </c>
      <c r="J16" s="118"/>
      <c r="K16" s="118"/>
    </row>
    <row r="17" spans="1:11" ht="12.75">
      <c r="A17" s="266" t="s">
        <v>380</v>
      </c>
      <c r="B17" s="267"/>
      <c r="C17" s="267"/>
      <c r="D17" s="267"/>
      <c r="E17" s="267"/>
      <c r="F17" s="267"/>
      <c r="G17" s="267"/>
      <c r="H17" s="267"/>
      <c r="I17" s="116">
        <v>13</v>
      </c>
      <c r="J17" s="118">
        <v>-1542000</v>
      </c>
      <c r="K17" s="118">
        <v>-3501370</v>
      </c>
    </row>
    <row r="18" spans="1:11" ht="12.75">
      <c r="A18" s="266" t="s">
        <v>381</v>
      </c>
      <c r="B18" s="267"/>
      <c r="C18" s="267"/>
      <c r="D18" s="267"/>
      <c r="E18" s="267"/>
      <c r="F18" s="267"/>
      <c r="G18" s="267"/>
      <c r="H18" s="267"/>
      <c r="I18" s="116">
        <v>14</v>
      </c>
      <c r="J18" s="118"/>
      <c r="K18" s="118"/>
    </row>
    <row r="19" spans="1:11" ht="12.75">
      <c r="A19" s="266" t="s">
        <v>382</v>
      </c>
      <c r="B19" s="267"/>
      <c r="C19" s="267"/>
      <c r="D19" s="267"/>
      <c r="E19" s="267"/>
      <c r="F19" s="267"/>
      <c r="G19" s="267"/>
      <c r="H19" s="267"/>
      <c r="I19" s="116">
        <v>15</v>
      </c>
      <c r="J19" s="118"/>
      <c r="K19" s="118"/>
    </row>
    <row r="20" spans="1:11" ht="12.75">
      <c r="A20" s="266" t="s">
        <v>383</v>
      </c>
      <c r="B20" s="267"/>
      <c r="C20" s="267"/>
      <c r="D20" s="267"/>
      <c r="E20" s="267"/>
      <c r="F20" s="267"/>
      <c r="G20" s="267"/>
      <c r="H20" s="267"/>
      <c r="I20" s="116">
        <v>16</v>
      </c>
      <c r="J20" s="118"/>
      <c r="K20" s="118"/>
    </row>
    <row r="21" spans="1:11" ht="12.75">
      <c r="A21" s="268" t="s">
        <v>241</v>
      </c>
      <c r="B21" s="269"/>
      <c r="C21" s="269"/>
      <c r="D21" s="269"/>
      <c r="E21" s="269"/>
      <c r="F21" s="269"/>
      <c r="G21" s="269"/>
      <c r="H21" s="269"/>
      <c r="I21" s="116">
        <v>17</v>
      </c>
      <c r="J21" s="123">
        <f>SUM(J15:J20)</f>
        <v>-1542000</v>
      </c>
      <c r="K21" s="123">
        <f>SUM(K15:K20)</f>
        <v>-3501370</v>
      </c>
    </row>
    <row r="22" spans="1:11" s="113" customFormat="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94" t="s">
        <v>333</v>
      </c>
      <c r="B23" s="295"/>
      <c r="C23" s="295"/>
      <c r="D23" s="295"/>
      <c r="E23" s="295"/>
      <c r="F23" s="295"/>
      <c r="G23" s="295"/>
      <c r="H23" s="295"/>
      <c r="I23" s="131">
        <v>18</v>
      </c>
      <c r="J23" s="130">
        <v>456463017</v>
      </c>
      <c r="K23" s="130">
        <v>1227563817</v>
      </c>
    </row>
    <row r="24" spans="1:11" ht="23.25" customHeight="1">
      <c r="A24" s="274" t="s">
        <v>334</v>
      </c>
      <c r="B24" s="275"/>
      <c r="C24" s="275"/>
      <c r="D24" s="275"/>
      <c r="E24" s="275"/>
      <c r="F24" s="275"/>
      <c r="G24" s="275"/>
      <c r="H24" s="275"/>
      <c r="I24" s="121">
        <v>19</v>
      </c>
      <c r="J24" s="123"/>
      <c r="K24" s="123"/>
    </row>
    <row r="25" spans="1:11" ht="30" customHeight="1">
      <c r="A25" s="296" t="s">
        <v>335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  <row r="27" spans="10:11" ht="12.75">
      <c r="J27" s="307"/>
      <c r="K27" s="30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304" t="s">
        <v>384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305" t="s">
        <v>385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2.7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2.7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2.7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2.75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2.7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2.7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2.7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5">
      <c r="A26" s="97"/>
      <c r="B26" s="97"/>
      <c r="C26" s="97"/>
      <c r="D26" s="97"/>
      <c r="E26" s="97"/>
      <c r="F26" s="97"/>
      <c r="G26" s="97"/>
      <c r="H26" s="97"/>
      <c r="I26" s="98"/>
      <c r="J26" s="97"/>
    </row>
    <row r="27" spans="1:10" ht="12.7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2.75">
      <c r="A28" s="97"/>
      <c r="B28" s="97"/>
      <c r="C28" s="97"/>
      <c r="D28" s="97"/>
      <c r="E28" s="97"/>
      <c r="F28" s="97"/>
      <c r="G28" s="97"/>
      <c r="H28" s="97"/>
      <c r="I28" s="97"/>
      <c r="J28" s="9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Pogačić</cp:lastModifiedBy>
  <cp:lastPrinted>2010-10-25T09:20:39Z</cp:lastPrinted>
  <dcterms:created xsi:type="dcterms:W3CDTF">2008-10-17T11:51:54Z</dcterms:created>
  <dcterms:modified xsi:type="dcterms:W3CDTF">2011-04-01T07:56:13Z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