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<sst xmlns="http://schemas.openxmlformats.org/spreadsheetml/2006/main" count="335" uniqueCount="298">
  <si>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</si>
  <si>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</si>
  <si>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</si>
  <si>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</si>
  <si>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</si>
  <si>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</si>
  <si>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</si>
  <si>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</si>
  <si>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</si>
  <si>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</si>
  <si>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</si>
  <si>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</si>
  <si>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</si>
  <si>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</si>
  <si>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</si>
  <si>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</si>
  <si>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</si>
  <si>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</si>
  <si>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</si>
  <si>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</si>
  <si>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</si>
  <si>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</si>
  <si>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</si>
  <si>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</si>
  <si>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</si>
  <si>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</si>
  <si>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</si>
  <si>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</si>
  <si>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</si>
  <si>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</si>
  <si>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</si>
  <si>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</si>
  <si>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</si>
  <si>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</si>
  <si>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</si>
  <si>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</si>
  <si>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</si>
  <si>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</si>
  <si>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</si>
  <si>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</si>
  <si>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</si>
  <si>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</si>
  <si>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</si>
  <si>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</si>
  <si>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</si>
  <si>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</si>
  <si>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</si>
  <si>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</si>
  <si>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</si>
  <si>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</si>
  <si>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</si>
  <si>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</si>
  <si>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</si>
  <si>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</si>
  <si>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</si>
  <si>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</si>
  <si>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</si>
  <si>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</si>
  <si>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</si>
  <si>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</si>
  <si>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</si>
  <si>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</si>
  <si>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</si>
  <si>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</si>
  <si>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</si>
  <si>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</si>
  <si>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</si>
  <si>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</si>
  <si>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</si>
  <si>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</si>
  <si>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</si>
  <si>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</si>
  <si>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</si>
  <si>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</si>
  <si>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</si>
  <si>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</si>
  <si>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</si>
  <si>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</si>
  <si>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</si>
  <si>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</si>
  <si>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</si>
  <si>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</si>
  <si>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</si>
  <si>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</si>
  <si>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</si>
  <si>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</si>
  <si>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</si>
  <si>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</si>
  <si>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</si>
  <si>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</si>
  <si>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</si>
  <si>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</si>
  <si>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</si>
  <si>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</si>
  <si>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</si>
  <si>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</si>
  <si>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</si>
  <si>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</si>
  <si>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</si>
  <si>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</si>
  <si>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</si>
  <si>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</si>
  <si>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</si>
  <si>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</si>
  <si>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</si>
  <si>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</si>
  <si>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</si>
  <si>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</si>
  <si>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</si>
  <si>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</si>
  <si>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</si>
  <si>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</si>
  <si>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</si>
  <si>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</si>
  <si>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</si>
  <si>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</si>
  <si>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</si>
  <si>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</si>
  <si>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</si>
  <si>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</si>
  <si>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</si>
  <si>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</si>
  <si>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</si>
  <si>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</si>
  <si>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</si>
  <si>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</si>
  <si>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</si>
  <si>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</si>
  <si>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</si>
  <si>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</si>
  <si>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</si>
  <si>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</si>
  <si>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</si>
  <si>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</si>
  <si>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</si>
  <si>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</si>
  <si>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</si>
  <si>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</si>
  <si>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</si>
  <si>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</si>
  <si>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</si>
  <si>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</si>
  <si>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</si>
  <si>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</si>
  <si>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</si>
  <si>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</si>
  <si>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</si>
  <si>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</si>
  <si>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</si>
  <si>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</si>
  <si>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</si>
  <si>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</si>
  <si>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</si>
  <si>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</si>
  <si>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</si>
  <si>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</si>
  <si>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</si>
  <si>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</si>
  <si>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</si>
  <si>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</si>
  <si>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</si>
  <si>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</si>
  <si>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</si>
  <si>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</si>
  <si>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</si>
  <si>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</si>
  <si>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</si>
  <si>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</si>
  <si>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</si>
  <si>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</si>
  <si>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</si>
  <si>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</si>
  <si>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</si>
  <si>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</si>
  <si>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</si>
  <si>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</si>
  <si>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</si>
  <si>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</si>
  <si>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</si>
  <si>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</si>
  <si>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</si>
  <si>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</si>
  <si>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</si>
  <si>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</si>
  <si>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</si>
  <si>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</si>
  <si>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</si>
  <si>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</si>
  <si>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</si>
  <si>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</si>
  <si>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</si>
  <si>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</si>
  <si>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</si>
  <si>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</si>
  <si>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</si>
  <si>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</si>
  <si>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</si>
  <si>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</si>
  <si>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</si>
  <si>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</si>
  <si>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</si>
  <si>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</si>
  <si>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</si>
  <si>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</si>
  <si>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</si>
  <si>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</si>
  <si>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</si>
  <si>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</si>
  <si>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</si>
  <si>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</si>
  <si>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</si>
  <si>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</si>
  <si>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</si>
  <si>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</si>
  <si>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</si>
  <si>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</si>
  <si>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</si>
  <si>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</si>
  <si>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</si>
  <si>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</si>
  <si>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</si>
  <si>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</si>
  <si>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</si>
  <si>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</si>
  <si>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</si>
  <si>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</si>
  <si>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</si>
  <si>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</si>
  <si>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</si>
  <si>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</si>
  <si>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</si>
  <si>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</si>
  <si>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</si>
  <si>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</si>
  <si>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</si>
  <si>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</si>
  <si>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</si>
  <si>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</si>
  <si>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</si>
  <si>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</si>
  <si>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</si>
  <si>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</si>
  <si>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</si>
  <si>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</si>
  <si>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</si>
  <si>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</si>
  <si>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</si>
  <si>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</si>
  <si>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</si>
  <si>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</si>
  <si>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</si>
  <si>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</si>
  <si>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</si>
  <si>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</si>
  <si>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</si>
  <si>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</si>
  <si>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</si>
  <si>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</si>
  <si>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</si>
  <si>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</si>
  <si>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</si>
  <si>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</si>
  <si>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</si>
  <si>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</si>
  <si>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</si>
  <si>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</si>
  <si>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</si>
  <si>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</si>
  <si>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</si>
  <si>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</si>
  <si>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</si>
  <si>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</si>
  <si>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</si>
  <si>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</si>
  <si>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</si>
  <si>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</si>
  <si>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</si>
  <si>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</si>
  <si>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as at  30.09.2017</t>
  </si>
  <si>
    <t>period 01.01.2017  to 30.09.2017</t>
  </si>
  <si>
    <t>30.09.2017.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</si>
  <si>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</si>
  <si>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</si>
  <si>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</si>
  <si>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</si>
  <si>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</si>
  <si>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</si>
  <si>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</si>
  <si>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</si>
  <si>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</si>
  <si>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</si>
  <si>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</si>
  <si>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</si>
  <si>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</si>
  <si>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</t>
  </si>
  <si>
    <t>052/212 132</t>
  </si>
  <si>
    <t>01.01.2017.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</si>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</sst>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3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4" t="s">
        <v>21</v>
      </c>
      <c r="B1" s="195"/>
      <c r="C1" s="19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1" t="s">
        <v>22</v>
      </c>
      <c r="B2" s="262"/>
      <c r="C2" s="262"/>
      <c r="D2" s="263"/>
      <c r="E2" s="85" t="s">
        <v>296</v>
      </c>
      <c r="F2" s="86"/>
      <c r="G2" s="87" t="s">
        <v>33</v>
      </c>
      <c r="H2" s="85" t="s">
        <v>280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4" t="s">
        <v>274</v>
      </c>
      <c r="B4" s="265"/>
      <c r="C4" s="265"/>
      <c r="D4" s="265"/>
      <c r="E4" s="265"/>
      <c r="F4" s="265"/>
      <c r="G4" s="265"/>
      <c r="H4" s="265"/>
      <c r="I4" s="266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5" t="s">
        <v>6</v>
      </c>
      <c r="B6" s="216"/>
      <c r="C6" s="259" t="s">
        <v>281</v>
      </c>
      <c r="D6" s="267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8" t="s">
        <v>7</v>
      </c>
      <c r="B8" s="269"/>
      <c r="C8" s="259" t="s">
        <v>282</v>
      </c>
      <c r="D8" s="267"/>
      <c r="E8" s="98"/>
      <c r="F8" s="255"/>
      <c r="G8" s="256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7" t="s">
        <v>8</v>
      </c>
      <c r="B10" s="257"/>
      <c r="C10" s="259" t="s">
        <v>283</v>
      </c>
      <c r="D10" s="260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8"/>
      <c r="B11" s="257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5" t="s">
        <v>9</v>
      </c>
      <c r="B12" s="216"/>
      <c r="C12" s="246" t="s">
        <v>284</v>
      </c>
      <c r="D12" s="250"/>
      <c r="E12" s="250"/>
      <c r="F12" s="250"/>
      <c r="G12" s="250"/>
      <c r="H12" s="250"/>
      <c r="I12" s="251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5" t="s">
        <v>10</v>
      </c>
      <c r="B14" s="252"/>
      <c r="C14" s="253">
        <v>52100</v>
      </c>
      <c r="D14" s="254"/>
      <c r="E14" s="100"/>
      <c r="F14" s="246" t="s">
        <v>285</v>
      </c>
      <c r="G14" s="250"/>
      <c r="H14" s="250"/>
      <c r="I14" s="251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5" t="s">
        <v>11</v>
      </c>
      <c r="B16" s="216"/>
      <c r="C16" s="246" t="s">
        <v>286</v>
      </c>
      <c r="D16" s="250"/>
      <c r="E16" s="250"/>
      <c r="F16" s="250"/>
      <c r="G16" s="250"/>
      <c r="H16" s="250"/>
      <c r="I16" s="251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5" t="s">
        <v>12</v>
      </c>
      <c r="B18" s="216"/>
      <c r="C18" s="243" t="s">
        <v>287</v>
      </c>
      <c r="D18" s="244"/>
      <c r="E18" s="244"/>
      <c r="F18" s="244"/>
      <c r="G18" s="244"/>
      <c r="H18" s="244"/>
      <c r="I18" s="24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5" t="s">
        <v>13</v>
      </c>
      <c r="B20" s="216"/>
      <c r="C20" s="243" t="s">
        <v>288</v>
      </c>
      <c r="D20" s="244"/>
      <c r="E20" s="244"/>
      <c r="F20" s="244"/>
      <c r="G20" s="244"/>
      <c r="H20" s="244"/>
      <c r="I20" s="24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5" t="s">
        <v>14</v>
      </c>
      <c r="B22" s="216"/>
      <c r="C22" s="103">
        <v>359</v>
      </c>
      <c r="D22" s="246" t="s">
        <v>285</v>
      </c>
      <c r="E22" s="247"/>
      <c r="F22" s="248"/>
      <c r="G22" s="215"/>
      <c r="H22" s="249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5" t="s">
        <v>15</v>
      </c>
      <c r="B24" s="216"/>
      <c r="C24" s="103">
        <v>18</v>
      </c>
      <c r="D24" s="246" t="s">
        <v>289</v>
      </c>
      <c r="E24" s="247"/>
      <c r="F24" s="247"/>
      <c r="G24" s="248"/>
      <c r="H24" s="147" t="s">
        <v>26</v>
      </c>
      <c r="I24" s="184">
        <v>1013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5" t="s">
        <v>16</v>
      </c>
      <c r="B26" s="216"/>
      <c r="C26" s="104" t="s">
        <v>23</v>
      </c>
      <c r="D26" s="105"/>
      <c r="E26" s="149"/>
      <c r="F26" s="100"/>
      <c r="G26" s="236" t="s">
        <v>28</v>
      </c>
      <c r="H26" s="216"/>
      <c r="I26" s="106" t="s">
        <v>290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7" t="s">
        <v>24</v>
      </c>
      <c r="B28" s="238"/>
      <c r="C28" s="239"/>
      <c r="D28" s="239"/>
      <c r="E28" s="238" t="s">
        <v>25</v>
      </c>
      <c r="F28" s="240"/>
      <c r="G28" s="240"/>
      <c r="H28" s="241" t="s">
        <v>1</v>
      </c>
      <c r="I28" s="242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199"/>
      <c r="B30" s="205"/>
      <c r="C30" s="205"/>
      <c r="D30" s="206"/>
      <c r="E30" s="199"/>
      <c r="F30" s="205"/>
      <c r="G30" s="206"/>
      <c r="H30" s="232"/>
      <c r="I30" s="233"/>
      <c r="J30" s="9"/>
      <c r="K30" s="9"/>
      <c r="L30" s="9"/>
    </row>
    <row r="31" spans="1:12" ht="12.75">
      <c r="A31" s="151"/>
      <c r="B31" s="111"/>
      <c r="C31" s="112"/>
      <c r="D31" s="234"/>
      <c r="E31" s="234"/>
      <c r="F31" s="234"/>
      <c r="G31" s="235"/>
      <c r="H31" s="92"/>
      <c r="I31" s="113"/>
      <c r="J31" s="9"/>
      <c r="K31" s="9"/>
      <c r="L31" s="9"/>
    </row>
    <row r="32" spans="1:12" ht="12.75">
      <c r="A32" s="199"/>
      <c r="B32" s="205"/>
      <c r="C32" s="205"/>
      <c r="D32" s="206"/>
      <c r="E32" s="199"/>
      <c r="F32" s="205"/>
      <c r="G32" s="206"/>
      <c r="H32" s="232"/>
      <c r="I32" s="233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199"/>
      <c r="B34" s="205"/>
      <c r="C34" s="205"/>
      <c r="D34" s="206"/>
      <c r="E34" s="199"/>
      <c r="F34" s="205"/>
      <c r="G34" s="206"/>
      <c r="H34" s="232"/>
      <c r="I34" s="233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199"/>
      <c r="B36" s="205"/>
      <c r="C36" s="205"/>
      <c r="D36" s="206"/>
      <c r="E36" s="199"/>
      <c r="F36" s="205"/>
      <c r="G36" s="206"/>
      <c r="H36" s="232"/>
      <c r="I36" s="233"/>
      <c r="J36" s="9"/>
      <c r="K36" s="9"/>
      <c r="L36" s="9"/>
    </row>
    <row r="37" spans="1:12" ht="12.75">
      <c r="A37" s="152"/>
      <c r="B37" s="117"/>
      <c r="C37" s="229"/>
      <c r="D37" s="230"/>
      <c r="E37" s="92"/>
      <c r="F37" s="229"/>
      <c r="G37" s="230"/>
      <c r="H37" s="92"/>
      <c r="I37" s="97"/>
      <c r="J37" s="9"/>
      <c r="K37" s="9"/>
      <c r="L37" s="9"/>
    </row>
    <row r="38" spans="1:12" ht="12.75">
      <c r="A38" s="199"/>
      <c r="B38" s="205"/>
      <c r="C38" s="205"/>
      <c r="D38" s="206"/>
      <c r="E38" s="199"/>
      <c r="F38" s="205"/>
      <c r="G38" s="206"/>
      <c r="H38" s="232"/>
      <c r="I38" s="233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199"/>
      <c r="B40" s="205"/>
      <c r="C40" s="205"/>
      <c r="D40" s="206"/>
      <c r="E40" s="199"/>
      <c r="F40" s="205"/>
      <c r="G40" s="206"/>
      <c r="H40" s="232"/>
      <c r="I40" s="233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7" t="s">
        <v>17</v>
      </c>
      <c r="B44" s="198"/>
      <c r="C44" s="232"/>
      <c r="D44" s="233"/>
      <c r="E44" s="92"/>
      <c r="F44" s="199"/>
      <c r="G44" s="207"/>
      <c r="H44" s="207"/>
      <c r="I44" s="208"/>
      <c r="J44" s="9"/>
      <c r="K44" s="9"/>
      <c r="L44" s="9"/>
    </row>
    <row r="45" spans="1:12" ht="12.75">
      <c r="A45" s="152"/>
      <c r="B45" s="117"/>
      <c r="C45" s="229"/>
      <c r="D45" s="230"/>
      <c r="E45" s="92"/>
      <c r="F45" s="229"/>
      <c r="G45" s="231"/>
      <c r="H45" s="126"/>
      <c r="I45" s="127"/>
      <c r="J45" s="9"/>
      <c r="K45" s="9"/>
      <c r="L45" s="9"/>
    </row>
    <row r="46" spans="1:12" ht="12.75" customHeight="1">
      <c r="A46" s="197" t="s">
        <v>18</v>
      </c>
      <c r="B46" s="198"/>
      <c r="C46" s="199" t="s">
        <v>291</v>
      </c>
      <c r="D46" s="200"/>
      <c r="E46" s="200"/>
      <c r="F46" s="200"/>
      <c r="G46" s="200"/>
      <c r="H46" s="200"/>
      <c r="I46" s="201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7" t="s">
        <v>19</v>
      </c>
      <c r="B48" s="198"/>
      <c r="C48" s="202" t="s">
        <v>292</v>
      </c>
      <c r="D48" s="203"/>
      <c r="E48" s="204"/>
      <c r="F48" s="92"/>
      <c r="G48" s="128" t="s">
        <v>2</v>
      </c>
      <c r="H48" s="202" t="s">
        <v>295</v>
      </c>
      <c r="I48" s="204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7" t="s">
        <v>12</v>
      </c>
      <c r="B50" s="198"/>
      <c r="C50" s="214" t="s">
        <v>293</v>
      </c>
      <c r="D50" s="203"/>
      <c r="E50" s="203"/>
      <c r="F50" s="203"/>
      <c r="G50" s="203"/>
      <c r="H50" s="203"/>
      <c r="I50" s="204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5" t="s">
        <v>20</v>
      </c>
      <c r="B52" s="216"/>
      <c r="C52" s="202" t="s">
        <v>294</v>
      </c>
      <c r="D52" s="203"/>
      <c r="E52" s="203"/>
      <c r="F52" s="203"/>
      <c r="G52" s="203"/>
      <c r="H52" s="203"/>
      <c r="I52" s="217"/>
      <c r="J52" s="9"/>
      <c r="K52" s="9"/>
      <c r="L52" s="9"/>
    </row>
    <row r="53" spans="1:12" ht="12.75">
      <c r="A53" s="155"/>
      <c r="B53" s="124"/>
      <c r="C53" s="196" t="s">
        <v>30</v>
      </c>
      <c r="D53" s="196"/>
      <c r="E53" s="196"/>
      <c r="F53" s="196"/>
      <c r="G53" s="196"/>
      <c r="H53" s="19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18"/>
      <c r="C55" s="219"/>
      <c r="D55" s="219"/>
      <c r="E55" s="219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0"/>
      <c r="C56" s="221"/>
      <c r="D56" s="221"/>
      <c r="E56" s="221"/>
      <c r="F56" s="221"/>
      <c r="G56" s="221"/>
      <c r="H56" s="221"/>
      <c r="I56" s="222"/>
      <c r="J56" s="9"/>
      <c r="K56" s="9"/>
      <c r="L56" s="9"/>
    </row>
    <row r="57" spans="1:12" ht="12.75">
      <c r="A57" s="155"/>
      <c r="B57" s="223"/>
      <c r="C57" s="224"/>
      <c r="D57" s="224"/>
      <c r="E57" s="224"/>
      <c r="F57" s="224"/>
      <c r="G57" s="224"/>
      <c r="H57" s="224"/>
      <c r="I57" s="225"/>
      <c r="J57" s="9"/>
      <c r="K57" s="9"/>
      <c r="L57" s="9"/>
    </row>
    <row r="58" spans="1:12" ht="12.75">
      <c r="A58" s="155"/>
      <c r="B58" s="223"/>
      <c r="C58" s="224"/>
      <c r="D58" s="224"/>
      <c r="E58" s="224"/>
      <c r="F58" s="224"/>
      <c r="G58" s="224"/>
      <c r="H58" s="224"/>
      <c r="I58" s="225"/>
      <c r="J58" s="9"/>
      <c r="K58" s="9"/>
      <c r="L58" s="9"/>
    </row>
    <row r="59" spans="1:12" ht="12.75">
      <c r="A59" s="155"/>
      <c r="B59" s="226"/>
      <c r="C59" s="227"/>
      <c r="D59" s="227"/>
      <c r="E59" s="227"/>
      <c r="F59" s="227"/>
      <c r="G59" s="227"/>
      <c r="H59" s="227"/>
      <c r="I59" s="228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09" t="s">
        <v>32</v>
      </c>
      <c r="H62" s="210"/>
      <c r="I62" s="211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2"/>
      <c r="H63" s="213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76">
      <selection activeCell="A3" sqref="A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278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1661014897</v>
      </c>
      <c r="D8" s="61">
        <f>D9+D16+D26+D35+D39</f>
        <v>1800087949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1386961</v>
      </c>
      <c r="D9" s="61">
        <f>SUM(D10:D15)</f>
        <v>1435734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829192</v>
      </c>
      <c r="D11" s="6">
        <v>877965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1127986729</v>
      </c>
      <c r="D16" s="64">
        <f>SUM(D17:D25)</f>
        <v>1138252834</v>
      </c>
      <c r="G16" s="34"/>
    </row>
    <row r="17" spans="1:7" ht="12.75">
      <c r="A17" s="48" t="s">
        <v>48</v>
      </c>
      <c r="B17" s="1">
        <v>11</v>
      </c>
      <c r="C17" s="6">
        <v>203950034</v>
      </c>
      <c r="D17" s="6">
        <v>203950034</v>
      </c>
      <c r="G17" s="34"/>
    </row>
    <row r="18" spans="1:7" ht="12.75">
      <c r="A18" s="48" t="s">
        <v>49</v>
      </c>
      <c r="B18" s="1">
        <v>12</v>
      </c>
      <c r="C18" s="6">
        <v>813378634</v>
      </c>
      <c r="D18" s="6">
        <v>824575358</v>
      </c>
      <c r="G18" s="34"/>
    </row>
    <row r="19" spans="1:7" ht="12.75">
      <c r="A19" s="48" t="s">
        <v>50</v>
      </c>
      <c r="B19" s="1">
        <v>13</v>
      </c>
      <c r="C19" s="6">
        <v>65747527</v>
      </c>
      <c r="D19" s="6">
        <v>65804187</v>
      </c>
      <c r="G19" s="34"/>
    </row>
    <row r="20" spans="1:7" ht="12.75">
      <c r="A20" s="48" t="s">
        <v>51</v>
      </c>
      <c r="B20" s="1">
        <v>14</v>
      </c>
      <c r="C20" s="6">
        <v>2904616</v>
      </c>
      <c r="D20" s="6">
        <v>2535813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2701391</v>
      </c>
      <c r="D22" s="6">
        <v>253110</v>
      </c>
      <c r="G22" s="34"/>
    </row>
    <row r="23" spans="1:7" ht="12.75">
      <c r="A23" s="48" t="s">
        <v>54</v>
      </c>
      <c r="B23" s="1">
        <v>17</v>
      </c>
      <c r="C23" s="6">
        <v>30035148</v>
      </c>
      <c r="D23" s="6">
        <v>31018738</v>
      </c>
      <c r="G23" s="34"/>
    </row>
    <row r="24" spans="1:7" ht="12.75">
      <c r="A24" s="48" t="s">
        <v>55</v>
      </c>
      <c r="B24" s="1">
        <v>18</v>
      </c>
      <c r="C24" s="6">
        <v>9269379</v>
      </c>
      <c r="D24" s="6">
        <v>10115594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502128110</v>
      </c>
      <c r="D26" s="64">
        <f>SUM(D27:D34)</f>
        <v>630886284</v>
      </c>
      <c r="G26" s="34"/>
    </row>
    <row r="27" spans="1:7" ht="12.75">
      <c r="A27" s="48" t="s">
        <v>58</v>
      </c>
      <c r="B27" s="1">
        <v>21</v>
      </c>
      <c r="C27" s="6">
        <v>460045532</v>
      </c>
      <c r="D27" s="6">
        <v>521801615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68197004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42082578</v>
      </c>
      <c r="D32" s="6">
        <v>40887665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29513097</v>
      </c>
      <c r="D39" s="6">
        <v>29513097</v>
      </c>
      <c r="G39" s="34"/>
    </row>
    <row r="40" spans="1:7" ht="12.75">
      <c r="A40" s="35" t="s">
        <v>71</v>
      </c>
      <c r="B40" s="1">
        <v>34</v>
      </c>
      <c r="C40" s="64">
        <f>C41+C49+C56+C64</f>
        <v>111242378</v>
      </c>
      <c r="D40" s="64">
        <f>D41+D49+D56+D64</f>
        <v>831120657</v>
      </c>
      <c r="G40" s="34"/>
    </row>
    <row r="41" spans="1:7" ht="12.75">
      <c r="A41" s="48" t="s">
        <v>72</v>
      </c>
      <c r="B41" s="1">
        <v>35</v>
      </c>
      <c r="C41" s="64">
        <f>SUM(C42:C48)</f>
        <v>1618904</v>
      </c>
      <c r="D41" s="64">
        <f>SUM(D42:D48)</f>
        <v>2350953</v>
      </c>
      <c r="G41" s="34"/>
    </row>
    <row r="42" spans="1:7" ht="12.75">
      <c r="A42" s="48" t="s">
        <v>73</v>
      </c>
      <c r="B42" s="1">
        <v>36</v>
      </c>
      <c r="C42" s="6">
        <v>1454765</v>
      </c>
      <c r="D42" s="6">
        <v>2295576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1679</v>
      </c>
      <c r="D45" s="6">
        <v>2946</v>
      </c>
      <c r="G45" s="34"/>
    </row>
    <row r="46" spans="1:7" ht="12.75">
      <c r="A46" s="48" t="s">
        <v>77</v>
      </c>
      <c r="B46" s="1">
        <v>40</v>
      </c>
      <c r="C46" s="6">
        <v>162460</v>
      </c>
      <c r="D46" s="6">
        <v>52431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16950983</v>
      </c>
      <c r="D49" s="64">
        <f>SUM(D50:D55)</f>
        <v>68102516</v>
      </c>
      <c r="G49" s="34"/>
    </row>
    <row r="50" spans="1:7" ht="12.75">
      <c r="A50" s="48" t="s">
        <v>81</v>
      </c>
      <c r="B50" s="1">
        <v>44</v>
      </c>
      <c r="C50" s="6">
        <v>24435</v>
      </c>
      <c r="D50" s="6">
        <v>3636327</v>
      </c>
      <c r="G50" s="34"/>
    </row>
    <row r="51" spans="1:7" ht="12.75">
      <c r="A51" s="48" t="s">
        <v>82</v>
      </c>
      <c r="B51" s="1">
        <v>45</v>
      </c>
      <c r="C51" s="6">
        <v>8908060</v>
      </c>
      <c r="D51" s="6">
        <v>55549267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80859</v>
      </c>
      <c r="D53" s="6">
        <v>228605</v>
      </c>
      <c r="G53" s="34"/>
    </row>
    <row r="54" spans="1:7" ht="12.75">
      <c r="A54" s="48" t="s">
        <v>85</v>
      </c>
      <c r="B54" s="1">
        <v>48</v>
      </c>
      <c r="C54" s="6">
        <v>4709042</v>
      </c>
      <c r="D54" s="6">
        <v>1209091</v>
      </c>
      <c r="G54" s="34"/>
    </row>
    <row r="55" spans="1:7" ht="12.75">
      <c r="A55" s="48" t="s">
        <v>86</v>
      </c>
      <c r="B55" s="1">
        <v>49</v>
      </c>
      <c r="C55" s="6">
        <v>3228587</v>
      </c>
      <c r="D55" s="6">
        <v>7479226</v>
      </c>
      <c r="G55" s="34"/>
    </row>
    <row r="56" spans="1:7" ht="12.75">
      <c r="A56" s="48" t="s">
        <v>87</v>
      </c>
      <c r="B56" s="1">
        <v>50</v>
      </c>
      <c r="C56" s="64">
        <f>SUM(C57:C63)</f>
        <v>208411</v>
      </c>
      <c r="D56" s="64">
        <f>SUM(D57:D63)</f>
        <v>221383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63</v>
      </c>
      <c r="B62" s="1">
        <v>56</v>
      </c>
      <c r="C62" s="6">
        <v>0</v>
      </c>
      <c r="D62" s="6">
        <v>12972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92464080</v>
      </c>
      <c r="D64" s="6">
        <v>760445805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1772257275</v>
      </c>
      <c r="D66" s="64">
        <f>D7+D8+D40+D65</f>
        <v>2631208606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1074548226</v>
      </c>
      <c r="D69" s="187">
        <f>D70+D71+D72+D78+D79+D82+D85</f>
        <v>1956984981</v>
      </c>
      <c r="G69" s="34"/>
    </row>
    <row r="70" spans="1:7" ht="12.75">
      <c r="A70" s="48" t="s">
        <v>94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460005525</v>
      </c>
      <c r="D71" s="6">
        <v>1142976635</v>
      </c>
      <c r="G71" s="34"/>
    </row>
    <row r="72" spans="1:7" ht="12.75">
      <c r="A72" s="48" t="s">
        <v>96</v>
      </c>
      <c r="B72" s="1">
        <v>65</v>
      </c>
      <c r="C72" s="64">
        <f>C73+C74-C75+C76+C77</f>
        <v>661729528</v>
      </c>
      <c r="D72" s="64">
        <f>D73+D74-D75+D76+D77</f>
        <v>570774567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659547028</v>
      </c>
      <c r="D77" s="6">
        <v>568592067</v>
      </c>
      <c r="G77" s="34"/>
    </row>
    <row r="78" spans="1:7" ht="12.75">
      <c r="A78" s="48" t="s">
        <v>102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103</v>
      </c>
      <c r="B79" s="1">
        <v>72</v>
      </c>
      <c r="C79" s="64">
        <f>C80-C81</f>
        <v>20983842</v>
      </c>
      <c r="D79" s="64">
        <f>D80-D81</f>
        <v>0</v>
      </c>
      <c r="G79" s="34"/>
    </row>
    <row r="80" spans="1:7" ht="12.75">
      <c r="A80" s="48" t="s">
        <v>104</v>
      </c>
      <c r="B80" s="1">
        <v>73</v>
      </c>
      <c r="C80" s="6">
        <v>20983842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0</v>
      </c>
      <c r="G81" s="34"/>
    </row>
    <row r="82" spans="1:7" ht="12.75">
      <c r="A82" s="48" t="s">
        <v>106</v>
      </c>
      <c r="B82" s="1">
        <v>75</v>
      </c>
      <c r="C82" s="64">
        <f>C83-C84</f>
        <v>-111935425</v>
      </c>
      <c r="D82" s="64">
        <f>D83-D84</f>
        <v>140544603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140544603</v>
      </c>
      <c r="G83" s="34"/>
    </row>
    <row r="84" spans="1:7" ht="12.75">
      <c r="A84" s="48" t="s">
        <v>108</v>
      </c>
      <c r="B84" s="1">
        <v>77</v>
      </c>
      <c r="C84" s="6">
        <v>111935425</v>
      </c>
      <c r="D84" s="6">
        <v>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56906647</v>
      </c>
      <c r="D86" s="64">
        <f>SUM(D87:D89)</f>
        <v>61213679</v>
      </c>
      <c r="G86" s="34"/>
    </row>
    <row r="87" spans="1:7" ht="12.75">
      <c r="A87" s="48" t="s">
        <v>111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55299779</v>
      </c>
      <c r="D89" s="6">
        <v>59606811</v>
      </c>
      <c r="G89" s="34"/>
    </row>
    <row r="90" spans="1:7" ht="12.75">
      <c r="A90" s="35" t="s">
        <v>114</v>
      </c>
      <c r="B90" s="1">
        <v>83</v>
      </c>
      <c r="C90" s="64">
        <f>SUM(C91:C99)</f>
        <v>520635782</v>
      </c>
      <c r="D90" s="64">
        <f>SUM(D91:D99)</f>
        <v>455720003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520635782</v>
      </c>
      <c r="D93" s="6">
        <v>455720003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120166620</v>
      </c>
      <c r="D100" s="64">
        <f>SUM(D101:D112)</f>
        <v>157289943</v>
      </c>
      <c r="G100" s="34"/>
    </row>
    <row r="101" spans="1:7" ht="12.75">
      <c r="A101" s="48" t="s">
        <v>115</v>
      </c>
      <c r="B101" s="1">
        <v>94</v>
      </c>
      <c r="C101" s="6">
        <v>20517736</v>
      </c>
      <c r="D101" s="6">
        <v>11592401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57684079</v>
      </c>
      <c r="D103" s="6">
        <v>58334603</v>
      </c>
      <c r="G103" s="34"/>
    </row>
    <row r="104" spans="1:7" ht="12.75">
      <c r="A104" s="48" t="s">
        <v>118</v>
      </c>
      <c r="B104" s="1">
        <v>97</v>
      </c>
      <c r="C104" s="6">
        <v>3466010</v>
      </c>
      <c r="D104" s="6">
        <v>10016988</v>
      </c>
      <c r="G104" s="34"/>
    </row>
    <row r="105" spans="1:7" ht="12.75">
      <c r="A105" s="48" t="s">
        <v>119</v>
      </c>
      <c r="B105" s="1">
        <v>98</v>
      </c>
      <c r="C105" s="6">
        <v>20162023</v>
      </c>
      <c r="D105" s="6">
        <v>34959619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10980490</v>
      </c>
      <c r="D108" s="6">
        <v>17812192</v>
      </c>
      <c r="G108" s="34"/>
    </row>
    <row r="109" spans="1:7" ht="12.75">
      <c r="A109" s="48" t="s">
        <v>126</v>
      </c>
      <c r="B109" s="1">
        <v>102</v>
      </c>
      <c r="C109" s="6">
        <v>3005835</v>
      </c>
      <c r="D109" s="6">
        <v>11251419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4350447</v>
      </c>
      <c r="D112" s="6">
        <v>13322721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1772257275</v>
      </c>
      <c r="D114" s="64">
        <f>D69+D86+D90+D100+D113</f>
        <v>2631208606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22">
      <selection activeCell="A3" sqref="A3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279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377799814</v>
      </c>
      <c r="D7" s="187">
        <f>SUM(D8:D9)</f>
        <v>279306452</v>
      </c>
      <c r="E7" s="187">
        <f>SUM(E8:E9)</f>
        <v>473736485</v>
      </c>
      <c r="F7" s="187">
        <f>SUM(F8:F9)</f>
        <v>344424785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377455919</v>
      </c>
      <c r="D8" s="6">
        <v>279088360</v>
      </c>
      <c r="E8" s="6">
        <v>472176531</v>
      </c>
      <c r="F8" s="6">
        <v>343677133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343895</v>
      </c>
      <c r="D9" s="6">
        <v>218092</v>
      </c>
      <c r="E9" s="6">
        <v>1559954</v>
      </c>
      <c r="F9" s="6">
        <v>747652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268255810</v>
      </c>
      <c r="D10" s="64">
        <f>D11+D12+D16+D20+D21+D22+D25+D26</f>
        <v>126604817</v>
      </c>
      <c r="E10" s="64">
        <f>E11+E12+E16+E20+E21+E22+E25+E26</f>
        <v>318612057</v>
      </c>
      <c r="F10" s="64">
        <f>F11+F12+F16+F20+F21+F22+F25+F26</f>
        <v>163360644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112749170</v>
      </c>
      <c r="D12" s="64">
        <f>SUM(D13:D15)</f>
        <v>54380563</v>
      </c>
      <c r="E12" s="64">
        <f>SUM(E13:E15)</f>
        <v>144202230</v>
      </c>
      <c r="F12" s="64">
        <f>SUM(F13:F15)</f>
        <v>85994260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50627482</v>
      </c>
      <c r="D13" s="6">
        <v>27034620</v>
      </c>
      <c r="E13" s="6">
        <v>61410844</v>
      </c>
      <c r="F13" s="6">
        <v>33257406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3012</v>
      </c>
      <c r="D14" s="6">
        <v>2692</v>
      </c>
      <c r="E14" s="6">
        <v>2362</v>
      </c>
      <c r="F14" s="6">
        <v>1786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62118676</v>
      </c>
      <c r="D15" s="6">
        <v>27343251</v>
      </c>
      <c r="E15" s="6">
        <v>82789024</v>
      </c>
      <c r="F15" s="6">
        <v>52735068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77715211</v>
      </c>
      <c r="D16" s="64">
        <f>SUM(D17:D19)</f>
        <v>35984348</v>
      </c>
      <c r="E16" s="64">
        <f>SUM(E17:E19)</f>
        <v>98412482</v>
      </c>
      <c r="F16" s="64">
        <f>SUM(F17:F19)</f>
        <v>42375772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48428983</v>
      </c>
      <c r="D17" s="6">
        <v>23152672</v>
      </c>
      <c r="E17" s="6">
        <v>61756774</v>
      </c>
      <c r="F17" s="6">
        <v>25625410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19067324</v>
      </c>
      <c r="D18" s="6">
        <v>8322952</v>
      </c>
      <c r="E18" s="6">
        <v>23740587</v>
      </c>
      <c r="F18" s="6">
        <v>10866516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10218904</v>
      </c>
      <c r="D19" s="6">
        <v>4508724</v>
      </c>
      <c r="E19" s="6">
        <v>12915121</v>
      </c>
      <c r="F19" s="6">
        <v>5883846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39071312</v>
      </c>
      <c r="D20" s="6">
        <v>13168526</v>
      </c>
      <c r="E20" s="6">
        <v>36524269</v>
      </c>
      <c r="F20" s="6">
        <v>12417474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576357</v>
      </c>
      <c r="D25" s="6">
        <v>0</v>
      </c>
      <c r="E25" s="6">
        <v>553600</v>
      </c>
      <c r="F25" s="6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38143760</v>
      </c>
      <c r="D26" s="6">
        <v>23071380</v>
      </c>
      <c r="E26" s="6">
        <v>38919476</v>
      </c>
      <c r="F26" s="6">
        <v>22573138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4236770</v>
      </c>
      <c r="D27" s="64">
        <f>SUM(D28:D32)</f>
        <v>0</v>
      </c>
      <c r="E27" s="64">
        <f>SUM(E28:E32)</f>
        <v>8659100</v>
      </c>
      <c r="F27" s="64">
        <f>SUM(F28:F32)</f>
        <v>1151955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0</v>
      </c>
      <c r="D28" s="6">
        <v>0</v>
      </c>
      <c r="E28" s="6">
        <v>2916830</v>
      </c>
      <c r="F28" s="6">
        <v>1151955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4117770</v>
      </c>
      <c r="D29" s="6">
        <v>0</v>
      </c>
      <c r="E29" s="6">
        <v>5741870</v>
      </c>
      <c r="F29" s="6">
        <v>0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119000</v>
      </c>
      <c r="D32" s="6">
        <v>0</v>
      </c>
      <c r="E32" s="6">
        <v>400</v>
      </c>
      <c r="F32" s="6">
        <v>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32116663</v>
      </c>
      <c r="D33" s="64">
        <f>SUM(D34:D37)</f>
        <v>6505902</v>
      </c>
      <c r="E33" s="64">
        <f>SUM(E34:E37)</f>
        <v>23238925</v>
      </c>
      <c r="F33" s="64">
        <f>SUM(F34:F37)</f>
        <v>10779120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15515085</v>
      </c>
      <c r="D34" s="6">
        <v>2149</v>
      </c>
      <c r="E34" s="6">
        <v>2760338</v>
      </c>
      <c r="F34" s="6">
        <v>1060713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16437011</v>
      </c>
      <c r="D35" s="6">
        <v>6452363</v>
      </c>
      <c r="E35" s="6">
        <v>20079241</v>
      </c>
      <c r="F35" s="6">
        <v>9609548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164567</v>
      </c>
      <c r="D37" s="6">
        <v>51390</v>
      </c>
      <c r="E37" s="6">
        <v>399346</v>
      </c>
      <c r="F37" s="6">
        <v>108859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382036584</v>
      </c>
      <c r="D42" s="64">
        <f>D7+D27+D38+D40</f>
        <v>279306452</v>
      </c>
      <c r="E42" s="64">
        <f>E7+E27+E38+E40</f>
        <v>482395585</v>
      </c>
      <c r="F42" s="64">
        <f>F7+F27+F38+F40</f>
        <v>345576740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300372473</v>
      </c>
      <c r="D43" s="64">
        <f>D10+D33+D39+D41</f>
        <v>133110719</v>
      </c>
      <c r="E43" s="64">
        <f>E10+E33+E39+E41</f>
        <v>341850982</v>
      </c>
      <c r="F43" s="64">
        <f>F10+F33+F39+F41</f>
        <v>174139764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81664111</v>
      </c>
      <c r="D44" s="64">
        <f>D42-D43</f>
        <v>146195733</v>
      </c>
      <c r="E44" s="64">
        <f>E42-E43</f>
        <v>140544603</v>
      </c>
      <c r="F44" s="64">
        <f>F42-F43</f>
        <v>171436976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81664111</v>
      </c>
      <c r="D45" s="64">
        <f>IF(D42&gt;D43,D42-D43,0)</f>
        <v>146195733</v>
      </c>
      <c r="E45" s="64">
        <f>IF(E42&gt;E43,E42-E43,0)</f>
        <v>140544603</v>
      </c>
      <c r="F45" s="64">
        <f>IF(F42&gt;F43,F42-F43,0)</f>
        <v>171436976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0</v>
      </c>
      <c r="D46" s="64">
        <f>IF(D43&gt;D42,D43-D42,0)</f>
        <v>0</v>
      </c>
      <c r="E46" s="64">
        <f>IF(E43&gt;E42,E43-E42,0)</f>
        <v>0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0</v>
      </c>
      <c r="D47" s="6">
        <v>0</v>
      </c>
      <c r="E47" s="6">
        <v>0</v>
      </c>
      <c r="F47" s="6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81664111</v>
      </c>
      <c r="D48" s="64">
        <f>D44-D47</f>
        <v>146195733</v>
      </c>
      <c r="E48" s="64">
        <f>E44-E47</f>
        <v>140544603</v>
      </c>
      <c r="F48" s="64">
        <f>F44-F47</f>
        <v>171436976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81664111</v>
      </c>
      <c r="D49" s="64">
        <f>IF(D48&gt;0,D48,0)</f>
        <v>146195733</v>
      </c>
      <c r="E49" s="64">
        <f>IF(E48&gt;0,E48,0)</f>
        <v>140544603</v>
      </c>
      <c r="F49" s="64">
        <f>IF(F48&gt;0,F48,0)</f>
        <v>171436976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81664111</v>
      </c>
      <c r="D56" s="5">
        <v>146195733</v>
      </c>
      <c r="E56" s="5">
        <v>140544603</v>
      </c>
      <c r="F56" s="5">
        <v>171436976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0</v>
      </c>
      <c r="F57" s="64">
        <f>SUM(F58:F64)</f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 t="s">
        <v>297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0</v>
      </c>
      <c r="D66" s="64">
        <v>0</v>
      </c>
      <c r="E66" s="64">
        <f>E57-E65</f>
        <v>0</v>
      </c>
      <c r="F66" s="64">
        <f>F57-F65</f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81664111</v>
      </c>
      <c r="D67" s="186">
        <f>D56+D66</f>
        <v>146195733</v>
      </c>
      <c r="E67" s="186">
        <f>E56+E66</f>
        <v>140544603</v>
      </c>
      <c r="F67" s="186">
        <f>F56+F66</f>
        <v>171436976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0">
      <selection activeCell="A3" sqref="A3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279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81664111</v>
      </c>
      <c r="D7" s="6">
        <v>140544603</v>
      </c>
      <c r="F7" s="34"/>
      <c r="G7" s="34"/>
    </row>
    <row r="8" spans="1:7" ht="12.75">
      <c r="A8" s="48" t="s">
        <v>205</v>
      </c>
      <c r="B8" s="1">
        <v>2</v>
      </c>
      <c r="C8" s="185">
        <v>39071312</v>
      </c>
      <c r="D8" s="6">
        <v>36524269</v>
      </c>
      <c r="F8" s="34"/>
      <c r="G8" s="34"/>
    </row>
    <row r="9" spans="1:7" ht="12.75">
      <c r="A9" s="48" t="s">
        <v>276</v>
      </c>
      <c r="B9" s="1">
        <v>3</v>
      </c>
      <c r="C9" s="185">
        <v>47973825</v>
      </c>
      <c r="D9" s="6">
        <v>40779831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207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168709248</v>
      </c>
      <c r="D13" s="64">
        <f>SUM(D7:D12)</f>
        <v>217848703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41307304</v>
      </c>
      <c r="D15" s="6">
        <v>54275623</v>
      </c>
      <c r="G15" s="34"/>
    </row>
    <row r="16" spans="1:7" ht="12.75">
      <c r="A16" s="48" t="s">
        <v>212</v>
      </c>
      <c r="B16" s="1">
        <v>10</v>
      </c>
      <c r="C16" s="185">
        <v>420911</v>
      </c>
      <c r="D16" s="6">
        <v>732049</v>
      </c>
      <c r="G16" s="34"/>
    </row>
    <row r="17" spans="1:7" ht="12.75">
      <c r="A17" s="48" t="s">
        <v>213</v>
      </c>
      <c r="B17" s="1">
        <v>11</v>
      </c>
      <c r="C17" s="185">
        <v>0</v>
      </c>
      <c r="D17" s="6">
        <v>5241342</v>
      </c>
      <c r="G17" s="34"/>
    </row>
    <row r="18" spans="1:7" ht="12.75">
      <c r="A18" s="35" t="s">
        <v>214</v>
      </c>
      <c r="B18" s="1">
        <v>12</v>
      </c>
      <c r="C18" s="188">
        <f>SUM(C14:C17)</f>
        <v>41728215</v>
      </c>
      <c r="D18" s="64">
        <f>SUM(D14:D17)</f>
        <v>60249014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126981033</v>
      </c>
      <c r="D19" s="64">
        <f>IF(D13&gt;D18,D13-D18,0)</f>
        <v>157599689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12318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221</v>
      </c>
      <c r="B25" s="1">
        <v>18</v>
      </c>
      <c r="C25" s="185">
        <v>2225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30919</v>
      </c>
      <c r="D26" s="6">
        <v>0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45462</v>
      </c>
      <c r="D27" s="64">
        <f>SUM(D22:D26)</f>
        <v>0</v>
      </c>
      <c r="G27" s="34"/>
    </row>
    <row r="28" spans="1:7" ht="12.75" customHeight="1">
      <c r="A28" s="48" t="s">
        <v>224</v>
      </c>
      <c r="B28" s="1">
        <v>21</v>
      </c>
      <c r="C28" s="185">
        <v>40235674</v>
      </c>
      <c r="D28" s="6">
        <v>46839147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0</v>
      </c>
      <c r="D30" s="6">
        <v>67015064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40235674</v>
      </c>
      <c r="D31" s="64">
        <f>SUM(D28:D30)</f>
        <v>113854211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40190212</v>
      </c>
      <c r="D33" s="64">
        <f>IF(D31&gt;D27,D31-D27,0)</f>
        <v>113854211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0</v>
      </c>
      <c r="D35" s="6">
        <v>741892150</v>
      </c>
      <c r="G35" s="34"/>
    </row>
    <row r="36" spans="1:7" ht="12.75" customHeight="1">
      <c r="A36" s="48" t="s">
        <v>232</v>
      </c>
      <c r="B36" s="1">
        <v>28</v>
      </c>
      <c r="C36" s="185">
        <v>214796790</v>
      </c>
      <c r="D36" s="6">
        <v>0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214796790</v>
      </c>
      <c r="D38" s="64">
        <f>SUM(D35:D37)</f>
        <v>741892150</v>
      </c>
      <c r="G38" s="34"/>
    </row>
    <row r="39" spans="1:7" ht="12.75">
      <c r="A39" s="48" t="s">
        <v>235</v>
      </c>
      <c r="B39" s="1">
        <v>31</v>
      </c>
      <c r="C39" s="185">
        <v>308504481</v>
      </c>
      <c r="D39" s="6">
        <v>55899821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0</v>
      </c>
      <c r="D43" s="6">
        <v>61756082</v>
      </c>
      <c r="G43" s="34"/>
    </row>
    <row r="44" spans="1:7" ht="12.75">
      <c r="A44" s="35" t="s">
        <v>240</v>
      </c>
      <c r="B44" s="1">
        <v>36</v>
      </c>
      <c r="C44" s="188">
        <f>SUM(C39:C43)</f>
        <v>308504481</v>
      </c>
      <c r="D44" s="64">
        <f>SUM(D39:D43)</f>
        <v>117655903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0</v>
      </c>
      <c r="D45" s="64">
        <f>IF(D38&gt;D44,D38-D44,0)</f>
        <v>624236247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93707691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667981725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6916870</v>
      </c>
      <c r="D48" s="64">
        <f>IF(D20-D19+D33-D32+D46-D45&gt;0,D20-D19+D33-D32+D46-D45,0)</f>
        <v>0</v>
      </c>
      <c r="G48" s="34"/>
    </row>
    <row r="49" spans="1:7" ht="12.75">
      <c r="A49" s="48" t="s">
        <v>245</v>
      </c>
      <c r="B49" s="1">
        <v>41</v>
      </c>
      <c r="C49" s="185">
        <v>113421141</v>
      </c>
      <c r="D49" s="6">
        <v>92464080</v>
      </c>
      <c r="G49" s="34"/>
    </row>
    <row r="50" spans="1:7" ht="12.75">
      <c r="A50" s="48" t="s">
        <v>246</v>
      </c>
      <c r="B50" s="1">
        <v>42</v>
      </c>
      <c r="C50" s="185">
        <v>0</v>
      </c>
      <c r="D50" s="6">
        <v>667981725</v>
      </c>
      <c r="G50" s="34"/>
    </row>
    <row r="51" spans="1:7" ht="12.75">
      <c r="A51" s="48" t="s">
        <v>247</v>
      </c>
      <c r="B51" s="1">
        <v>43</v>
      </c>
      <c r="C51" s="185">
        <v>6916870</v>
      </c>
      <c r="D51" s="6">
        <v>0</v>
      </c>
      <c r="G51" s="34"/>
    </row>
    <row r="52" spans="1:7" ht="12.75">
      <c r="A52" s="36" t="s">
        <v>248</v>
      </c>
      <c r="B52" s="4">
        <v>44</v>
      </c>
      <c r="C52" s="189">
        <f>C49+C50-C51</f>
        <v>106504271</v>
      </c>
      <c r="D52" s="186">
        <f>D49+D50-D51</f>
        <v>760445805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P20" sqref="P20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2" t="s">
        <v>271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6"/>
    </row>
    <row r="2" spans="1:12" ht="15.75">
      <c r="A2" s="79"/>
      <c r="B2" s="80"/>
      <c r="C2" s="286" t="s">
        <v>249</v>
      </c>
      <c r="D2" s="286"/>
      <c r="E2" s="81">
        <v>42736</v>
      </c>
      <c r="F2" s="82" t="s">
        <v>33</v>
      </c>
      <c r="G2" s="287">
        <v>43008</v>
      </c>
      <c r="H2" s="288"/>
      <c r="I2" s="80"/>
      <c r="J2" s="80"/>
      <c r="K2" s="80"/>
      <c r="L2" s="28"/>
    </row>
    <row r="3" spans="1:11" ht="22.5">
      <c r="A3" s="289" t="s">
        <v>34</v>
      </c>
      <c r="B3" s="289"/>
      <c r="C3" s="289"/>
      <c r="D3" s="289"/>
      <c r="E3" s="289"/>
      <c r="F3" s="289"/>
      <c r="G3" s="289"/>
      <c r="H3" s="289"/>
      <c r="I3" s="29" t="s">
        <v>35</v>
      </c>
      <c r="J3" s="30" t="s">
        <v>250</v>
      </c>
      <c r="K3" s="30" t="s">
        <v>251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74" t="s">
        <v>252</v>
      </c>
      <c r="B5" s="275"/>
      <c r="C5" s="275"/>
      <c r="D5" s="275"/>
      <c r="E5" s="275"/>
      <c r="F5" s="275"/>
      <c r="G5" s="275"/>
      <c r="H5" s="275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74" t="s">
        <v>253</v>
      </c>
      <c r="B6" s="275"/>
      <c r="C6" s="275"/>
      <c r="D6" s="275"/>
      <c r="E6" s="275"/>
      <c r="F6" s="275"/>
      <c r="G6" s="275"/>
      <c r="H6" s="275"/>
      <c r="I6" s="11">
        <v>2</v>
      </c>
      <c r="J6" s="191">
        <v>460005525</v>
      </c>
      <c r="K6" s="191">
        <v>1142976635</v>
      </c>
      <c r="N6" s="33"/>
      <c r="P6" s="33"/>
    </row>
    <row r="7" spans="1:16" ht="12.75">
      <c r="A7" s="274" t="s">
        <v>254</v>
      </c>
      <c r="B7" s="275"/>
      <c r="C7" s="275"/>
      <c r="D7" s="275"/>
      <c r="E7" s="275"/>
      <c r="F7" s="275"/>
      <c r="G7" s="275"/>
      <c r="H7" s="275"/>
      <c r="I7" s="11">
        <v>3</v>
      </c>
      <c r="J7" s="191">
        <v>661729528</v>
      </c>
      <c r="K7" s="191">
        <v>570774567</v>
      </c>
      <c r="N7" s="33"/>
      <c r="P7" s="33"/>
    </row>
    <row r="8" spans="1:16" ht="12.75">
      <c r="A8" s="274" t="s">
        <v>255</v>
      </c>
      <c r="B8" s="275"/>
      <c r="C8" s="275"/>
      <c r="D8" s="275"/>
      <c r="E8" s="275"/>
      <c r="F8" s="275"/>
      <c r="G8" s="275"/>
      <c r="H8" s="275"/>
      <c r="I8" s="11">
        <v>4</v>
      </c>
      <c r="J8" s="191">
        <v>20983842</v>
      </c>
      <c r="K8" s="191">
        <v>0</v>
      </c>
      <c r="N8" s="33"/>
      <c r="P8" s="33"/>
    </row>
    <row r="9" spans="1:16" ht="12.75">
      <c r="A9" s="274" t="s">
        <v>256</v>
      </c>
      <c r="B9" s="275"/>
      <c r="C9" s="275"/>
      <c r="D9" s="275"/>
      <c r="E9" s="275"/>
      <c r="F9" s="275"/>
      <c r="G9" s="275"/>
      <c r="H9" s="275"/>
      <c r="I9" s="11">
        <v>5</v>
      </c>
      <c r="J9" s="191">
        <v>-111935425</v>
      </c>
      <c r="K9" s="191">
        <v>140544603</v>
      </c>
      <c r="N9" s="33"/>
      <c r="P9" s="33"/>
    </row>
    <row r="10" spans="1:16" ht="12.75">
      <c r="A10" s="274" t="s">
        <v>257</v>
      </c>
      <c r="B10" s="275"/>
      <c r="C10" s="275"/>
      <c r="D10" s="275"/>
      <c r="E10" s="275"/>
      <c r="F10" s="275"/>
      <c r="G10" s="275"/>
      <c r="H10" s="275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4" t="s">
        <v>258</v>
      </c>
      <c r="B11" s="275"/>
      <c r="C11" s="275"/>
      <c r="D11" s="275"/>
      <c r="E11" s="275"/>
      <c r="F11" s="275"/>
      <c r="G11" s="275"/>
      <c r="H11" s="275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4" t="s">
        <v>259</v>
      </c>
      <c r="B12" s="275"/>
      <c r="C12" s="275"/>
      <c r="D12" s="275"/>
      <c r="E12" s="275"/>
      <c r="F12" s="275"/>
      <c r="G12" s="275"/>
      <c r="H12" s="275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4" t="s">
        <v>260</v>
      </c>
      <c r="B13" s="275"/>
      <c r="C13" s="275"/>
      <c r="D13" s="275"/>
      <c r="E13" s="275"/>
      <c r="F13" s="275"/>
      <c r="G13" s="275"/>
      <c r="H13" s="275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76" t="s">
        <v>261</v>
      </c>
      <c r="B14" s="277"/>
      <c r="C14" s="277"/>
      <c r="D14" s="277"/>
      <c r="E14" s="277"/>
      <c r="F14" s="277"/>
      <c r="G14" s="277"/>
      <c r="H14" s="277"/>
      <c r="I14" s="11">
        <v>10</v>
      </c>
      <c r="J14" s="192">
        <f>SUM(J5:J13)</f>
        <v>1074548226</v>
      </c>
      <c r="K14" s="192">
        <f>SUM(K5:K13)</f>
        <v>1956984981</v>
      </c>
      <c r="L14" s="33"/>
      <c r="N14" s="33"/>
      <c r="P14" s="33"/>
    </row>
    <row r="15" spans="1:16" ht="12.75">
      <c r="A15" s="274" t="s">
        <v>270</v>
      </c>
      <c r="B15" s="275"/>
      <c r="C15" s="275"/>
      <c r="D15" s="275"/>
      <c r="E15" s="275"/>
      <c r="F15" s="275"/>
      <c r="G15" s="275"/>
      <c r="H15" s="275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4" t="s">
        <v>269</v>
      </c>
      <c r="B16" s="275"/>
      <c r="C16" s="275"/>
      <c r="D16" s="275"/>
      <c r="E16" s="275"/>
      <c r="F16" s="275"/>
      <c r="G16" s="275"/>
      <c r="H16" s="275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4" t="s">
        <v>268</v>
      </c>
      <c r="B17" s="275"/>
      <c r="C17" s="275"/>
      <c r="D17" s="275"/>
      <c r="E17" s="275"/>
      <c r="F17" s="275"/>
      <c r="G17" s="275"/>
      <c r="H17" s="275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4" t="s">
        <v>267</v>
      </c>
      <c r="B18" s="275"/>
      <c r="C18" s="275"/>
      <c r="D18" s="275"/>
      <c r="E18" s="275"/>
      <c r="F18" s="275"/>
      <c r="G18" s="275"/>
      <c r="H18" s="275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4" t="s">
        <v>266</v>
      </c>
      <c r="B19" s="275"/>
      <c r="C19" s="275"/>
      <c r="D19" s="275"/>
      <c r="E19" s="275"/>
      <c r="F19" s="275"/>
      <c r="G19" s="275"/>
      <c r="H19" s="275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4" t="s">
        <v>265</v>
      </c>
      <c r="B20" s="275"/>
      <c r="C20" s="275"/>
      <c r="D20" s="275"/>
      <c r="E20" s="275"/>
      <c r="F20" s="275"/>
      <c r="G20" s="275"/>
      <c r="H20" s="275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6" t="s">
        <v>264</v>
      </c>
      <c r="B21" s="277"/>
      <c r="C21" s="277"/>
      <c r="D21" s="277"/>
      <c r="E21" s="277"/>
      <c r="F21" s="277"/>
      <c r="G21" s="277"/>
      <c r="H21" s="277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  <c r="N22" s="33"/>
    </row>
    <row r="23" spans="1:11" ht="12.75">
      <c r="A23" s="282" t="s">
        <v>263</v>
      </c>
      <c r="B23" s="283"/>
      <c r="C23" s="283"/>
      <c r="D23" s="283"/>
      <c r="E23" s="283"/>
      <c r="F23" s="283"/>
      <c r="G23" s="283"/>
      <c r="H23" s="283"/>
      <c r="I23" s="12">
        <v>18</v>
      </c>
      <c r="J23" s="190">
        <v>0</v>
      </c>
      <c r="K23" s="190">
        <v>0</v>
      </c>
    </row>
    <row r="24" spans="1:11" ht="17.25" customHeight="1">
      <c r="A24" s="284" t="s">
        <v>262</v>
      </c>
      <c r="B24" s="285"/>
      <c r="C24" s="285"/>
      <c r="D24" s="285"/>
      <c r="E24" s="285"/>
      <c r="F24" s="285"/>
      <c r="G24" s="285"/>
      <c r="H24" s="285"/>
      <c r="I24" s="13">
        <v>19</v>
      </c>
      <c r="J24" s="193">
        <v>0</v>
      </c>
      <c r="K24" s="193">
        <v>0</v>
      </c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2017-10-26T11:22:55Z</cp:lastPrinted>
  <dcterms:created xsi:type="dcterms:W3CDTF">2008-10-17T11:51:54Z</dcterms:created>
  <dcterms:modified xsi:type="dcterms:W3CDTF">2017-10-27T09:16:26Z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