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12" windowWidth="12168" windowHeight="8172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45621"/>
</workbook>
</file>

<file path=xl/calcChain.xml><?xml version="1.0" encoding="utf-8"?>
<calcChain xmlns="http://schemas.openxmlformats.org/spreadsheetml/2006/main">
  <c r="K57" i="18" l="1"/>
  <c r="K66" i="18" s="1"/>
  <c r="K67" i="18" s="1"/>
  <c r="L57" i="18"/>
  <c r="L66" i="18" s="1"/>
  <c r="L67" i="18" s="1"/>
  <c r="M57" i="18"/>
  <c r="M66" i="18" s="1"/>
  <c r="M67" i="18" s="1"/>
  <c r="K7" i="18"/>
  <c r="K27" i="18"/>
  <c r="K42" i="18" s="1"/>
  <c r="K12" i="18"/>
  <c r="K16" i="18"/>
  <c r="K22" i="18"/>
  <c r="K33" i="18"/>
  <c r="L7" i="18"/>
  <c r="L27" i="18"/>
  <c r="L42" i="18" s="1"/>
  <c r="L12" i="18"/>
  <c r="L16" i="18"/>
  <c r="L22" i="18"/>
  <c r="L33" i="18"/>
  <c r="M7" i="18"/>
  <c r="M27" i="18"/>
  <c r="M42" i="18" s="1"/>
  <c r="M12" i="18"/>
  <c r="M16" i="18"/>
  <c r="M22" i="18"/>
  <c r="M33" i="18"/>
  <c r="K53" i="21"/>
  <c r="J53" i="21"/>
  <c r="K19" i="21"/>
  <c r="K20" i="21"/>
  <c r="K12" i="21"/>
  <c r="K21" i="21"/>
  <c r="K32" i="21"/>
  <c r="K33" i="21"/>
  <c r="K28" i="21"/>
  <c r="K34" i="21"/>
  <c r="K45" i="21"/>
  <c r="K46" i="21"/>
  <c r="K39" i="21"/>
  <c r="K47" i="21"/>
  <c r="J19" i="21"/>
  <c r="J12" i="21"/>
  <c r="J21" i="21"/>
  <c r="J20" i="21"/>
  <c r="J32" i="21"/>
  <c r="J28" i="21"/>
  <c r="J34" i="21"/>
  <c r="J33" i="21"/>
  <c r="J45" i="21"/>
  <c r="J39" i="21"/>
  <c r="J47" i="21"/>
  <c r="J46" i="21"/>
  <c r="K52" i="20"/>
  <c r="J52" i="20"/>
  <c r="K18" i="20"/>
  <c r="K13" i="20"/>
  <c r="K31" i="20"/>
  <c r="K27" i="20"/>
  <c r="K44" i="20"/>
  <c r="K38" i="20"/>
  <c r="J18" i="20"/>
  <c r="J13" i="20"/>
  <c r="J31" i="20"/>
  <c r="J27" i="20"/>
  <c r="J44" i="20"/>
  <c r="J38" i="20"/>
  <c r="K72" i="19"/>
  <c r="K79" i="19"/>
  <c r="K82" i="19"/>
  <c r="K86" i="19"/>
  <c r="K90" i="19"/>
  <c r="K100" i="19"/>
  <c r="J72" i="19"/>
  <c r="J79" i="19"/>
  <c r="J82" i="19"/>
  <c r="J86" i="19"/>
  <c r="J90" i="19"/>
  <c r="J100" i="19"/>
  <c r="K9" i="19"/>
  <c r="K16" i="19"/>
  <c r="K26" i="19"/>
  <c r="K35" i="19"/>
  <c r="K41" i="19"/>
  <c r="K49" i="19"/>
  <c r="K56" i="19"/>
  <c r="J9" i="19"/>
  <c r="J16" i="19"/>
  <c r="J26" i="19"/>
  <c r="J35" i="19"/>
  <c r="J41" i="19"/>
  <c r="J49" i="19"/>
  <c r="J56" i="19"/>
  <c r="J12" i="18"/>
  <c r="J57" i="18"/>
  <c r="J66" i="18" s="1"/>
  <c r="J67" i="18" s="1"/>
  <c r="J7" i="18"/>
  <c r="J27" i="18"/>
  <c r="J16" i="18"/>
  <c r="J22" i="18"/>
  <c r="J33" i="18"/>
  <c r="J14" i="17"/>
  <c r="K14" i="17"/>
  <c r="J21" i="17"/>
  <c r="K21" i="17"/>
  <c r="J48" i="21"/>
  <c r="J49" i="21"/>
  <c r="K49" i="21"/>
  <c r="K48" i="21"/>
  <c r="K45" i="20" l="1"/>
  <c r="K46" i="20"/>
  <c r="K32" i="20"/>
  <c r="K33" i="20"/>
  <c r="K19" i="20"/>
  <c r="K20" i="20"/>
  <c r="J46" i="20"/>
  <c r="J45" i="20"/>
  <c r="J33" i="20"/>
  <c r="J32" i="20"/>
  <c r="J20" i="20"/>
  <c r="J19" i="20"/>
  <c r="J42" i="18"/>
  <c r="M10" i="18"/>
  <c r="M43" i="18" s="1"/>
  <c r="M46" i="18" s="1"/>
  <c r="L10" i="18"/>
  <c r="L43" i="18" s="1"/>
  <c r="L45" i="18" s="1"/>
  <c r="K10" i="18"/>
  <c r="K43" i="18" s="1"/>
  <c r="K46" i="18" s="1"/>
  <c r="J10" i="18"/>
  <c r="J43" i="18" s="1"/>
  <c r="K69" i="19"/>
  <c r="K114" i="19" s="1"/>
  <c r="J69" i="19"/>
  <c r="J114" i="19" s="1"/>
  <c r="K40" i="19"/>
  <c r="J40" i="19"/>
  <c r="K8" i="19"/>
  <c r="J8" i="19"/>
  <c r="K48" i="20" l="1"/>
  <c r="K47" i="20"/>
  <c r="J47" i="20"/>
  <c r="J48" i="20"/>
  <c r="J45" i="18"/>
  <c r="M44" i="18"/>
  <c r="M48" i="18" s="1"/>
  <c r="M49" i="18" s="1"/>
  <c r="M45" i="18"/>
  <c r="L44" i="18"/>
  <c r="L48" i="18" s="1"/>
  <c r="L49" i="18" s="1"/>
  <c r="L46" i="18"/>
  <c r="K45" i="18"/>
  <c r="K44" i="18"/>
  <c r="K48" i="18" s="1"/>
  <c r="K50" i="18" s="1"/>
  <c r="J44" i="18"/>
  <c r="J48" i="18" s="1"/>
  <c r="J49" i="18" s="1"/>
  <c r="J46" i="18"/>
  <c r="K66" i="19"/>
  <c r="J66" i="19"/>
  <c r="M50" i="18" l="1"/>
  <c r="L50" i="18"/>
  <c r="J50" i="18"/>
  <c r="K49" i="18"/>
</calcChain>
</file>

<file path=xl/sharedStrings.xml><?xml version="1.0" encoding="utf-8"?>
<sst xmlns="http://schemas.openxmlformats.org/spreadsheetml/2006/main" count="414" uniqueCount="358">
  <si>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</si>
  <si>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</si>
  <si>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</si>
  <si>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</si>
  <si>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</si>
  <si>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</si>
  <si>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</si>
  <si>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</si>
  <si>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</si>
  <si>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</si>
  <si>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</si>
  <si>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</si>
  <si>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</si>
  <si>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</si>
  <si>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</si>
  <si>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</si>
  <si>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</si>
  <si>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</si>
  <si>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</si>
  <si>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</si>
  <si>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</si>
  <si>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</si>
  <si>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</si>
  <si>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</si>
  <si>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</si>
  <si>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</si>
  <si>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</si>
  <si>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</si>
  <si>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</si>
  <si>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</si>
  <si>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</si>
  <si>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</si>
  <si>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</si>
  <si>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</si>
  <si>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</si>
  <si>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</si>
  <si>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</si>
  <si>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</si>
  <si>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</si>
  <si>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</si>
  <si>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</si>
  <si>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</si>
  <si>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</si>
  <si>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</si>
  <si>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</si>
  <si>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</si>
  <si>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</si>
  <si>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</si>
  <si>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</si>
  <si>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</si>
  <si>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</si>
  <si>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</si>
  <si>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</si>
  <si>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</si>
  <si>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</si>
  <si>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</si>
  <si>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</si>
  <si>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</si>
  <si>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</si>
  <si>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</si>
  <si>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</si>
  <si>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</si>
  <si>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</si>
  <si>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</si>
  <si>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</si>
  <si>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</si>
  <si>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</si>
  <si>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</si>
  <si>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</si>
  <si>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</si>
  <si>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</si>
  <si>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</si>
  <si>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</si>
  <si>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</si>
  <si>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</si>
  <si>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</si>
  <si>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</si>
  <si>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</si>
  <si>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</si>
  <si>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</si>
  <si>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</si>
  <si>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</si>
  <si>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</si>
  <si>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</si>
  <si>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</si>
  <si>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</si>
  <si>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</si>
  <si>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</si>
  <si>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</si>
  <si>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</si>
  <si>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</si>
  <si>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</si>
  <si>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</si>
  <si>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</si>
  <si>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</si>
  <si>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</si>
  <si>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</si>
  <si>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</si>
  <si>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</si>
  <si>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</si>
  <si>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</si>
  <si>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</si>
  <si>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</si>
  <si>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</si>
  <si>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</si>
  <si>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</si>
  <si>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</si>
  <si>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</si>
  <si>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</si>
  <si>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</si>
  <si>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</si>
  <si>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</si>
  <si>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</si>
  <si>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</si>
  <si>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</si>
  <si>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</si>
  <si>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</si>
  <si>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</si>
  <si>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</si>
  <si>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</si>
  <si>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</si>
  <si>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</si>
  <si>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</si>
  <si>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</si>
  <si>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</si>
  <si>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</si>
  <si>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</si>
  <si>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</si>
  <si>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</si>
  <si>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</si>
  <si>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</si>
  <si>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</si>
  <si>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</si>
  <si>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</si>
  <si>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</si>
  <si>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</si>
  <si>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</si>
  <si>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</si>
  <si>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</si>
  <si>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</si>
  <si>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</si>
  <si>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</si>
  <si>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</si>
  <si>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</si>
  <si>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</si>
  <si>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</si>
  <si>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</si>
  <si>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</si>
  <si>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</si>
  <si>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</si>
  <si>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</si>
  <si>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</si>
  <si>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</si>
  <si>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</si>
  <si>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</si>
  <si>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</si>
  <si>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</si>
  <si>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</si>
  <si>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</si>
  <si>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</si>
  <si>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</si>
  <si>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</si>
  <si>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</si>
  <si>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</si>
  <si>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</si>
  <si>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</si>
  <si>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</si>
  <si>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</si>
  <si>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</si>
  <si>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</si>
  <si>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</si>
  <si>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</si>
  <si>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</si>
  <si>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</si>
  <si>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</si>
  <si>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</si>
  <si>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</si>
  <si>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</si>
  <si>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</si>
  <si>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</si>
  <si>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</si>
  <si>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</si>
  <si>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</si>
  <si>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</si>
  <si>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</si>
  <si>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</si>
  <si>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</si>
  <si>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</si>
  <si>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</si>
  <si>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</si>
  <si>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</si>
  <si>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</si>
  <si>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</si>
  <si>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</si>
  <si>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</si>
  <si>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</si>
  <si>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</si>
  <si>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</si>
  <si>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</si>
  <si>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</si>
  <si>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</si>
  <si>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</si>
  <si>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</si>
  <si>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</si>
  <si>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</si>
  <si>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</si>
  <si>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</si>
  <si>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</si>
  <si>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</si>
  <si>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</si>
  <si>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</si>
  <si>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</si>
  <si>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</si>
  <si>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</si>
  <si>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</si>
  <si>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</si>
  <si>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</si>
  <si>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</si>
  <si>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</si>
  <si>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</si>
  <si>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</si>
  <si>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</si>
  <si>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</si>
  <si>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</si>
  <si>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</si>
  <si>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</si>
  <si>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</si>
  <si>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</si>
  <si>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</si>
  <si>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</si>
  <si>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</si>
  <si>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</si>
  <si>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</si>
  <si>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</si>
  <si>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</si>
  <si>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</si>
  <si>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</si>
  <si>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</si>
  <si>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</si>
  <si>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</si>
  <si>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</si>
  <si>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</si>
  <si>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</si>
  <si>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</si>
  <si>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</si>
  <si>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</si>
  <si>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</si>
  <si>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</si>
  <si>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</si>
  <si>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</si>
  <si>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</si>
  <si>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</si>
  <si>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</si>
  <si>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</si>
  <si>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</si>
  <si>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</si>
  <si>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</si>
  <si>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</si>
  <si>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</si>
  <si>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</si>
  <si>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</si>
  <si>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</si>
  <si>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</si>
  <si>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</si>
  <si>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</si>
  <si>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</si>
  <si>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</si>
  <si>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</si>
  <si>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</si>
  <si>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</si>
  <si>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</si>
  <si>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</si>
  <si>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</si>
  <si>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</si>
  <si>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</si>
  <si>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</si>
  <si>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</si>
  <si>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</si>
  <si>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</si>
  <si>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</si>
  <si>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</si>
  <si>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</si>
  <si>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</si>
  <si>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</si>
  <si>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</si>
  <si>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</si>
  <si>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</si>
  <si>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</si>
  <si>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</si>
  <si>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</si>
  <si>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</si>
  <si>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</si>
  <si>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</si>
  <si>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</si>
  <si>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</si>
  <si>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</si>
  <si>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</si>
  <si>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</si>
  <si>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</si>
  <si>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</si>
  <si>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</si>
  <si>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</si>
  <si>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</si>
  <si>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</si>
  <si>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</si>
  <si>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</si>
  <si>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</si>
  <si>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</si>
  <si>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</si>
  <si>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</si>
  <si>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</si>
  <si>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</si>
  <si>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</si>
  <si>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</si>
  <si>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</si>
  <si>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</si>
  <si>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</si>
  <si>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</si>
  <si>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</si>
  <si>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</si>
  <si>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01.01.2012.</t>
  </si>
  <si>
    <t>03075281</t>
  </si>
  <si>
    <t>040001061</t>
  </si>
  <si>
    <t>ADRIS GRUPA d.d.</t>
  </si>
  <si>
    <t>82023167977</t>
  </si>
  <si>
    <t>ROVINJ</t>
  </si>
  <si>
    <t>postmaster@adris.hr</t>
  </si>
  <si>
    <t>www.adris.hr</t>
  </si>
  <si>
    <t>ISTARSKA</t>
  </si>
  <si>
    <t>7010</t>
  </si>
  <si>
    <t>TDR d.o.o.</t>
  </si>
  <si>
    <t>ROVINJ, OBALA VLADIMIRA NAZORA 1</t>
  </si>
  <si>
    <t>01773259</t>
  </si>
  <si>
    <t>ADRIA RESORTS d.o.o.</t>
  </si>
  <si>
    <t>01537733</t>
  </si>
  <si>
    <t>HRVATSKI DUHANI d.d.</t>
  </si>
  <si>
    <t>VIROVITICA, OSJEČKA 2</t>
  </si>
  <si>
    <t>01744216</t>
  </si>
  <si>
    <t>ISTRAGRAFIKA d.d.</t>
  </si>
  <si>
    <t>03075290</t>
  </si>
  <si>
    <t>INOVINE d.d.</t>
  </si>
  <si>
    <t>ZAGREB, DRAŠKOVIĆEVA 27</t>
  </si>
  <si>
    <t>02330725</t>
  </si>
  <si>
    <t>TVORNICA DUHANA ZAGREB d.d.</t>
  </si>
  <si>
    <t>03212785</t>
  </si>
  <si>
    <t>052 801 118</t>
  </si>
  <si>
    <t>052 811 284</t>
  </si>
  <si>
    <t>stanje na dan 30.09.2012.</t>
  </si>
  <si>
    <t>Obveznik:  ADRIS GRUPA d.d._______________________________________________________</t>
  </si>
  <si>
    <t>u razdoblju 01 .01.2012. do 30.09.2012.</t>
  </si>
  <si>
    <t>Obveznik:  ADRIS GRUPA d.d.__________________________________________________________</t>
  </si>
  <si>
    <t>u razdoblju  01.01.2012. do 30.09.2012.</t>
  </si>
  <si>
    <t>Obveznik:  ADRIS GRUPA d.d.____________________________________________________________</t>
  </si>
  <si>
    <t>OBALA VLADIMIRA NAZORA 1</t>
  </si>
  <si>
    <t>DA</t>
  </si>
  <si>
    <t>Vitomir Palinec</t>
  </si>
  <si>
    <t>Branko Zec</t>
  </si>
  <si>
    <t>MB: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</si>
</sst>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7">
    <xf numFmtId="0" fontId="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26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>
      <alignment vertical="top"/>
    </xf>
  </cellStyleXfs>
  <cellXfs count="311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6" fillId="0" borderId="0" xfId="1" applyFont="1" applyAlignment="1"/>
    <xf numFmtId="0" fontId="1" fillId="0" borderId="0" xfId="1" applyFont="1" applyAlignment="1"/>
    <xf numFmtId="0" fontId="6" fillId="0" borderId="7" xfId="1" applyFont="1" applyFill="1" applyBorder="1" applyAlignment="1" applyProtection="1">
      <alignment horizontal="center" vertical="center"/>
      <protection locked="0" hidden="1"/>
    </xf>
    <xf numFmtId="0" fontId="4" fillId="0" borderId="0" xfId="1" applyFont="1" applyFill="1" applyBorder="1" applyAlignment="1" applyProtection="1">
      <alignment horizontal="left" vertical="center"/>
      <protection hidden="1"/>
    </xf>
    <xf numFmtId="0" fontId="5" fillId="0" borderId="0" xfId="1" applyFont="1" applyFill="1" applyBorder="1" applyAlignment="1" applyProtection="1">
      <alignment vertical="center"/>
      <protection hidden="1"/>
    </xf>
    <xf numFmtId="0" fontId="5" fillId="0" borderId="0" xfId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Border="1" applyAlignment="1" applyProtection="1">
      <protection hidden="1"/>
    </xf>
    <xf numFmtId="0" fontId="13" fillId="0" borderId="0" xfId="1" applyFont="1" applyBorder="1" applyAlignment="1" applyProtection="1">
      <alignment horizontal="right" vertical="center" wrapText="1"/>
      <protection hidden="1"/>
    </xf>
    <xf numFmtId="0" fontId="13" fillId="0" borderId="0" xfId="1" applyNumberFormat="1" applyFont="1" applyFill="1" applyBorder="1" applyAlignment="1" applyProtection="1">
      <alignment horizontal="right" vertical="center" shrinkToFit="1"/>
      <protection locked="0" hidden="1"/>
    </xf>
    <xf numFmtId="0" fontId="13" fillId="0" borderId="0" xfId="1" applyFont="1" applyFill="1" applyBorder="1" applyAlignment="1" applyProtection="1">
      <alignment horizontal="left" vertical="center"/>
      <protection hidden="1"/>
    </xf>
    <xf numFmtId="0" fontId="6" fillId="0" borderId="0" xfId="1" applyFont="1" applyBorder="1" applyAlignment="1" applyProtection="1">
      <alignment horizontal="left"/>
      <protection hidden="1"/>
    </xf>
    <xf numFmtId="0" fontId="6" fillId="0" borderId="0" xfId="1" applyFont="1" applyBorder="1" applyAlignment="1" applyProtection="1">
      <alignment vertical="top"/>
      <protection hidden="1"/>
    </xf>
    <xf numFmtId="0" fontId="6" fillId="0" borderId="0" xfId="1" applyFont="1" applyBorder="1" applyAlignment="1" applyProtection="1">
      <alignment horizontal="right"/>
      <protection hidden="1"/>
    </xf>
    <xf numFmtId="0" fontId="4" fillId="0" borderId="0" xfId="1" applyFont="1" applyFill="1" applyBorder="1" applyAlignment="1" applyProtection="1">
      <alignment horizontal="right" vertical="center"/>
      <protection locked="0" hidden="1"/>
    </xf>
    <xf numFmtId="0" fontId="5" fillId="0" borderId="0" xfId="1" applyFont="1" applyBorder="1" applyAlignment="1" applyProtection="1">
      <protection hidden="1"/>
    </xf>
    <xf numFmtId="0" fontId="4" fillId="0" borderId="0" xfId="1" applyFont="1" applyBorder="1" applyAlignment="1" applyProtection="1">
      <alignment vertical="top"/>
      <protection hidden="1"/>
    </xf>
    <xf numFmtId="0" fontId="6" fillId="0" borderId="0" xfId="1" applyFont="1" applyFill="1" applyBorder="1" applyAlignment="1" applyProtection="1">
      <protection hidden="1"/>
    </xf>
    <xf numFmtId="0" fontId="6" fillId="0" borderId="0" xfId="1" applyFont="1" applyBorder="1" applyAlignment="1" applyProtection="1">
      <alignment horizontal="center" vertical="center"/>
      <protection locked="0" hidden="1"/>
    </xf>
    <xf numFmtId="0" fontId="6" fillId="0" borderId="0" xfId="1" applyFont="1" applyBorder="1" applyAlignment="1" applyProtection="1">
      <alignment wrapText="1"/>
      <protection hidden="1"/>
    </xf>
    <xf numFmtId="0" fontId="6" fillId="0" borderId="0" xfId="1" applyFont="1" applyBorder="1" applyAlignment="1" applyProtection="1">
      <alignment horizontal="right" vertical="top"/>
      <protection hidden="1"/>
    </xf>
    <xf numFmtId="0" fontId="6" fillId="0" borderId="0" xfId="1" applyFont="1" applyBorder="1" applyAlignment="1" applyProtection="1">
      <alignment horizontal="center" vertical="top"/>
      <protection hidden="1"/>
    </xf>
    <xf numFmtId="0" fontId="6" fillId="0" borderId="0" xfId="1" applyFont="1" applyBorder="1" applyAlignment="1" applyProtection="1">
      <alignment horizontal="center"/>
      <protection hidden="1"/>
    </xf>
    <xf numFmtId="0" fontId="6" fillId="0" borderId="0" xfId="1" applyFont="1" applyBorder="1" applyAlignment="1"/>
    <xf numFmtId="0" fontId="6" fillId="0" borderId="0" xfId="1" applyFont="1" applyBorder="1" applyAlignment="1" applyProtection="1">
      <alignment horizontal="left" vertical="top"/>
      <protection hidden="1"/>
    </xf>
    <xf numFmtId="0" fontId="6" fillId="0" borderId="8" xfId="1" applyFont="1" applyBorder="1" applyAlignment="1" applyProtection="1">
      <protection hidden="1"/>
    </xf>
    <xf numFmtId="0" fontId="6" fillId="0" borderId="0" xfId="1" applyFont="1" applyBorder="1" applyAlignment="1" applyProtection="1">
      <alignment vertical="center"/>
      <protection hidden="1"/>
    </xf>
    <xf numFmtId="0" fontId="6" fillId="0" borderId="9" xfId="1" applyFont="1" applyBorder="1" applyAlignment="1" applyProtection="1">
      <protection hidden="1"/>
    </xf>
    <xf numFmtId="0" fontId="6" fillId="0" borderId="9" xfId="1" applyFont="1" applyBorder="1" applyAlignment="1"/>
    <xf numFmtId="0" fontId="10" fillId="0" borderId="0" xfId="3">
      <alignment vertical="top"/>
    </xf>
    <xf numFmtId="0" fontId="10" fillId="0" borderId="0" xfId="3" applyAlignment="1"/>
    <xf numFmtId="0" fontId="18" fillId="0" borderId="0" xfId="3" applyFont="1" applyAlignment="1"/>
    <xf numFmtId="0" fontId="19" fillId="0" borderId="0" xfId="3" applyFont="1" applyFill="1" applyBorder="1" applyAlignment="1">
      <alignment horizontal="center" vertical="center" wrapText="1"/>
    </xf>
    <xf numFmtId="0" fontId="20" fillId="0" borderId="0" xfId="3" applyFont="1" applyFill="1" applyBorder="1" applyAlignment="1" applyProtection="1">
      <alignment horizontal="center" vertical="center"/>
      <protection hidden="1"/>
    </xf>
    <xf numFmtId="164" fontId="21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1" fillId="0" borderId="6" xfId="0" applyNumberFormat="1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0" fontId="14" fillId="0" borderId="0" xfId="3" applyFont="1" applyBorder="1" applyAlignment="1" applyProtection="1">
      <alignment vertical="center"/>
      <protection hidden="1"/>
    </xf>
    <xf numFmtId="0" fontId="6" fillId="0" borderId="0" xfId="1" applyFont="1" applyBorder="1" applyAlignment="1" applyProtection="1">
      <alignment horizontal="right" wrapText="1"/>
      <protection hidden="1"/>
    </xf>
    <xf numFmtId="0" fontId="6" fillId="0" borderId="0" xfId="1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5" fillId="0" borderId="10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7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15" fillId="0" borderId="0" xfId="0" applyFont="1" applyFill="1"/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3" applyFont="1" applyFill="1" applyAlignment="1">
      <alignment wrapText="1"/>
    </xf>
    <xf numFmtId="0" fontId="1" fillId="0" borderId="0" xfId="0" applyFont="1" applyFill="1"/>
    <xf numFmtId="14" fontId="20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" fillId="0" borderId="0" xfId="3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/>
    </xf>
    <xf numFmtId="0" fontId="6" fillId="0" borderId="8" xfId="1" applyFont="1" applyBorder="1" applyAlignment="1"/>
    <xf numFmtId="0" fontId="6" fillId="0" borderId="15" xfId="1" applyFont="1" applyBorder="1" applyAlignment="1"/>
    <xf numFmtId="0" fontId="5" fillId="0" borderId="16" xfId="1" applyFont="1" applyFill="1" applyBorder="1" applyAlignment="1" applyProtection="1">
      <alignment horizontal="left" vertical="center" wrapText="1"/>
      <protection hidden="1"/>
    </xf>
    <xf numFmtId="0" fontId="5" fillId="0" borderId="7" xfId="1" applyFont="1" applyFill="1" applyBorder="1" applyAlignment="1" applyProtection="1">
      <alignment vertical="center"/>
      <protection hidden="1"/>
    </xf>
    <xf numFmtId="0" fontId="6" fillId="0" borderId="16" xfId="1" applyFont="1" applyBorder="1" applyAlignment="1" applyProtection="1">
      <alignment horizontal="left" vertical="center" wrapText="1"/>
      <protection hidden="1"/>
    </xf>
    <xf numFmtId="0" fontId="6" fillId="0" borderId="7" xfId="1" applyFont="1" applyBorder="1" applyAlignment="1" applyProtection="1">
      <protection hidden="1"/>
    </xf>
    <xf numFmtId="0" fontId="13" fillId="0" borderId="0" xfId="1" applyFont="1" applyBorder="1" applyAlignment="1" applyProtection="1">
      <alignment horizontal="right"/>
      <protection hidden="1"/>
    </xf>
    <xf numFmtId="0" fontId="6" fillId="0" borderId="16" xfId="1" applyFont="1" applyFill="1" applyBorder="1" applyAlignment="1" applyProtection="1">
      <protection hidden="1"/>
    </xf>
    <xf numFmtId="0" fontId="6" fillId="0" borderId="16" xfId="1" applyFont="1" applyBorder="1" applyAlignment="1" applyProtection="1">
      <alignment wrapText="1"/>
      <protection hidden="1"/>
    </xf>
    <xf numFmtId="0" fontId="6" fillId="0" borderId="7" xfId="1" applyFont="1" applyBorder="1" applyAlignment="1" applyProtection="1">
      <alignment horizontal="right"/>
      <protection hidden="1"/>
    </xf>
    <xf numFmtId="0" fontId="6" fillId="0" borderId="16" xfId="1" applyFont="1" applyBorder="1" applyAlignment="1" applyProtection="1">
      <protection hidden="1"/>
    </xf>
    <xf numFmtId="0" fontId="6" fillId="0" borderId="7" xfId="1" applyFont="1" applyBorder="1" applyAlignment="1" applyProtection="1">
      <alignment horizontal="right" wrapText="1"/>
      <protection hidden="1"/>
    </xf>
    <xf numFmtId="0" fontId="4" fillId="0" borderId="16" xfId="1" applyFont="1" applyFill="1" applyBorder="1" applyAlignment="1" applyProtection="1">
      <alignment horizontal="right" vertical="center"/>
      <protection locked="0" hidden="1"/>
    </xf>
    <xf numFmtId="0" fontId="6" fillId="0" borderId="16" xfId="1" applyFont="1" applyBorder="1" applyAlignment="1" applyProtection="1">
      <alignment vertical="top"/>
      <protection hidden="1"/>
    </xf>
    <xf numFmtId="0" fontId="6" fillId="0" borderId="16" xfId="1" applyFont="1" applyBorder="1" applyAlignment="1" applyProtection="1">
      <alignment horizontal="left" vertical="top" wrapText="1"/>
      <protection hidden="1"/>
    </xf>
    <xf numFmtId="0" fontId="6" fillId="0" borderId="7" xfId="1" applyFont="1" applyBorder="1" applyAlignment="1"/>
    <xf numFmtId="0" fontId="6" fillId="0" borderId="7" xfId="1" applyFont="1" applyBorder="1" applyAlignment="1" applyProtection="1">
      <alignment horizontal="right" vertical="top"/>
      <protection hidden="1"/>
    </xf>
    <xf numFmtId="49" fontId="4" fillId="0" borderId="16" xfId="1" applyNumberFormat="1" applyFont="1" applyBorder="1" applyAlignment="1" applyProtection="1">
      <alignment horizontal="center" vertical="center"/>
      <protection locked="0" hidden="1"/>
    </xf>
    <xf numFmtId="0" fontId="6" fillId="0" borderId="7" xfId="1" applyFont="1" applyBorder="1" applyAlignment="1" applyProtection="1">
      <alignment horizontal="left" vertical="top"/>
      <protection hidden="1"/>
    </xf>
    <xf numFmtId="0" fontId="6" fillId="0" borderId="16" xfId="1" applyFont="1" applyBorder="1" applyAlignment="1" applyProtection="1">
      <alignment horizontal="left"/>
      <protection hidden="1"/>
    </xf>
    <xf numFmtId="0" fontId="6" fillId="0" borderId="15" xfId="1" applyFont="1" applyBorder="1" applyAlignment="1" applyProtection="1">
      <protection hidden="1"/>
    </xf>
    <xf numFmtId="0" fontId="6" fillId="0" borderId="7" xfId="1" applyFont="1" applyBorder="1" applyAlignment="1" applyProtection="1">
      <alignment horizontal="left"/>
      <protection hidden="1"/>
    </xf>
    <xf numFmtId="0" fontId="6" fillId="0" borderId="16" xfId="1" applyFont="1" applyFill="1" applyBorder="1" applyAlignment="1" applyProtection="1">
      <alignment vertical="center"/>
      <protection hidden="1"/>
    </xf>
    <xf numFmtId="0" fontId="14" fillId="0" borderId="16" xfId="3" applyFont="1" applyFill="1" applyBorder="1" applyAlignment="1" applyProtection="1">
      <alignment vertical="center"/>
      <protection hidden="1"/>
    </xf>
    <xf numFmtId="0" fontId="14" fillId="0" borderId="0" xfId="3" applyFont="1" applyBorder="1" applyAlignment="1" applyProtection="1">
      <alignment horizontal="left"/>
      <protection hidden="1"/>
    </xf>
    <xf numFmtId="0" fontId="10" fillId="0" borderId="0" xfId="3" applyBorder="1" applyAlignment="1"/>
    <xf numFmtId="0" fontId="10" fillId="0" borderId="16" xfId="3" applyBorder="1" applyAlignment="1"/>
    <xf numFmtId="0" fontId="4" fillId="0" borderId="7" xfId="1" applyFont="1" applyBorder="1" applyAlignment="1" applyProtection="1">
      <alignment vertical="center"/>
      <protection hidden="1"/>
    </xf>
    <xf numFmtId="0" fontId="6" fillId="0" borderId="17" xfId="1" applyFont="1" applyBorder="1" applyAlignment="1" applyProtection="1">
      <protection hidden="1"/>
    </xf>
    <xf numFmtId="0" fontId="6" fillId="0" borderId="18" xfId="1" applyFont="1" applyFill="1" applyBorder="1" applyAlignment="1" applyProtection="1">
      <alignment horizontal="right" vertical="top" wrapText="1"/>
      <protection hidden="1"/>
    </xf>
    <xf numFmtId="0" fontId="6" fillId="0" borderId="19" xfId="1" applyFont="1" applyFill="1" applyBorder="1" applyAlignment="1" applyProtection="1">
      <alignment horizontal="right" vertical="top" wrapText="1"/>
      <protection hidden="1"/>
    </xf>
    <xf numFmtId="0" fontId="6" fillId="0" borderId="19" xfId="1" applyFont="1" applyFill="1" applyBorder="1" applyAlignment="1" applyProtection="1">
      <protection hidden="1"/>
    </xf>
    <xf numFmtId="0" fontId="6" fillId="0" borderId="20" xfId="1" applyFont="1" applyFill="1" applyBorder="1" applyAlignment="1" applyProtection="1">
      <protection hidden="1"/>
    </xf>
    <xf numFmtId="14" fontId="4" fillId="0" borderId="12" xfId="1" applyNumberFormat="1" applyFont="1" applyFill="1" applyBorder="1" applyAlignment="1" applyProtection="1">
      <alignment horizontal="center" vertical="center"/>
      <protection locked="0" hidden="1"/>
    </xf>
    <xf numFmtId="3" fontId="4" fillId="0" borderId="11" xfId="1" applyNumberFormat="1" applyFont="1" applyFill="1" applyBorder="1" applyAlignment="1" applyProtection="1">
      <alignment horizontal="right" vertical="center"/>
      <protection locked="0" hidden="1"/>
    </xf>
    <xf numFmtId="0" fontId="4" fillId="0" borderId="11" xfId="1" applyFont="1" applyFill="1" applyBorder="1" applyAlignment="1" applyProtection="1">
      <alignment horizontal="center" vertical="center"/>
      <protection locked="0" hidden="1"/>
    </xf>
    <xf numFmtId="49" fontId="4" fillId="0" borderId="11" xfId="1" applyNumberFormat="1" applyFont="1" applyFill="1" applyBorder="1" applyAlignment="1" applyProtection="1">
      <alignment horizontal="right" vertical="center"/>
      <protection locked="0" hidden="1"/>
    </xf>
    <xf numFmtId="0" fontId="4" fillId="0" borderId="7" xfId="1" applyFont="1" applyFill="1" applyBorder="1" applyAlignment="1" applyProtection="1">
      <alignment horizontal="right" vertical="center"/>
      <protection locked="0" hidden="1"/>
    </xf>
    <xf numFmtId="0" fontId="6" fillId="0" borderId="0" xfId="1" applyFont="1" applyFill="1" applyBorder="1" applyAlignment="1"/>
    <xf numFmtId="49" fontId="4" fillId="0" borderId="0" xfId="1" applyNumberFormat="1" applyFont="1" applyFill="1" applyBorder="1" applyAlignment="1" applyProtection="1">
      <alignment horizontal="center" vertical="center"/>
      <protection locked="0" hidden="1"/>
    </xf>
    <xf numFmtId="0" fontId="5" fillId="0" borderId="0" xfId="4" applyFont="1" applyBorder="1" applyAlignment="1" applyProtection="1">
      <protection hidden="1"/>
    </xf>
    <xf numFmtId="0" fontId="5" fillId="0" borderId="0" xfId="4" applyFont="1" applyBorder="1" applyAlignment="1" applyProtection="1">
      <alignment vertical="top"/>
      <protection hidden="1"/>
    </xf>
    <xf numFmtId="0" fontId="5" fillId="0" borderId="16" xfId="4" applyFont="1" applyBorder="1" applyAlignment="1" applyProtection="1">
      <protection hidden="1"/>
    </xf>
    <xf numFmtId="1" fontId="4" fillId="0" borderId="11" xfId="4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4" applyNumberFormat="1" applyFont="1" applyFill="1" applyBorder="1" applyAlignment="1" applyProtection="1">
      <alignment horizontal="center" vertical="center"/>
      <protection locked="0" hidden="1"/>
    </xf>
    <xf numFmtId="0" fontId="5" fillId="0" borderId="0" xfId="4" applyFont="1" applyBorder="1" applyAlignment="1" applyProtection="1">
      <protection hidden="1"/>
    </xf>
    <xf numFmtId="0" fontId="5" fillId="0" borderId="0" xfId="4" applyFont="1" applyBorder="1" applyAlignment="1" applyProtection="1">
      <alignment vertical="top"/>
      <protection hidden="1"/>
    </xf>
    <xf numFmtId="0" fontId="5" fillId="0" borderId="0" xfId="4" applyFont="1" applyBorder="1" applyAlignment="1" applyProtection="1">
      <alignment horizontal="right"/>
      <protection hidden="1"/>
    </xf>
    <xf numFmtId="0" fontId="5" fillId="0" borderId="0" xfId="4" applyFont="1" applyBorder="1" applyAlignment="1" applyProtection="1">
      <alignment vertical="top" wrapText="1"/>
      <protection hidden="1"/>
    </xf>
    <xf numFmtId="0" fontId="5" fillId="0" borderId="0" xfId="4" applyFont="1" applyBorder="1" applyAlignment="1" applyProtection="1">
      <alignment wrapText="1"/>
      <protection hidden="1"/>
    </xf>
    <xf numFmtId="0" fontId="5" fillId="0" borderId="0" xfId="4" applyFont="1" applyBorder="1" applyAlignment="1" applyProtection="1">
      <alignment horizontal="right" vertical="top"/>
      <protection hidden="1"/>
    </xf>
    <xf numFmtId="0" fontId="5" fillId="0" borderId="0" xfId="4" applyFont="1" applyBorder="1" applyAlignment="1" applyProtection="1">
      <alignment horizontal="center" vertical="top"/>
      <protection hidden="1"/>
    </xf>
    <xf numFmtId="0" fontId="5" fillId="0" borderId="0" xfId="4" applyFont="1" applyBorder="1" applyAlignment="1" applyProtection="1">
      <alignment horizontal="center"/>
      <protection hidden="1"/>
    </xf>
    <xf numFmtId="0" fontId="5" fillId="0" borderId="7" xfId="4" applyFont="1" applyBorder="1" applyAlignment="1" applyProtection="1">
      <alignment horizontal="right"/>
      <protection hidden="1"/>
    </xf>
    <xf numFmtId="0" fontId="5" fillId="0" borderId="16" xfId="4" applyFont="1" applyBorder="1" applyAlignment="1" applyProtection="1">
      <protection hidden="1"/>
    </xf>
    <xf numFmtId="0" fontId="5" fillId="0" borderId="16" xfId="4" applyFont="1" applyBorder="1" applyAlignment="1" applyProtection="1">
      <alignment horizontal="left" vertical="top" indent="2"/>
      <protection hidden="1"/>
    </xf>
    <xf numFmtId="0" fontId="5" fillId="0" borderId="16" xfId="4" applyFont="1" applyBorder="1" applyAlignment="1" applyProtection="1">
      <alignment horizontal="left" vertical="top" wrapText="1" indent="2"/>
      <protection hidden="1"/>
    </xf>
    <xf numFmtId="0" fontId="5" fillId="0" borderId="7" xfId="4" applyFont="1" applyBorder="1" applyAlignment="1" applyProtection="1">
      <alignment horizontal="right" vertical="top"/>
      <protection hidden="1"/>
    </xf>
    <xf numFmtId="3" fontId="0" fillId="0" borderId="0" xfId="0" applyNumberFormat="1" applyFill="1"/>
    <xf numFmtId="0" fontId="4" fillId="0" borderId="18" xfId="4" applyFont="1" applyFill="1" applyBorder="1" applyAlignment="1" applyProtection="1">
      <alignment horizontal="left" vertical="center"/>
      <protection locked="0" hidden="1"/>
    </xf>
    <xf numFmtId="0" fontId="4" fillId="0" borderId="19" xfId="4" applyFont="1" applyFill="1" applyBorder="1" applyAlignment="1" applyProtection="1">
      <alignment horizontal="left" vertical="center"/>
      <protection locked="0" hidden="1"/>
    </xf>
    <xf numFmtId="0" fontId="4" fillId="0" borderId="20" xfId="4" applyFont="1" applyFill="1" applyBorder="1" applyAlignment="1" applyProtection="1">
      <alignment horizontal="left" vertical="center"/>
      <protection locked="0" hidden="1"/>
    </xf>
    <xf numFmtId="49" fontId="4" fillId="0" borderId="18" xfId="4" applyNumberFormat="1" applyFont="1" applyFill="1" applyBorder="1" applyAlignment="1" applyProtection="1">
      <alignment horizontal="left" vertical="center"/>
      <protection locked="0" hidden="1"/>
    </xf>
    <xf numFmtId="49" fontId="4" fillId="0" borderId="19" xfId="4" applyNumberFormat="1" applyFont="1" applyFill="1" applyBorder="1" applyAlignment="1" applyProtection="1">
      <alignment horizontal="left" vertical="center"/>
      <protection locked="0" hidden="1"/>
    </xf>
    <xf numFmtId="49" fontId="4" fillId="0" borderId="20" xfId="4" applyNumberFormat="1" applyFont="1" applyFill="1" applyBorder="1" applyAlignment="1" applyProtection="1">
      <alignment horizontal="left" vertical="center"/>
      <protection locked="0" hidden="1"/>
    </xf>
    <xf numFmtId="0" fontId="5" fillId="0" borderId="20" xfId="4" applyFont="1" applyFill="1" applyBorder="1" applyAlignment="1">
      <alignment horizontal="left" vertical="center"/>
    </xf>
    <xf numFmtId="49" fontId="27" fillId="0" borderId="18" xfId="5" applyNumberFormat="1" applyFill="1" applyBorder="1" applyAlignment="1" applyProtection="1">
      <alignment horizontal="left" vertical="center"/>
      <protection locked="0" hidden="1"/>
    </xf>
    <xf numFmtId="0" fontId="5" fillId="0" borderId="0" xfId="4" applyFont="1" applyBorder="1" applyAlignment="1" applyProtection="1">
      <alignment horizontal="center" vertical="top"/>
      <protection hidden="1"/>
    </xf>
    <xf numFmtId="0" fontId="5" fillId="0" borderId="0" xfId="4" applyFont="1" applyBorder="1" applyAlignment="1" applyProtection="1">
      <alignment horizontal="center"/>
      <protection hidden="1"/>
    </xf>
    <xf numFmtId="0" fontId="5" fillId="0" borderId="19" xfId="4" applyFont="1" applyFill="1" applyBorder="1" applyAlignment="1">
      <alignment horizontal="left"/>
    </xf>
    <xf numFmtId="0" fontId="5" fillId="0" borderId="20" xfId="4" applyFont="1" applyFill="1" applyBorder="1" applyAlignment="1">
      <alignment horizontal="left"/>
    </xf>
    <xf numFmtId="49" fontId="4" fillId="0" borderId="18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4" applyNumberFormat="1" applyFont="1" applyFill="1" applyBorder="1" applyAlignment="1" applyProtection="1">
      <alignment horizontal="center" vertical="center"/>
      <protection locked="0" hidden="1"/>
    </xf>
    <xf numFmtId="0" fontId="6" fillId="0" borderId="19" xfId="1" applyFont="1" applyFill="1" applyBorder="1" applyAlignment="1" applyProtection="1">
      <alignment horizontal="center" vertical="top"/>
      <protection hidden="1"/>
    </xf>
    <xf numFmtId="0" fontId="6" fillId="0" borderId="19" xfId="1" applyFont="1" applyFill="1" applyBorder="1" applyAlignment="1" applyProtection="1">
      <alignment horizontal="center"/>
      <protection hidden="1"/>
    </xf>
    <xf numFmtId="0" fontId="6" fillId="0" borderId="7" xfId="1" applyFont="1" applyBorder="1" applyAlignment="1" applyProtection="1">
      <alignment horizontal="right" vertical="center" wrapText="1"/>
      <protection hidden="1"/>
    </xf>
    <xf numFmtId="0" fontId="6" fillId="0" borderId="16" xfId="1" applyFont="1" applyBorder="1" applyAlignment="1" applyProtection="1">
      <alignment horizontal="right" wrapText="1"/>
      <protection hidden="1"/>
    </xf>
    <xf numFmtId="0" fontId="6" fillId="0" borderId="7" xfId="1" applyFont="1" applyBorder="1" applyAlignment="1" applyProtection="1">
      <alignment horizontal="right" vertical="center"/>
      <protection hidden="1"/>
    </xf>
    <xf numFmtId="0" fontId="6" fillId="0" borderId="16" xfId="1" applyFont="1" applyBorder="1" applyAlignment="1" applyProtection="1">
      <alignment horizontal="right"/>
      <protection hidden="1"/>
    </xf>
    <xf numFmtId="0" fontId="23" fillId="0" borderId="0" xfId="3" applyFont="1" applyBorder="1" applyAlignment="1" applyProtection="1">
      <alignment horizontal="left"/>
      <protection hidden="1"/>
    </xf>
    <xf numFmtId="0" fontId="24" fillId="0" borderId="0" xfId="3" applyFont="1" applyBorder="1" applyAlignment="1"/>
    <xf numFmtId="0" fontId="14" fillId="0" borderId="0" xfId="3" applyFont="1" applyBorder="1" applyAlignment="1" applyProtection="1">
      <alignment horizontal="left"/>
      <protection hidden="1"/>
    </xf>
    <xf numFmtId="0" fontId="10" fillId="0" borderId="0" xfId="3" applyBorder="1" applyAlignment="1"/>
    <xf numFmtId="0" fontId="10" fillId="0" borderId="16" xfId="3" applyBorder="1" applyAlignment="1"/>
    <xf numFmtId="0" fontId="6" fillId="0" borderId="22" xfId="1" applyFont="1" applyBorder="1" applyAlignment="1" applyProtection="1">
      <alignment horizontal="center" vertical="top"/>
      <protection hidden="1"/>
    </xf>
    <xf numFmtId="0" fontId="6" fillId="0" borderId="22" xfId="1" applyFont="1" applyBorder="1" applyAlignment="1">
      <alignment horizontal="center"/>
    </xf>
    <xf numFmtId="0" fontId="6" fillId="0" borderId="23" xfId="1" applyFont="1" applyBorder="1" applyAlignment="1"/>
    <xf numFmtId="0" fontId="11" fillId="0" borderId="21" xfId="1" applyFont="1" applyBorder="1" applyAlignment="1"/>
    <xf numFmtId="0" fontId="11" fillId="0" borderId="8" xfId="1" applyFont="1" applyBorder="1" applyAlignment="1"/>
    <xf numFmtId="0" fontId="6" fillId="0" borderId="0" xfId="1" applyFont="1" applyBorder="1" applyAlignment="1" applyProtection="1">
      <alignment vertical="center"/>
      <protection hidden="1"/>
    </xf>
    <xf numFmtId="49" fontId="4" fillId="0" borderId="18" xfId="1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1" applyNumberFormat="1" applyFont="1" applyFill="1" applyBorder="1" applyAlignment="1" applyProtection="1">
      <alignment horizontal="center" vertical="center"/>
      <protection locked="0" hidden="1"/>
    </xf>
    <xf numFmtId="0" fontId="4" fillId="0" borderId="18" xfId="1" applyFont="1" applyFill="1" applyBorder="1" applyAlignment="1" applyProtection="1">
      <alignment horizontal="left" vertical="center"/>
      <protection locked="0" hidden="1"/>
    </xf>
    <xf numFmtId="0" fontId="6" fillId="0" borderId="19" xfId="1" applyFont="1" applyFill="1" applyBorder="1" applyAlignment="1"/>
    <xf numFmtId="0" fontId="6" fillId="0" borderId="20" xfId="1" applyFont="1" applyFill="1" applyBorder="1" applyAlignment="1"/>
    <xf numFmtId="0" fontId="6" fillId="0" borderId="0" xfId="1" applyFont="1" applyBorder="1" applyAlignment="1" applyProtection="1">
      <alignment horizontal="center" vertical="top"/>
      <protection hidden="1"/>
    </xf>
    <xf numFmtId="0" fontId="6" fillId="0" borderId="0" xfId="1" applyFont="1" applyBorder="1" applyAlignment="1" applyProtection="1">
      <alignment horizontal="center"/>
      <protection hidden="1"/>
    </xf>
    <xf numFmtId="0" fontId="6" fillId="0" borderId="8" xfId="1" applyFont="1" applyBorder="1" applyAlignment="1" applyProtection="1">
      <alignment horizontal="center"/>
      <protection hidden="1"/>
    </xf>
    <xf numFmtId="0" fontId="6" fillId="0" borderId="0" xfId="1" applyFont="1" applyBorder="1" applyAlignment="1" applyProtection="1">
      <alignment horizontal="right" vertical="center"/>
      <protection hidden="1"/>
    </xf>
    <xf numFmtId="0" fontId="5" fillId="0" borderId="7" xfId="1" applyFont="1" applyBorder="1" applyAlignment="1" applyProtection="1">
      <alignment horizontal="center" vertical="center"/>
      <protection hidden="1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5" fillId="0" borderId="0" xfId="4" applyFont="1" applyBorder="1" applyAlignment="1" applyProtection="1">
      <alignment vertical="top" wrapText="1"/>
      <protection hidden="1"/>
    </xf>
    <xf numFmtId="0" fontId="5" fillId="0" borderId="0" xfId="4" applyFont="1" applyBorder="1" applyAlignment="1" applyProtection="1">
      <alignment wrapText="1"/>
      <protection hidden="1"/>
    </xf>
    <xf numFmtId="0" fontId="6" fillId="0" borderId="0" xfId="1" applyFont="1" applyBorder="1" applyAlignment="1" applyProtection="1">
      <alignment horizontal="right"/>
      <protection hidden="1"/>
    </xf>
    <xf numFmtId="0" fontId="27" fillId="0" borderId="18" xfId="5" applyFill="1" applyBorder="1" applyAlignment="1" applyProtection="1">
      <protection locked="0" hidden="1"/>
    </xf>
    <xf numFmtId="0" fontId="4" fillId="0" borderId="19" xfId="4" applyFont="1" applyFill="1" applyBorder="1" applyAlignment="1" applyProtection="1">
      <protection locked="0" hidden="1"/>
    </xf>
    <xf numFmtId="0" fontId="4" fillId="0" borderId="20" xfId="4" applyFont="1" applyFill="1" applyBorder="1" applyAlignment="1" applyProtection="1">
      <protection locked="0" hidden="1"/>
    </xf>
    <xf numFmtId="0" fontId="6" fillId="0" borderId="0" xfId="1" applyFont="1" applyBorder="1" applyAlignment="1" applyProtection="1">
      <alignment horizontal="right" wrapText="1"/>
      <protection hidden="1"/>
    </xf>
    <xf numFmtId="0" fontId="6" fillId="0" borderId="7" xfId="1" applyFont="1" applyBorder="1" applyAlignment="1" applyProtection="1">
      <alignment horizontal="right" wrapText="1"/>
      <protection hidden="1"/>
    </xf>
    <xf numFmtId="0" fontId="4" fillId="0" borderId="7" xfId="1" applyFont="1" applyFill="1" applyBorder="1" applyAlignment="1" applyProtection="1">
      <alignment horizontal="left" vertical="center" wrapText="1"/>
      <protection hidden="1"/>
    </xf>
    <xf numFmtId="0" fontId="4" fillId="0" borderId="0" xfId="1" applyFont="1" applyFill="1" applyBorder="1" applyAlignment="1" applyProtection="1">
      <alignment horizontal="left" vertical="center" wrapText="1"/>
      <protection hidden="1"/>
    </xf>
    <xf numFmtId="0" fontId="4" fillId="0" borderId="16" xfId="1" applyFont="1" applyFill="1" applyBorder="1" applyAlignment="1" applyProtection="1">
      <alignment horizontal="left" vertical="center" wrapText="1"/>
      <protection hidden="1"/>
    </xf>
    <xf numFmtId="0" fontId="12" fillId="0" borderId="7" xfId="1" applyFont="1" applyBorder="1" applyAlignment="1" applyProtection="1">
      <alignment horizontal="center" vertical="center" wrapText="1"/>
      <protection hidden="1"/>
    </xf>
    <xf numFmtId="0" fontId="12" fillId="0" borderId="0" xfId="1" applyFont="1" applyBorder="1" applyAlignment="1" applyProtection="1">
      <alignment horizontal="center" vertical="center" wrapText="1"/>
      <protection hidden="1"/>
    </xf>
    <xf numFmtId="0" fontId="12" fillId="0" borderId="16" xfId="1" applyFont="1" applyBorder="1" applyAlignment="1" applyProtection="1">
      <alignment horizontal="center" vertical="center" wrapText="1"/>
      <protection hidden="1"/>
    </xf>
    <xf numFmtId="0" fontId="3" fillId="0" borderId="7" xfId="1" applyFont="1" applyBorder="1" applyAlignment="1" applyProtection="1">
      <alignment horizontal="right" vertical="center" wrapText="1"/>
      <protection hidden="1"/>
    </xf>
    <xf numFmtId="0" fontId="3" fillId="0" borderId="16" xfId="1" applyFont="1" applyBorder="1" applyAlignment="1" applyProtection="1">
      <alignment horizontal="right" wrapText="1"/>
      <protection hidden="1"/>
    </xf>
    <xf numFmtId="0" fontId="5" fillId="0" borderId="19" xfId="4" applyFont="1" applyFill="1" applyBorder="1" applyAlignment="1">
      <alignment horizontal="left" vertical="center"/>
    </xf>
    <xf numFmtId="1" fontId="4" fillId="0" borderId="18" xfId="4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top" wrapText="1"/>
      <protection hidden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8" fillId="0" borderId="29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8" fillId="0" borderId="19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vertical="center" wrapText="1"/>
    </xf>
    <xf numFmtId="0" fontId="15" fillId="0" borderId="29" xfId="0" applyFont="1" applyFill="1" applyBorder="1" applyAlignment="1">
      <alignment vertical="center" wrapText="1"/>
    </xf>
    <xf numFmtId="0" fontId="7" fillId="0" borderId="12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15" fillId="0" borderId="26" xfId="0" applyFont="1" applyFill="1" applyBorder="1"/>
    <xf numFmtId="0" fontId="15" fillId="0" borderId="27" xfId="0" applyFont="1" applyFill="1" applyBorder="1"/>
    <xf numFmtId="0" fontId="15" fillId="0" borderId="30" xfId="0" applyFont="1" applyFill="1" applyBorder="1"/>
    <xf numFmtId="0" fontId="15" fillId="0" borderId="31" xfId="0" applyFont="1" applyFill="1" applyBorder="1"/>
    <xf numFmtId="0" fontId="6" fillId="0" borderId="2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19" fillId="0" borderId="0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20" fillId="0" borderId="0" xfId="3" applyFont="1" applyFill="1" applyBorder="1" applyAlignment="1" applyProtection="1">
      <alignment horizontal="center" vertical="center"/>
      <protection hidden="1"/>
    </xf>
    <xf numFmtId="14" fontId="20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" fillId="0" borderId="0" xfId="3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11" fillId="0" borderId="0" xfId="3" applyFont="1" applyAlignment="1"/>
    <xf numFmtId="0" fontId="17" fillId="0" borderId="0" xfId="3" applyFont="1" applyBorder="1" applyAlignment="1">
      <alignment horizontal="justify" vertical="top" wrapText="1"/>
    </xf>
    <xf numFmtId="0" fontId="10" fillId="0" borderId="0" xfId="3" applyAlignment="1"/>
  </cellXfs>
  <cellStyles count="7">
    <cellStyle name="Hiperveza 2" xfId="5"/>
    <cellStyle name="Normal_TFI-POD" xfId="1"/>
    <cellStyle name="Normal_TFI-POD 2" xfId="4"/>
    <cellStyle name="Normalno" xfId="0" builtinId="0"/>
    <cellStyle name="Obično_Knjiga2" xfId="2"/>
    <cellStyle name="Stil 1" xfId="6"/>
    <cellStyle name="Style 1" xfId="3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ostmaster@adris.hr" TargetMode="External"/><Relationship Id="rId2" Type="http://schemas.openxmlformats.org/officeDocument/2006/relationships/hyperlink" Target="http://www.adris.hr/" TargetMode="External"/><Relationship Id="rId1" Type="http://schemas.openxmlformats.org/officeDocument/2006/relationships/hyperlink" Target="mailto:postmaster@adris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zoomScaleNormal="100" zoomScaleSheetLayoutView="110" workbookViewId="0">
      <selection activeCell="H28" sqref="H28:I28"/>
    </sheetView>
  </sheetViews>
  <sheetFormatPr defaultColWidth="9.109375" defaultRowHeight="13.2" x14ac:dyDescent="0.25"/>
  <cols>
    <col min="1" max="1" width="9.109375" style="11"/>
    <col min="2" max="2" width="13" style="11" customWidth="1"/>
    <col min="3" max="6" width="9.109375" style="11"/>
    <col min="7" max="7" width="15.109375" style="11" customWidth="1"/>
    <col min="8" max="8" width="19.33203125" style="11" customWidth="1"/>
    <col min="9" max="9" width="14.44140625" style="11" customWidth="1"/>
    <col min="10" max="16384" width="9.109375" style="11"/>
  </cols>
  <sheetData>
    <row r="1" spans="1:12" ht="15.6" x14ac:dyDescent="0.3">
      <c r="A1" s="171" t="s">
        <v>246</v>
      </c>
      <c r="B1" s="172"/>
      <c r="C1" s="172"/>
      <c r="D1" s="84"/>
      <c r="E1" s="84"/>
      <c r="F1" s="84"/>
      <c r="G1" s="84"/>
      <c r="H1" s="84"/>
      <c r="I1" s="85"/>
      <c r="J1" s="10"/>
      <c r="K1" s="10"/>
      <c r="L1" s="10"/>
    </row>
    <row r="2" spans="1:12" x14ac:dyDescent="0.25">
      <c r="A2" s="198" t="s">
        <v>247</v>
      </c>
      <c r="B2" s="199"/>
      <c r="C2" s="199"/>
      <c r="D2" s="200"/>
      <c r="E2" s="117" t="s">
        <v>320</v>
      </c>
      <c r="F2" s="12"/>
      <c r="G2" s="13" t="s">
        <v>248</v>
      </c>
      <c r="H2" s="117">
        <v>41182</v>
      </c>
      <c r="I2" s="86"/>
      <c r="J2" s="10"/>
      <c r="K2" s="10"/>
      <c r="L2" s="10"/>
    </row>
    <row r="3" spans="1:12" x14ac:dyDescent="0.2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 x14ac:dyDescent="0.25">
      <c r="A4" s="201" t="s">
        <v>314</v>
      </c>
      <c r="B4" s="202"/>
      <c r="C4" s="202"/>
      <c r="D4" s="202"/>
      <c r="E4" s="202"/>
      <c r="F4" s="202"/>
      <c r="G4" s="202"/>
      <c r="H4" s="202"/>
      <c r="I4" s="203"/>
      <c r="J4" s="10"/>
      <c r="K4" s="10"/>
      <c r="L4" s="10"/>
    </row>
    <row r="5" spans="1:12" x14ac:dyDescent="0.2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x14ac:dyDescent="0.25">
      <c r="A6" s="161" t="s">
        <v>249</v>
      </c>
      <c r="B6" s="162"/>
      <c r="C6" s="155" t="s">
        <v>321</v>
      </c>
      <c r="D6" s="156"/>
      <c r="E6" s="28"/>
      <c r="F6" s="28"/>
      <c r="G6" s="28"/>
      <c r="H6" s="28"/>
      <c r="I6" s="92"/>
      <c r="J6" s="10"/>
      <c r="K6" s="10"/>
      <c r="L6" s="10"/>
    </row>
    <row r="7" spans="1:12" x14ac:dyDescent="0.25">
      <c r="A7" s="93"/>
      <c r="B7" s="22"/>
      <c r="C7" s="16"/>
      <c r="D7" s="16"/>
      <c r="E7" s="28"/>
      <c r="F7" s="28"/>
      <c r="G7" s="28"/>
      <c r="H7" s="28"/>
      <c r="I7" s="92"/>
      <c r="J7" s="10"/>
      <c r="K7" s="10"/>
      <c r="L7" s="10"/>
    </row>
    <row r="8" spans="1:12" x14ac:dyDescent="0.25">
      <c r="A8" s="204" t="s">
        <v>250</v>
      </c>
      <c r="B8" s="205"/>
      <c r="C8" s="155" t="s">
        <v>322</v>
      </c>
      <c r="D8" s="156"/>
      <c r="E8" s="28"/>
      <c r="F8" s="28"/>
      <c r="G8" s="28"/>
      <c r="H8" s="28"/>
      <c r="I8" s="94"/>
      <c r="J8" s="10"/>
      <c r="K8" s="10"/>
      <c r="L8" s="10"/>
    </row>
    <row r="9" spans="1:12" x14ac:dyDescent="0.25">
      <c r="A9" s="95"/>
      <c r="B9" s="49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x14ac:dyDescent="0.25">
      <c r="A10" s="159" t="s">
        <v>251</v>
      </c>
      <c r="B10" s="196"/>
      <c r="C10" s="155" t="s">
        <v>324</v>
      </c>
      <c r="D10" s="156"/>
      <c r="E10" s="16"/>
      <c r="F10" s="16"/>
      <c r="G10" s="16"/>
      <c r="H10" s="16"/>
      <c r="I10" s="94"/>
      <c r="J10" s="10"/>
      <c r="K10" s="10"/>
      <c r="L10" s="10"/>
    </row>
    <row r="11" spans="1:12" x14ac:dyDescent="0.25">
      <c r="A11" s="197"/>
      <c r="B11" s="196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x14ac:dyDescent="0.25">
      <c r="A12" s="161" t="s">
        <v>252</v>
      </c>
      <c r="B12" s="162"/>
      <c r="C12" s="143" t="s">
        <v>323</v>
      </c>
      <c r="D12" s="206"/>
      <c r="E12" s="206"/>
      <c r="F12" s="206"/>
      <c r="G12" s="206"/>
      <c r="H12" s="206"/>
      <c r="I12" s="149"/>
      <c r="J12" s="10"/>
      <c r="K12" s="10"/>
      <c r="L12" s="10"/>
    </row>
    <row r="13" spans="1:12" x14ac:dyDescent="0.2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x14ac:dyDescent="0.25">
      <c r="A14" s="161" t="s">
        <v>253</v>
      </c>
      <c r="B14" s="162"/>
      <c r="C14" s="207">
        <v>52210</v>
      </c>
      <c r="D14" s="208"/>
      <c r="E14" s="16"/>
      <c r="F14" s="143" t="s">
        <v>325</v>
      </c>
      <c r="G14" s="206"/>
      <c r="H14" s="206"/>
      <c r="I14" s="149"/>
      <c r="J14" s="10"/>
      <c r="K14" s="10"/>
      <c r="L14" s="10"/>
    </row>
    <row r="15" spans="1:12" x14ac:dyDescent="0.2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x14ac:dyDescent="0.25">
      <c r="A16" s="161" t="s">
        <v>254</v>
      </c>
      <c r="B16" s="162"/>
      <c r="C16" s="143" t="s">
        <v>353</v>
      </c>
      <c r="D16" s="206"/>
      <c r="E16" s="206"/>
      <c r="F16" s="206"/>
      <c r="G16" s="206"/>
      <c r="H16" s="206"/>
      <c r="I16" s="149"/>
      <c r="J16" s="10"/>
      <c r="K16" s="10"/>
      <c r="L16" s="10"/>
    </row>
    <row r="17" spans="1:12" x14ac:dyDescent="0.25">
      <c r="A17" s="93"/>
      <c r="B17" s="22"/>
      <c r="C17" s="124"/>
      <c r="D17" s="124"/>
      <c r="E17" s="124"/>
      <c r="F17" s="124"/>
      <c r="G17" s="124"/>
      <c r="H17" s="124"/>
      <c r="I17" s="126"/>
      <c r="J17" s="10"/>
      <c r="K17" s="10"/>
      <c r="L17" s="10"/>
    </row>
    <row r="18" spans="1:12" x14ac:dyDescent="0.25">
      <c r="A18" s="161" t="s">
        <v>255</v>
      </c>
      <c r="B18" s="162"/>
      <c r="C18" s="193" t="s">
        <v>326</v>
      </c>
      <c r="D18" s="194"/>
      <c r="E18" s="194"/>
      <c r="F18" s="194"/>
      <c r="G18" s="194"/>
      <c r="H18" s="194"/>
      <c r="I18" s="195"/>
      <c r="J18" s="10"/>
      <c r="K18" s="10"/>
      <c r="L18" s="10"/>
    </row>
    <row r="19" spans="1:12" x14ac:dyDescent="0.25">
      <c r="A19" s="93"/>
      <c r="B19" s="22"/>
      <c r="C19" s="125"/>
      <c r="D19" s="124"/>
      <c r="E19" s="124"/>
      <c r="F19" s="124"/>
      <c r="G19" s="124"/>
      <c r="H19" s="124"/>
      <c r="I19" s="126"/>
      <c r="J19" s="10"/>
      <c r="K19" s="10"/>
      <c r="L19" s="10"/>
    </row>
    <row r="20" spans="1:12" x14ac:dyDescent="0.25">
      <c r="A20" s="161" t="s">
        <v>256</v>
      </c>
      <c r="B20" s="162"/>
      <c r="C20" s="193" t="s">
        <v>327</v>
      </c>
      <c r="D20" s="194"/>
      <c r="E20" s="194"/>
      <c r="F20" s="194"/>
      <c r="G20" s="194"/>
      <c r="H20" s="194"/>
      <c r="I20" s="195"/>
      <c r="J20" s="10"/>
      <c r="K20" s="10"/>
      <c r="L20" s="10"/>
    </row>
    <row r="21" spans="1:12" x14ac:dyDescent="0.2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x14ac:dyDescent="0.25">
      <c r="A22" s="161" t="s">
        <v>257</v>
      </c>
      <c r="B22" s="162"/>
      <c r="C22" s="127">
        <v>374</v>
      </c>
      <c r="D22" s="143" t="s">
        <v>325</v>
      </c>
      <c r="E22" s="153"/>
      <c r="F22" s="154"/>
      <c r="G22" s="161"/>
      <c r="H22" s="192"/>
      <c r="I22" s="96"/>
      <c r="J22" s="10"/>
      <c r="K22" s="10"/>
      <c r="L22" s="10"/>
    </row>
    <row r="23" spans="1:12" x14ac:dyDescent="0.2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x14ac:dyDescent="0.25">
      <c r="A24" s="161" t="s">
        <v>258</v>
      </c>
      <c r="B24" s="162"/>
      <c r="C24" s="128">
        <v>18</v>
      </c>
      <c r="D24" s="143" t="s">
        <v>328</v>
      </c>
      <c r="E24" s="153"/>
      <c r="F24" s="153"/>
      <c r="G24" s="154"/>
      <c r="H24" s="50" t="s">
        <v>259</v>
      </c>
      <c r="I24" s="118">
        <v>4545</v>
      </c>
      <c r="J24" s="10"/>
      <c r="K24" s="10"/>
      <c r="L24" s="10"/>
    </row>
    <row r="25" spans="1:12" x14ac:dyDescent="0.25">
      <c r="A25" s="93"/>
      <c r="B25" s="22"/>
      <c r="C25" s="16"/>
      <c r="D25" s="24"/>
      <c r="E25" s="24"/>
      <c r="F25" s="24"/>
      <c r="G25" s="22"/>
      <c r="H25" s="22" t="s">
        <v>315</v>
      </c>
      <c r="I25" s="97"/>
      <c r="J25" s="10"/>
      <c r="K25" s="10"/>
      <c r="L25" s="10"/>
    </row>
    <row r="26" spans="1:12" x14ac:dyDescent="0.25">
      <c r="A26" s="161" t="s">
        <v>260</v>
      </c>
      <c r="B26" s="162"/>
      <c r="C26" s="119" t="s">
        <v>354</v>
      </c>
      <c r="D26" s="25"/>
      <c r="E26" s="32"/>
      <c r="F26" s="24"/>
      <c r="G26" s="182" t="s">
        <v>261</v>
      </c>
      <c r="H26" s="162"/>
      <c r="I26" s="120" t="s">
        <v>329</v>
      </c>
      <c r="J26" s="10"/>
      <c r="K26" s="10"/>
      <c r="L26" s="10"/>
    </row>
    <row r="27" spans="1:12" x14ac:dyDescent="0.2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x14ac:dyDescent="0.25">
      <c r="A28" s="183" t="s">
        <v>262</v>
      </c>
      <c r="B28" s="184"/>
      <c r="C28" s="185"/>
      <c r="D28" s="185"/>
      <c r="E28" s="186" t="s">
        <v>263</v>
      </c>
      <c r="F28" s="187"/>
      <c r="G28" s="187"/>
      <c r="H28" s="188" t="s">
        <v>357</v>
      </c>
      <c r="I28" s="189"/>
      <c r="J28" s="10"/>
      <c r="K28" s="10"/>
      <c r="L28" s="10"/>
    </row>
    <row r="29" spans="1:12" x14ac:dyDescent="0.25">
      <c r="A29" s="99"/>
      <c r="B29" s="32"/>
      <c r="C29" s="32"/>
      <c r="D29" s="26"/>
      <c r="E29" s="16"/>
      <c r="F29" s="16"/>
      <c r="G29" s="16"/>
      <c r="H29" s="27"/>
      <c r="I29" s="98"/>
      <c r="J29" s="10"/>
      <c r="K29" s="10"/>
      <c r="L29" s="10"/>
    </row>
    <row r="30" spans="1:12" x14ac:dyDescent="0.25">
      <c r="A30" s="143" t="s">
        <v>330</v>
      </c>
      <c r="B30" s="153"/>
      <c r="C30" s="153"/>
      <c r="D30" s="154"/>
      <c r="E30" s="143" t="s">
        <v>331</v>
      </c>
      <c r="F30" s="153"/>
      <c r="G30" s="154"/>
      <c r="H30" s="155" t="s">
        <v>332</v>
      </c>
      <c r="I30" s="156"/>
      <c r="J30" s="10"/>
      <c r="K30" s="10"/>
      <c r="L30" s="10"/>
    </row>
    <row r="31" spans="1:12" x14ac:dyDescent="0.25">
      <c r="A31" s="137"/>
      <c r="B31" s="131"/>
      <c r="C31" s="130"/>
      <c r="D31" s="190"/>
      <c r="E31" s="190"/>
      <c r="F31" s="190"/>
      <c r="G31" s="191"/>
      <c r="H31" s="129"/>
      <c r="I31" s="139"/>
      <c r="J31" s="10"/>
      <c r="K31" s="10"/>
      <c r="L31" s="10"/>
    </row>
    <row r="32" spans="1:12" x14ac:dyDescent="0.25">
      <c r="A32" s="143" t="s">
        <v>333</v>
      </c>
      <c r="B32" s="153"/>
      <c r="C32" s="153"/>
      <c r="D32" s="154"/>
      <c r="E32" s="143" t="s">
        <v>331</v>
      </c>
      <c r="F32" s="153"/>
      <c r="G32" s="154"/>
      <c r="H32" s="155" t="s">
        <v>334</v>
      </c>
      <c r="I32" s="156"/>
      <c r="J32" s="10"/>
      <c r="K32" s="10"/>
      <c r="L32" s="10"/>
    </row>
    <row r="33" spans="1:12" x14ac:dyDescent="0.25">
      <c r="A33" s="137"/>
      <c r="B33" s="131"/>
      <c r="C33" s="130"/>
      <c r="D33" s="132"/>
      <c r="E33" s="132"/>
      <c r="F33" s="132"/>
      <c r="G33" s="133"/>
      <c r="H33" s="129"/>
      <c r="I33" s="140"/>
      <c r="J33" s="10"/>
      <c r="K33" s="10"/>
      <c r="L33" s="10"/>
    </row>
    <row r="34" spans="1:12" x14ac:dyDescent="0.25">
      <c r="A34" s="143" t="s">
        <v>335</v>
      </c>
      <c r="B34" s="153"/>
      <c r="C34" s="153"/>
      <c r="D34" s="154"/>
      <c r="E34" s="143" t="s">
        <v>336</v>
      </c>
      <c r="F34" s="153"/>
      <c r="G34" s="154"/>
      <c r="H34" s="155" t="s">
        <v>337</v>
      </c>
      <c r="I34" s="156"/>
      <c r="J34" s="10"/>
      <c r="K34" s="10"/>
      <c r="L34" s="10"/>
    </row>
    <row r="35" spans="1:12" x14ac:dyDescent="0.25">
      <c r="A35" s="137"/>
      <c r="B35" s="131"/>
      <c r="C35" s="130"/>
      <c r="D35" s="132"/>
      <c r="E35" s="132"/>
      <c r="F35" s="132"/>
      <c r="G35" s="133"/>
      <c r="H35" s="129"/>
      <c r="I35" s="140"/>
      <c r="J35" s="10"/>
      <c r="K35" s="10"/>
      <c r="L35" s="10"/>
    </row>
    <row r="36" spans="1:12" x14ac:dyDescent="0.25">
      <c r="A36" s="143" t="s">
        <v>338</v>
      </c>
      <c r="B36" s="153"/>
      <c r="C36" s="153"/>
      <c r="D36" s="154"/>
      <c r="E36" s="143" t="s">
        <v>331</v>
      </c>
      <c r="F36" s="153"/>
      <c r="G36" s="154"/>
      <c r="H36" s="155" t="s">
        <v>339</v>
      </c>
      <c r="I36" s="156"/>
      <c r="J36" s="10"/>
      <c r="K36" s="10"/>
      <c r="L36" s="10"/>
    </row>
    <row r="37" spans="1:12" x14ac:dyDescent="0.25">
      <c r="A37" s="141"/>
      <c r="B37" s="134"/>
      <c r="C37" s="151"/>
      <c r="D37" s="152"/>
      <c r="E37" s="129"/>
      <c r="F37" s="151"/>
      <c r="G37" s="152"/>
      <c r="H37" s="129"/>
      <c r="I37" s="138"/>
      <c r="J37" s="10"/>
      <c r="K37" s="10"/>
      <c r="L37" s="10"/>
    </row>
    <row r="38" spans="1:12" x14ac:dyDescent="0.25">
      <c r="A38" s="143" t="s">
        <v>340</v>
      </c>
      <c r="B38" s="153"/>
      <c r="C38" s="153"/>
      <c r="D38" s="154"/>
      <c r="E38" s="143" t="s">
        <v>341</v>
      </c>
      <c r="F38" s="153"/>
      <c r="G38" s="154"/>
      <c r="H38" s="155" t="s">
        <v>342</v>
      </c>
      <c r="I38" s="156"/>
      <c r="J38" s="10"/>
      <c r="K38" s="10"/>
      <c r="L38" s="10"/>
    </row>
    <row r="39" spans="1:12" x14ac:dyDescent="0.25">
      <c r="A39" s="141"/>
      <c r="B39" s="134"/>
      <c r="C39" s="135"/>
      <c r="D39" s="136"/>
      <c r="E39" s="129"/>
      <c r="F39" s="135"/>
      <c r="G39" s="136"/>
      <c r="H39" s="129"/>
      <c r="I39" s="138"/>
      <c r="J39" s="10"/>
      <c r="K39" s="10"/>
      <c r="L39" s="10"/>
    </row>
    <row r="40" spans="1:12" x14ac:dyDescent="0.25">
      <c r="A40" s="143" t="s">
        <v>343</v>
      </c>
      <c r="B40" s="153"/>
      <c r="C40" s="153"/>
      <c r="D40" s="154"/>
      <c r="E40" s="143" t="s">
        <v>331</v>
      </c>
      <c r="F40" s="153"/>
      <c r="G40" s="154"/>
      <c r="H40" s="155" t="s">
        <v>344</v>
      </c>
      <c r="I40" s="156"/>
      <c r="J40" s="10"/>
      <c r="K40" s="10"/>
      <c r="L40" s="10"/>
    </row>
    <row r="41" spans="1:12" x14ac:dyDescent="0.25">
      <c r="A41" s="121"/>
      <c r="B41" s="32"/>
      <c r="C41" s="32"/>
      <c r="D41" s="32"/>
      <c r="E41" s="23"/>
      <c r="F41" s="122"/>
      <c r="G41" s="122"/>
      <c r="H41" s="123"/>
      <c r="I41" s="101"/>
      <c r="J41" s="10"/>
      <c r="K41" s="10"/>
      <c r="L41" s="10"/>
    </row>
    <row r="42" spans="1:12" x14ac:dyDescent="0.25">
      <c r="A42" s="100"/>
      <c r="B42" s="29"/>
      <c r="C42" s="30"/>
      <c r="D42" s="31"/>
      <c r="E42" s="16"/>
      <c r="F42" s="30"/>
      <c r="G42" s="31"/>
      <c r="H42" s="16"/>
      <c r="I42" s="94"/>
      <c r="J42" s="10"/>
      <c r="K42" s="10"/>
      <c r="L42" s="10"/>
    </row>
    <row r="43" spans="1:12" x14ac:dyDescent="0.25">
      <c r="A43" s="102"/>
      <c r="B43" s="33"/>
      <c r="C43" s="33"/>
      <c r="D43" s="20"/>
      <c r="E43" s="20"/>
      <c r="F43" s="33"/>
      <c r="G43" s="20"/>
      <c r="H43" s="20"/>
      <c r="I43" s="103"/>
      <c r="J43" s="10"/>
      <c r="K43" s="10"/>
      <c r="L43" s="10"/>
    </row>
    <row r="44" spans="1:12" x14ac:dyDescent="0.25">
      <c r="A44" s="159" t="s">
        <v>264</v>
      </c>
      <c r="B44" s="160"/>
      <c r="C44" s="174"/>
      <c r="D44" s="175"/>
      <c r="E44" s="26"/>
      <c r="F44" s="176"/>
      <c r="G44" s="177"/>
      <c r="H44" s="177"/>
      <c r="I44" s="178"/>
      <c r="J44" s="10"/>
      <c r="K44" s="10"/>
      <c r="L44" s="10"/>
    </row>
    <row r="45" spans="1:12" x14ac:dyDescent="0.25">
      <c r="A45" s="100"/>
      <c r="B45" s="29"/>
      <c r="C45" s="179"/>
      <c r="D45" s="180"/>
      <c r="E45" s="16"/>
      <c r="F45" s="179"/>
      <c r="G45" s="181"/>
      <c r="H45" s="34"/>
      <c r="I45" s="104"/>
      <c r="J45" s="10"/>
      <c r="K45" s="10"/>
      <c r="L45" s="10"/>
    </row>
    <row r="46" spans="1:12" x14ac:dyDescent="0.25">
      <c r="A46" s="159" t="s">
        <v>265</v>
      </c>
      <c r="B46" s="160"/>
      <c r="C46" s="143" t="s">
        <v>355</v>
      </c>
      <c r="D46" s="144"/>
      <c r="E46" s="144"/>
      <c r="F46" s="144"/>
      <c r="G46" s="144"/>
      <c r="H46" s="144"/>
      <c r="I46" s="145"/>
      <c r="J46" s="10"/>
      <c r="K46" s="10"/>
      <c r="L46" s="10"/>
    </row>
    <row r="47" spans="1:12" x14ac:dyDescent="0.25">
      <c r="A47" s="93"/>
      <c r="B47" s="22"/>
      <c r="C47" s="21" t="s">
        <v>266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x14ac:dyDescent="0.25">
      <c r="A48" s="159" t="s">
        <v>267</v>
      </c>
      <c r="B48" s="160"/>
      <c r="C48" s="146" t="s">
        <v>345</v>
      </c>
      <c r="D48" s="147"/>
      <c r="E48" s="148"/>
      <c r="F48" s="16"/>
      <c r="G48" s="50" t="s">
        <v>268</v>
      </c>
      <c r="H48" s="146" t="s">
        <v>346</v>
      </c>
      <c r="I48" s="148"/>
      <c r="J48" s="10"/>
      <c r="K48" s="10"/>
      <c r="L48" s="10"/>
    </row>
    <row r="49" spans="1:12" x14ac:dyDescent="0.2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x14ac:dyDescent="0.25">
      <c r="A50" s="159" t="s">
        <v>255</v>
      </c>
      <c r="B50" s="160"/>
      <c r="C50" s="150" t="s">
        <v>326</v>
      </c>
      <c r="D50" s="147"/>
      <c r="E50" s="147"/>
      <c r="F50" s="147"/>
      <c r="G50" s="147"/>
      <c r="H50" s="147"/>
      <c r="I50" s="148"/>
      <c r="J50" s="10"/>
      <c r="K50" s="10"/>
      <c r="L50" s="10"/>
    </row>
    <row r="51" spans="1:12" x14ac:dyDescent="0.2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x14ac:dyDescent="0.25">
      <c r="A52" s="161" t="s">
        <v>269</v>
      </c>
      <c r="B52" s="162"/>
      <c r="C52" s="146" t="s">
        <v>356</v>
      </c>
      <c r="D52" s="147"/>
      <c r="E52" s="147"/>
      <c r="F52" s="147"/>
      <c r="G52" s="147"/>
      <c r="H52" s="147"/>
      <c r="I52" s="149"/>
      <c r="J52" s="10"/>
      <c r="K52" s="10"/>
      <c r="L52" s="10"/>
    </row>
    <row r="53" spans="1:12" x14ac:dyDescent="0.25">
      <c r="A53" s="105"/>
      <c r="B53" s="20"/>
      <c r="C53" s="173" t="s">
        <v>270</v>
      </c>
      <c r="D53" s="173"/>
      <c r="E53" s="173"/>
      <c r="F53" s="173"/>
      <c r="G53" s="173"/>
      <c r="H53" s="173"/>
      <c r="I53" s="106"/>
      <c r="J53" s="10"/>
      <c r="K53" s="10"/>
      <c r="L53" s="10"/>
    </row>
    <row r="54" spans="1:12" x14ac:dyDescent="0.25">
      <c r="A54" s="105"/>
      <c r="B54" s="20"/>
      <c r="C54" s="35"/>
      <c r="D54" s="35"/>
      <c r="E54" s="35"/>
      <c r="F54" s="35"/>
      <c r="G54" s="35"/>
      <c r="H54" s="35"/>
      <c r="I54" s="106"/>
      <c r="J54" s="10"/>
      <c r="K54" s="10"/>
      <c r="L54" s="10"/>
    </row>
    <row r="55" spans="1:12" x14ac:dyDescent="0.25">
      <c r="A55" s="105"/>
      <c r="B55" s="163" t="s">
        <v>271</v>
      </c>
      <c r="C55" s="164"/>
      <c r="D55" s="164"/>
      <c r="E55" s="164"/>
      <c r="F55" s="48"/>
      <c r="G55" s="48"/>
      <c r="H55" s="48"/>
      <c r="I55" s="107"/>
      <c r="J55" s="10"/>
      <c r="K55" s="10"/>
      <c r="L55" s="10"/>
    </row>
    <row r="56" spans="1:12" x14ac:dyDescent="0.25">
      <c r="A56" s="105"/>
      <c r="B56" s="165" t="s">
        <v>303</v>
      </c>
      <c r="C56" s="166"/>
      <c r="D56" s="166"/>
      <c r="E56" s="166"/>
      <c r="F56" s="166"/>
      <c r="G56" s="166"/>
      <c r="H56" s="166"/>
      <c r="I56" s="167"/>
      <c r="J56" s="10"/>
      <c r="K56" s="10"/>
      <c r="L56" s="10"/>
    </row>
    <row r="57" spans="1:12" x14ac:dyDescent="0.25">
      <c r="A57" s="105"/>
      <c r="B57" s="165" t="s">
        <v>304</v>
      </c>
      <c r="C57" s="166"/>
      <c r="D57" s="166"/>
      <c r="E57" s="166"/>
      <c r="F57" s="166"/>
      <c r="G57" s="166"/>
      <c r="H57" s="166"/>
      <c r="I57" s="107"/>
      <c r="J57" s="10"/>
      <c r="K57" s="10"/>
      <c r="L57" s="10"/>
    </row>
    <row r="58" spans="1:12" x14ac:dyDescent="0.25">
      <c r="A58" s="105"/>
      <c r="B58" s="165" t="s">
        <v>305</v>
      </c>
      <c r="C58" s="166"/>
      <c r="D58" s="166"/>
      <c r="E58" s="166"/>
      <c r="F58" s="166"/>
      <c r="G58" s="166"/>
      <c r="H58" s="166"/>
      <c r="I58" s="167"/>
      <c r="J58" s="10"/>
      <c r="K58" s="10"/>
      <c r="L58" s="10"/>
    </row>
    <row r="59" spans="1:12" x14ac:dyDescent="0.25">
      <c r="A59" s="105"/>
      <c r="B59" s="165" t="s">
        <v>306</v>
      </c>
      <c r="C59" s="166"/>
      <c r="D59" s="166"/>
      <c r="E59" s="166"/>
      <c r="F59" s="166"/>
      <c r="G59" s="166"/>
      <c r="H59" s="166"/>
      <c r="I59" s="167"/>
      <c r="J59" s="10"/>
      <c r="K59" s="10"/>
      <c r="L59" s="10"/>
    </row>
    <row r="60" spans="1:12" x14ac:dyDescent="0.2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8" thickBot="1" x14ac:dyDescent="0.3">
      <c r="A61" s="111" t="s">
        <v>272</v>
      </c>
      <c r="B61" s="16"/>
      <c r="C61" s="16"/>
      <c r="D61" s="16"/>
      <c r="E61" s="16"/>
      <c r="F61" s="16"/>
      <c r="G61" s="36"/>
      <c r="H61" s="37"/>
      <c r="I61" s="112"/>
      <c r="J61" s="10"/>
      <c r="K61" s="10"/>
      <c r="L61" s="10"/>
    </row>
    <row r="62" spans="1:12" x14ac:dyDescent="0.25">
      <c r="A62" s="89"/>
      <c r="B62" s="16"/>
      <c r="C62" s="16"/>
      <c r="D62" s="16"/>
      <c r="E62" s="20" t="s">
        <v>273</v>
      </c>
      <c r="F62" s="32"/>
      <c r="G62" s="168" t="s">
        <v>274</v>
      </c>
      <c r="H62" s="169"/>
      <c r="I62" s="170"/>
      <c r="J62" s="10"/>
      <c r="K62" s="10"/>
      <c r="L62" s="10"/>
    </row>
    <row r="63" spans="1:12" x14ac:dyDescent="0.25">
      <c r="A63" s="113"/>
      <c r="B63" s="114"/>
      <c r="C63" s="115"/>
      <c r="D63" s="115"/>
      <c r="E63" s="115"/>
      <c r="F63" s="115"/>
      <c r="G63" s="157"/>
      <c r="H63" s="158"/>
      <c r="I63" s="116"/>
      <c r="J63" s="10"/>
      <c r="K63" s="10"/>
      <c r="L63" s="10"/>
    </row>
  </sheetData>
  <protectedRanges>
    <protectedRange sqref="E2 H2 D22:F22 C26 I26 I24" name="Range1"/>
    <protectedRange sqref="C6:D6" name="Range1_1_1"/>
    <protectedRange sqref="C8:D8" name="Range1_1_2"/>
    <protectedRange sqref="C12:I12" name="Range1_1_3"/>
    <protectedRange sqref="C10:D10" name="Range1_1_4"/>
    <protectedRange sqref="C14:D14" name="Range1_1_5"/>
    <protectedRange sqref="F14:I14" name="Range1_1_6"/>
    <protectedRange sqref="C16:I16" name="Range1_1_7"/>
    <protectedRange sqref="C18:I18" name="Range1_1_8"/>
    <protectedRange sqref="C20:I20" name="Range1_1_9"/>
    <protectedRange sqref="C22" name="Range1_2"/>
    <protectedRange sqref="C24:G24" name="Range1_2_1"/>
    <protectedRange sqref="A30:I30 A32:I32 A34:D34" name="Range1_3"/>
  </protectedRanges>
  <mergeCells count="73">
    <mergeCell ref="A16:B16"/>
    <mergeCell ref="A10:B11"/>
    <mergeCell ref="A2:D2"/>
    <mergeCell ref="A4:I4"/>
    <mergeCell ref="A6:B6"/>
    <mergeCell ref="A8:B8"/>
    <mergeCell ref="A12:B12"/>
    <mergeCell ref="A14:B14"/>
    <mergeCell ref="C6:D6"/>
    <mergeCell ref="C8:D8"/>
    <mergeCell ref="C10:D10"/>
    <mergeCell ref="C12:I12"/>
    <mergeCell ref="C14:D14"/>
    <mergeCell ref="F14:I14"/>
    <mergeCell ref="C16:I16"/>
    <mergeCell ref="A18:B18"/>
    <mergeCell ref="A20:B20"/>
    <mergeCell ref="A22:B22"/>
    <mergeCell ref="G22:H22"/>
    <mergeCell ref="C18:I18"/>
    <mergeCell ref="C20:I20"/>
    <mergeCell ref="D22:F22"/>
    <mergeCell ref="H32:I32"/>
    <mergeCell ref="A24:B24"/>
    <mergeCell ref="A26:B26"/>
    <mergeCell ref="G26:H26"/>
    <mergeCell ref="A28:D28"/>
    <mergeCell ref="E28:G28"/>
    <mergeCell ref="H28:I28"/>
    <mergeCell ref="D24:G24"/>
    <mergeCell ref="A30:D30"/>
    <mergeCell ref="E30:G30"/>
    <mergeCell ref="H30:I30"/>
    <mergeCell ref="D31:G31"/>
    <mergeCell ref="A32:D32"/>
    <mergeCell ref="A48:B48"/>
    <mergeCell ref="A1:C1"/>
    <mergeCell ref="C53:H53"/>
    <mergeCell ref="A46:B46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E32:G32"/>
    <mergeCell ref="G63:H63"/>
    <mergeCell ref="A50:B50"/>
    <mergeCell ref="A52:B52"/>
    <mergeCell ref="B55:E55"/>
    <mergeCell ref="B56:I56"/>
    <mergeCell ref="B57:H57"/>
    <mergeCell ref="B58:I58"/>
    <mergeCell ref="B59:I59"/>
    <mergeCell ref="G62:I62"/>
    <mergeCell ref="C37:D37"/>
    <mergeCell ref="F37:G37"/>
    <mergeCell ref="A34:D34"/>
    <mergeCell ref="E34:G34"/>
    <mergeCell ref="H34:I34"/>
    <mergeCell ref="A36:D36"/>
    <mergeCell ref="E36:G36"/>
    <mergeCell ref="H36:I36"/>
    <mergeCell ref="C46:I46"/>
    <mergeCell ref="C48:E48"/>
    <mergeCell ref="H48:I48"/>
    <mergeCell ref="C52:I52"/>
    <mergeCell ref="C50:I50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"/>
  <sheetViews>
    <sheetView topLeftCell="C93" zoomScaleNormal="100" zoomScaleSheetLayoutView="110" workbookViewId="0">
      <selection activeCell="O93" sqref="O93"/>
    </sheetView>
  </sheetViews>
  <sheetFormatPr defaultColWidth="9.109375" defaultRowHeight="13.2" x14ac:dyDescent="0.25"/>
  <cols>
    <col min="1" max="8" width="9.109375" style="51"/>
    <col min="9" max="9" width="9.88671875" style="51" customWidth="1"/>
    <col min="10" max="11" width="10.88671875" style="51" customWidth="1"/>
    <col min="12" max="16384" width="9.109375" style="51"/>
  </cols>
  <sheetData>
    <row r="1" spans="1:11" ht="12.75" customHeight="1" x14ac:dyDescent="0.25">
      <c r="A1" s="219" t="s">
        <v>151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 customHeight="1" x14ac:dyDescent="0.25">
      <c r="A2" s="220" t="s">
        <v>347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x14ac:dyDescent="0.25">
      <c r="A3" s="221" t="s">
        <v>348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1" ht="21.6" x14ac:dyDescent="0.25">
      <c r="A4" s="224" t="s">
        <v>57</v>
      </c>
      <c r="B4" s="225"/>
      <c r="C4" s="225"/>
      <c r="D4" s="225"/>
      <c r="E4" s="225"/>
      <c r="F4" s="225"/>
      <c r="G4" s="225"/>
      <c r="H4" s="226"/>
      <c r="I4" s="57" t="s">
        <v>275</v>
      </c>
      <c r="J4" s="58" t="s">
        <v>316</v>
      </c>
      <c r="K4" s="59" t="s">
        <v>317</v>
      </c>
    </row>
    <row r="5" spans="1:11" x14ac:dyDescent="0.25">
      <c r="A5" s="209">
        <v>1</v>
      </c>
      <c r="B5" s="209"/>
      <c r="C5" s="209"/>
      <c r="D5" s="209"/>
      <c r="E5" s="209"/>
      <c r="F5" s="209"/>
      <c r="G5" s="209"/>
      <c r="H5" s="209"/>
      <c r="I5" s="56">
        <v>2</v>
      </c>
      <c r="J5" s="55">
        <v>3</v>
      </c>
      <c r="K5" s="55">
        <v>4</v>
      </c>
    </row>
    <row r="6" spans="1:11" x14ac:dyDescent="0.25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2"/>
    </row>
    <row r="7" spans="1:11" x14ac:dyDescent="0.25">
      <c r="A7" s="213" t="s">
        <v>58</v>
      </c>
      <c r="B7" s="214"/>
      <c r="C7" s="214"/>
      <c r="D7" s="214"/>
      <c r="E7" s="214"/>
      <c r="F7" s="214"/>
      <c r="G7" s="214"/>
      <c r="H7" s="215"/>
      <c r="I7" s="3">
        <v>1</v>
      </c>
      <c r="J7" s="6"/>
      <c r="K7" s="6"/>
    </row>
    <row r="8" spans="1:11" x14ac:dyDescent="0.25">
      <c r="A8" s="216" t="s">
        <v>11</v>
      </c>
      <c r="B8" s="217"/>
      <c r="C8" s="217"/>
      <c r="D8" s="217"/>
      <c r="E8" s="217"/>
      <c r="F8" s="217"/>
      <c r="G8" s="217"/>
      <c r="H8" s="218"/>
      <c r="I8" s="1">
        <v>2</v>
      </c>
      <c r="J8" s="52">
        <f>J9+J16+J26+J35+J39</f>
        <v>3962573267</v>
      </c>
      <c r="K8" s="52">
        <f>K9+K16+K26+K35+K39</f>
        <v>3976833886</v>
      </c>
    </row>
    <row r="9" spans="1:11" x14ac:dyDescent="0.25">
      <c r="A9" s="227" t="s">
        <v>203</v>
      </c>
      <c r="B9" s="228"/>
      <c r="C9" s="228"/>
      <c r="D9" s="228"/>
      <c r="E9" s="228"/>
      <c r="F9" s="228"/>
      <c r="G9" s="228"/>
      <c r="H9" s="229"/>
      <c r="I9" s="1">
        <v>3</v>
      </c>
      <c r="J9" s="52">
        <f>SUM(J10:J15)</f>
        <v>163366696</v>
      </c>
      <c r="K9" s="52">
        <f>SUM(K10:K15)</f>
        <v>163481983</v>
      </c>
    </row>
    <row r="10" spans="1:11" x14ac:dyDescent="0.25">
      <c r="A10" s="227" t="s">
        <v>110</v>
      </c>
      <c r="B10" s="228"/>
      <c r="C10" s="228"/>
      <c r="D10" s="228"/>
      <c r="E10" s="228"/>
      <c r="F10" s="228"/>
      <c r="G10" s="228"/>
      <c r="H10" s="229"/>
      <c r="I10" s="1">
        <v>4</v>
      </c>
      <c r="J10" s="7"/>
      <c r="K10" s="7"/>
    </row>
    <row r="11" spans="1:11" x14ac:dyDescent="0.25">
      <c r="A11" s="227" t="s">
        <v>12</v>
      </c>
      <c r="B11" s="228"/>
      <c r="C11" s="228"/>
      <c r="D11" s="228"/>
      <c r="E11" s="228"/>
      <c r="F11" s="228"/>
      <c r="G11" s="228"/>
      <c r="H11" s="229"/>
      <c r="I11" s="1">
        <v>5</v>
      </c>
      <c r="J11" s="7">
        <v>20433240</v>
      </c>
      <c r="K11" s="7">
        <v>23944567</v>
      </c>
    </row>
    <row r="12" spans="1:11" x14ac:dyDescent="0.25">
      <c r="A12" s="227" t="s">
        <v>111</v>
      </c>
      <c r="B12" s="228"/>
      <c r="C12" s="228"/>
      <c r="D12" s="228"/>
      <c r="E12" s="228"/>
      <c r="F12" s="228"/>
      <c r="G12" s="228"/>
      <c r="H12" s="229"/>
      <c r="I12" s="1">
        <v>6</v>
      </c>
      <c r="J12" s="7">
        <v>130815030</v>
      </c>
      <c r="K12" s="7">
        <v>130815030</v>
      </c>
    </row>
    <row r="13" spans="1:11" x14ac:dyDescent="0.25">
      <c r="A13" s="227" t="s">
        <v>206</v>
      </c>
      <c r="B13" s="228"/>
      <c r="C13" s="228"/>
      <c r="D13" s="228"/>
      <c r="E13" s="228"/>
      <c r="F13" s="228"/>
      <c r="G13" s="228"/>
      <c r="H13" s="229"/>
      <c r="I13" s="1">
        <v>7</v>
      </c>
      <c r="J13" s="7"/>
      <c r="K13" s="7">
        <v>85931</v>
      </c>
    </row>
    <row r="14" spans="1:11" x14ac:dyDescent="0.25">
      <c r="A14" s="227" t="s">
        <v>207</v>
      </c>
      <c r="B14" s="228"/>
      <c r="C14" s="228"/>
      <c r="D14" s="228"/>
      <c r="E14" s="228"/>
      <c r="F14" s="228"/>
      <c r="G14" s="228"/>
      <c r="H14" s="229"/>
      <c r="I14" s="1">
        <v>8</v>
      </c>
      <c r="J14" s="7">
        <v>2633082</v>
      </c>
      <c r="K14" s="7">
        <v>3044665</v>
      </c>
    </row>
    <row r="15" spans="1:11" x14ac:dyDescent="0.25">
      <c r="A15" s="227" t="s">
        <v>208</v>
      </c>
      <c r="B15" s="228"/>
      <c r="C15" s="228"/>
      <c r="D15" s="228"/>
      <c r="E15" s="228"/>
      <c r="F15" s="228"/>
      <c r="G15" s="228"/>
      <c r="H15" s="229"/>
      <c r="I15" s="1">
        <v>9</v>
      </c>
      <c r="J15" s="7">
        <v>9485344</v>
      </c>
      <c r="K15" s="7">
        <v>5591790</v>
      </c>
    </row>
    <row r="16" spans="1:11" x14ac:dyDescent="0.25">
      <c r="A16" s="227" t="s">
        <v>204</v>
      </c>
      <c r="B16" s="228"/>
      <c r="C16" s="228"/>
      <c r="D16" s="228"/>
      <c r="E16" s="228"/>
      <c r="F16" s="228"/>
      <c r="G16" s="228"/>
      <c r="H16" s="229"/>
      <c r="I16" s="1">
        <v>10</v>
      </c>
      <c r="J16" s="52">
        <f>SUM(J17:J25)</f>
        <v>3543259911</v>
      </c>
      <c r="K16" s="52">
        <f>SUM(K17:K25)</f>
        <v>3562141230</v>
      </c>
    </row>
    <row r="17" spans="1:11" x14ac:dyDescent="0.25">
      <c r="A17" s="227" t="s">
        <v>209</v>
      </c>
      <c r="B17" s="228"/>
      <c r="C17" s="228"/>
      <c r="D17" s="228"/>
      <c r="E17" s="228"/>
      <c r="F17" s="228"/>
      <c r="G17" s="228"/>
      <c r="H17" s="229"/>
      <c r="I17" s="1">
        <v>11</v>
      </c>
      <c r="J17" s="7">
        <v>337329930</v>
      </c>
      <c r="K17" s="7">
        <v>337308901</v>
      </c>
    </row>
    <row r="18" spans="1:11" x14ac:dyDescent="0.25">
      <c r="A18" s="227" t="s">
        <v>245</v>
      </c>
      <c r="B18" s="228"/>
      <c r="C18" s="228"/>
      <c r="D18" s="228"/>
      <c r="E18" s="228"/>
      <c r="F18" s="228"/>
      <c r="G18" s="228"/>
      <c r="H18" s="229"/>
      <c r="I18" s="1">
        <v>12</v>
      </c>
      <c r="J18" s="7">
        <v>2142488782</v>
      </c>
      <c r="K18" s="7">
        <v>2089718702</v>
      </c>
    </row>
    <row r="19" spans="1:11" x14ac:dyDescent="0.25">
      <c r="A19" s="227" t="s">
        <v>210</v>
      </c>
      <c r="B19" s="228"/>
      <c r="C19" s="228"/>
      <c r="D19" s="228"/>
      <c r="E19" s="228"/>
      <c r="F19" s="228"/>
      <c r="G19" s="228"/>
      <c r="H19" s="229"/>
      <c r="I19" s="1">
        <v>13</v>
      </c>
      <c r="J19" s="7">
        <v>588645850</v>
      </c>
      <c r="K19" s="7">
        <v>649320093</v>
      </c>
    </row>
    <row r="20" spans="1:11" x14ac:dyDescent="0.25">
      <c r="A20" s="227" t="s">
        <v>25</v>
      </c>
      <c r="B20" s="228"/>
      <c r="C20" s="228"/>
      <c r="D20" s="228"/>
      <c r="E20" s="228"/>
      <c r="F20" s="228"/>
      <c r="G20" s="228"/>
      <c r="H20" s="229"/>
      <c r="I20" s="1">
        <v>14</v>
      </c>
      <c r="J20" s="7">
        <v>63785239</v>
      </c>
      <c r="K20" s="7">
        <v>70895888</v>
      </c>
    </row>
    <row r="21" spans="1:11" x14ac:dyDescent="0.25">
      <c r="A21" s="227" t="s">
        <v>26</v>
      </c>
      <c r="B21" s="228"/>
      <c r="C21" s="228"/>
      <c r="D21" s="228"/>
      <c r="E21" s="228"/>
      <c r="F21" s="228"/>
      <c r="G21" s="228"/>
      <c r="H21" s="229"/>
      <c r="I21" s="1">
        <v>15</v>
      </c>
      <c r="J21" s="7">
        <v>0</v>
      </c>
      <c r="K21" s="7">
        <v>0</v>
      </c>
    </row>
    <row r="22" spans="1:11" x14ac:dyDescent="0.25">
      <c r="A22" s="227" t="s">
        <v>70</v>
      </c>
      <c r="B22" s="228"/>
      <c r="C22" s="228"/>
      <c r="D22" s="228"/>
      <c r="E22" s="228"/>
      <c r="F22" s="228"/>
      <c r="G22" s="228"/>
      <c r="H22" s="229"/>
      <c r="I22" s="1">
        <v>16</v>
      </c>
      <c r="J22" s="7">
        <v>70238209</v>
      </c>
      <c r="K22" s="7">
        <v>16708318</v>
      </c>
    </row>
    <row r="23" spans="1:11" x14ac:dyDescent="0.25">
      <c r="A23" s="227" t="s">
        <v>71</v>
      </c>
      <c r="B23" s="228"/>
      <c r="C23" s="228"/>
      <c r="D23" s="228"/>
      <c r="E23" s="228"/>
      <c r="F23" s="228"/>
      <c r="G23" s="228"/>
      <c r="H23" s="229"/>
      <c r="I23" s="1">
        <v>17</v>
      </c>
      <c r="J23" s="7">
        <v>236156845</v>
      </c>
      <c r="K23" s="7">
        <v>299529280</v>
      </c>
    </row>
    <row r="24" spans="1:11" x14ac:dyDescent="0.25">
      <c r="A24" s="227" t="s">
        <v>72</v>
      </c>
      <c r="B24" s="228"/>
      <c r="C24" s="228"/>
      <c r="D24" s="228"/>
      <c r="E24" s="228"/>
      <c r="F24" s="228"/>
      <c r="G24" s="228"/>
      <c r="H24" s="229"/>
      <c r="I24" s="1">
        <v>18</v>
      </c>
      <c r="J24" s="7">
        <v>22793188</v>
      </c>
      <c r="K24" s="7">
        <v>20385862</v>
      </c>
    </row>
    <row r="25" spans="1:11" x14ac:dyDescent="0.25">
      <c r="A25" s="227" t="s">
        <v>73</v>
      </c>
      <c r="B25" s="228"/>
      <c r="C25" s="228"/>
      <c r="D25" s="228"/>
      <c r="E25" s="228"/>
      <c r="F25" s="228"/>
      <c r="G25" s="228"/>
      <c r="H25" s="229"/>
      <c r="I25" s="1">
        <v>19</v>
      </c>
      <c r="J25" s="7">
        <v>81821868</v>
      </c>
      <c r="K25" s="7">
        <v>78274186</v>
      </c>
    </row>
    <row r="26" spans="1:11" x14ac:dyDescent="0.25">
      <c r="A26" s="227" t="s">
        <v>188</v>
      </c>
      <c r="B26" s="228"/>
      <c r="C26" s="228"/>
      <c r="D26" s="228"/>
      <c r="E26" s="228"/>
      <c r="F26" s="228"/>
      <c r="G26" s="228"/>
      <c r="H26" s="229"/>
      <c r="I26" s="1">
        <v>20</v>
      </c>
      <c r="J26" s="52">
        <f>SUM(J27:J34)</f>
        <v>149242069</v>
      </c>
      <c r="K26" s="52">
        <f>SUM(K27:K34)</f>
        <v>153178905</v>
      </c>
    </row>
    <row r="27" spans="1:11" x14ac:dyDescent="0.25">
      <c r="A27" s="227" t="s">
        <v>74</v>
      </c>
      <c r="B27" s="228"/>
      <c r="C27" s="228"/>
      <c r="D27" s="228"/>
      <c r="E27" s="228"/>
      <c r="F27" s="228"/>
      <c r="G27" s="228"/>
      <c r="H27" s="229"/>
      <c r="I27" s="1">
        <v>21</v>
      </c>
      <c r="J27" s="7">
        <v>0</v>
      </c>
      <c r="K27" s="7">
        <v>0</v>
      </c>
    </row>
    <row r="28" spans="1:11" x14ac:dyDescent="0.25">
      <c r="A28" s="227" t="s">
        <v>75</v>
      </c>
      <c r="B28" s="228"/>
      <c r="C28" s="228"/>
      <c r="D28" s="228"/>
      <c r="E28" s="228"/>
      <c r="F28" s="228"/>
      <c r="G28" s="228"/>
      <c r="H28" s="229"/>
      <c r="I28" s="1">
        <v>22</v>
      </c>
      <c r="J28" s="7">
        <v>0</v>
      </c>
      <c r="K28" s="7">
        <v>0</v>
      </c>
    </row>
    <row r="29" spans="1:11" x14ac:dyDescent="0.25">
      <c r="A29" s="227" t="s">
        <v>76</v>
      </c>
      <c r="B29" s="228"/>
      <c r="C29" s="228"/>
      <c r="D29" s="228"/>
      <c r="E29" s="228"/>
      <c r="F29" s="228"/>
      <c r="G29" s="228"/>
      <c r="H29" s="229"/>
      <c r="I29" s="1">
        <v>23</v>
      </c>
      <c r="J29" s="7">
        <v>147344706</v>
      </c>
      <c r="K29" s="7">
        <v>142945365</v>
      </c>
    </row>
    <row r="30" spans="1:11" x14ac:dyDescent="0.25">
      <c r="A30" s="227" t="s">
        <v>81</v>
      </c>
      <c r="B30" s="228"/>
      <c r="C30" s="228"/>
      <c r="D30" s="228"/>
      <c r="E30" s="228"/>
      <c r="F30" s="228"/>
      <c r="G30" s="228"/>
      <c r="H30" s="229"/>
      <c r="I30" s="1">
        <v>24</v>
      </c>
      <c r="J30" s="7">
        <v>0</v>
      </c>
      <c r="K30" s="7">
        <v>0</v>
      </c>
    </row>
    <row r="31" spans="1:11" x14ac:dyDescent="0.25">
      <c r="A31" s="227" t="s">
        <v>82</v>
      </c>
      <c r="B31" s="228"/>
      <c r="C31" s="228"/>
      <c r="D31" s="228"/>
      <c r="E31" s="228"/>
      <c r="F31" s="228"/>
      <c r="G31" s="228"/>
      <c r="H31" s="229"/>
      <c r="I31" s="1">
        <v>25</v>
      </c>
      <c r="J31" s="7">
        <v>0</v>
      </c>
      <c r="K31" s="7">
        <v>0</v>
      </c>
    </row>
    <row r="32" spans="1:11" x14ac:dyDescent="0.25">
      <c r="A32" s="227" t="s">
        <v>83</v>
      </c>
      <c r="B32" s="228"/>
      <c r="C32" s="228"/>
      <c r="D32" s="228"/>
      <c r="E32" s="228"/>
      <c r="F32" s="228"/>
      <c r="G32" s="228"/>
      <c r="H32" s="229"/>
      <c r="I32" s="1">
        <v>26</v>
      </c>
      <c r="J32" s="7">
        <v>1897363</v>
      </c>
      <c r="K32" s="7">
        <v>10233540</v>
      </c>
    </row>
    <row r="33" spans="1:11" x14ac:dyDescent="0.25">
      <c r="A33" s="227" t="s">
        <v>77</v>
      </c>
      <c r="B33" s="228"/>
      <c r="C33" s="228"/>
      <c r="D33" s="228"/>
      <c r="E33" s="228"/>
      <c r="F33" s="228"/>
      <c r="G33" s="228"/>
      <c r="H33" s="229"/>
      <c r="I33" s="1">
        <v>27</v>
      </c>
      <c r="J33" s="7">
        <v>0</v>
      </c>
      <c r="K33" s="7">
        <v>0</v>
      </c>
    </row>
    <row r="34" spans="1:11" x14ac:dyDescent="0.25">
      <c r="A34" s="227" t="s">
        <v>181</v>
      </c>
      <c r="B34" s="228"/>
      <c r="C34" s="228"/>
      <c r="D34" s="228"/>
      <c r="E34" s="228"/>
      <c r="F34" s="228"/>
      <c r="G34" s="228"/>
      <c r="H34" s="229"/>
      <c r="I34" s="1">
        <v>28</v>
      </c>
      <c r="J34" s="7">
        <v>0</v>
      </c>
      <c r="K34" s="7">
        <v>0</v>
      </c>
    </row>
    <row r="35" spans="1:11" x14ac:dyDescent="0.25">
      <c r="A35" s="227" t="s">
        <v>182</v>
      </c>
      <c r="B35" s="228"/>
      <c r="C35" s="228"/>
      <c r="D35" s="228"/>
      <c r="E35" s="228"/>
      <c r="F35" s="228"/>
      <c r="G35" s="228"/>
      <c r="H35" s="229"/>
      <c r="I35" s="1">
        <v>29</v>
      </c>
      <c r="J35" s="52">
        <f>SUM(J36:J38)</f>
        <v>8751704</v>
      </c>
      <c r="K35" s="52">
        <f>SUM(K36:K38)</f>
        <v>154158</v>
      </c>
    </row>
    <row r="36" spans="1:11" x14ac:dyDescent="0.25">
      <c r="A36" s="227" t="s">
        <v>78</v>
      </c>
      <c r="B36" s="228"/>
      <c r="C36" s="228"/>
      <c r="D36" s="228"/>
      <c r="E36" s="228"/>
      <c r="F36" s="228"/>
      <c r="G36" s="228"/>
      <c r="H36" s="229"/>
      <c r="I36" s="1">
        <v>30</v>
      </c>
      <c r="J36" s="7">
        <v>0</v>
      </c>
      <c r="K36" s="7">
        <v>0</v>
      </c>
    </row>
    <row r="37" spans="1:11" x14ac:dyDescent="0.25">
      <c r="A37" s="227" t="s">
        <v>79</v>
      </c>
      <c r="B37" s="228"/>
      <c r="C37" s="228"/>
      <c r="D37" s="228"/>
      <c r="E37" s="228"/>
      <c r="F37" s="228"/>
      <c r="G37" s="228"/>
      <c r="H37" s="229"/>
      <c r="I37" s="1">
        <v>31</v>
      </c>
      <c r="J37" s="7">
        <v>8747332</v>
      </c>
      <c r="K37" s="7">
        <v>149833</v>
      </c>
    </row>
    <row r="38" spans="1:11" x14ac:dyDescent="0.25">
      <c r="A38" s="227" t="s">
        <v>80</v>
      </c>
      <c r="B38" s="228"/>
      <c r="C38" s="228"/>
      <c r="D38" s="228"/>
      <c r="E38" s="228"/>
      <c r="F38" s="228"/>
      <c r="G38" s="228"/>
      <c r="H38" s="229"/>
      <c r="I38" s="1">
        <v>32</v>
      </c>
      <c r="J38" s="7">
        <v>4372</v>
      </c>
      <c r="K38" s="7">
        <v>4325</v>
      </c>
    </row>
    <row r="39" spans="1:11" x14ac:dyDescent="0.25">
      <c r="A39" s="227" t="s">
        <v>183</v>
      </c>
      <c r="B39" s="228"/>
      <c r="C39" s="228"/>
      <c r="D39" s="228"/>
      <c r="E39" s="228"/>
      <c r="F39" s="228"/>
      <c r="G39" s="228"/>
      <c r="H39" s="229"/>
      <c r="I39" s="1">
        <v>33</v>
      </c>
      <c r="J39" s="7">
        <v>97952887</v>
      </c>
      <c r="K39" s="7">
        <v>97877610</v>
      </c>
    </row>
    <row r="40" spans="1:11" x14ac:dyDescent="0.25">
      <c r="A40" s="216" t="s">
        <v>238</v>
      </c>
      <c r="B40" s="217"/>
      <c r="C40" s="217"/>
      <c r="D40" s="217"/>
      <c r="E40" s="217"/>
      <c r="F40" s="217"/>
      <c r="G40" s="217"/>
      <c r="H40" s="218"/>
      <c r="I40" s="1">
        <v>34</v>
      </c>
      <c r="J40" s="52">
        <f>J41+J49+J56+J64</f>
        <v>4820398182</v>
      </c>
      <c r="K40" s="52">
        <f>K41+K49+K56+K64</f>
        <v>5263702745</v>
      </c>
    </row>
    <row r="41" spans="1:11" x14ac:dyDescent="0.25">
      <c r="A41" s="227" t="s">
        <v>98</v>
      </c>
      <c r="B41" s="228"/>
      <c r="C41" s="228"/>
      <c r="D41" s="228"/>
      <c r="E41" s="228"/>
      <c r="F41" s="228"/>
      <c r="G41" s="228"/>
      <c r="H41" s="229"/>
      <c r="I41" s="1">
        <v>35</v>
      </c>
      <c r="J41" s="52">
        <f>SUM(J42:J48)</f>
        <v>707553550</v>
      </c>
      <c r="K41" s="52">
        <f>SUM(K42:K48)</f>
        <v>667178121</v>
      </c>
    </row>
    <row r="42" spans="1:11" x14ac:dyDescent="0.25">
      <c r="A42" s="227" t="s">
        <v>115</v>
      </c>
      <c r="B42" s="228"/>
      <c r="C42" s="228"/>
      <c r="D42" s="228"/>
      <c r="E42" s="228"/>
      <c r="F42" s="228"/>
      <c r="G42" s="228"/>
      <c r="H42" s="229"/>
      <c r="I42" s="1">
        <v>36</v>
      </c>
      <c r="J42" s="7">
        <v>225551877</v>
      </c>
      <c r="K42" s="7">
        <v>178186474</v>
      </c>
    </row>
    <row r="43" spans="1:11" x14ac:dyDescent="0.25">
      <c r="A43" s="227" t="s">
        <v>116</v>
      </c>
      <c r="B43" s="228"/>
      <c r="C43" s="228"/>
      <c r="D43" s="228"/>
      <c r="E43" s="228"/>
      <c r="F43" s="228"/>
      <c r="G43" s="228"/>
      <c r="H43" s="229"/>
      <c r="I43" s="1">
        <v>37</v>
      </c>
      <c r="J43" s="7">
        <v>126875912</v>
      </c>
      <c r="K43" s="7">
        <v>155066706</v>
      </c>
    </row>
    <row r="44" spans="1:11" x14ac:dyDescent="0.25">
      <c r="A44" s="227" t="s">
        <v>84</v>
      </c>
      <c r="B44" s="228"/>
      <c r="C44" s="228"/>
      <c r="D44" s="228"/>
      <c r="E44" s="228"/>
      <c r="F44" s="228"/>
      <c r="G44" s="228"/>
      <c r="H44" s="229"/>
      <c r="I44" s="1">
        <v>38</v>
      </c>
      <c r="J44" s="7">
        <v>92134772</v>
      </c>
      <c r="K44" s="7">
        <v>111650161</v>
      </c>
    </row>
    <row r="45" spans="1:11" x14ac:dyDescent="0.25">
      <c r="A45" s="227" t="s">
        <v>85</v>
      </c>
      <c r="B45" s="228"/>
      <c r="C45" s="228"/>
      <c r="D45" s="228"/>
      <c r="E45" s="228"/>
      <c r="F45" s="228"/>
      <c r="G45" s="228"/>
      <c r="H45" s="229"/>
      <c r="I45" s="1">
        <v>39</v>
      </c>
      <c r="J45" s="7">
        <v>256403451</v>
      </c>
      <c r="K45" s="7">
        <v>212657300</v>
      </c>
    </row>
    <row r="46" spans="1:11" x14ac:dyDescent="0.25">
      <c r="A46" s="227" t="s">
        <v>86</v>
      </c>
      <c r="B46" s="228"/>
      <c r="C46" s="228"/>
      <c r="D46" s="228"/>
      <c r="E46" s="228"/>
      <c r="F46" s="228"/>
      <c r="G46" s="228"/>
      <c r="H46" s="229"/>
      <c r="I46" s="1">
        <v>40</v>
      </c>
      <c r="J46" s="7">
        <v>6585401</v>
      </c>
      <c r="K46" s="7">
        <v>9615342</v>
      </c>
    </row>
    <row r="47" spans="1:11" x14ac:dyDescent="0.25">
      <c r="A47" s="227" t="s">
        <v>87</v>
      </c>
      <c r="B47" s="228"/>
      <c r="C47" s="228"/>
      <c r="D47" s="228"/>
      <c r="E47" s="228"/>
      <c r="F47" s="228"/>
      <c r="G47" s="228"/>
      <c r="H47" s="229"/>
      <c r="I47" s="1">
        <v>41</v>
      </c>
      <c r="J47" s="7">
        <v>2137</v>
      </c>
      <c r="K47" s="7">
        <v>2138</v>
      </c>
    </row>
    <row r="48" spans="1:11" x14ac:dyDescent="0.25">
      <c r="A48" s="227" t="s">
        <v>88</v>
      </c>
      <c r="B48" s="228"/>
      <c r="C48" s="228"/>
      <c r="D48" s="228"/>
      <c r="E48" s="228"/>
      <c r="F48" s="228"/>
      <c r="G48" s="228"/>
      <c r="H48" s="229"/>
      <c r="I48" s="1">
        <v>42</v>
      </c>
      <c r="J48" s="7">
        <v>0</v>
      </c>
      <c r="K48" s="7">
        <v>0</v>
      </c>
    </row>
    <row r="49" spans="1:11" x14ac:dyDescent="0.25">
      <c r="A49" s="227" t="s">
        <v>99</v>
      </c>
      <c r="B49" s="228"/>
      <c r="C49" s="228"/>
      <c r="D49" s="228"/>
      <c r="E49" s="228"/>
      <c r="F49" s="228"/>
      <c r="G49" s="228"/>
      <c r="H49" s="229"/>
      <c r="I49" s="1">
        <v>43</v>
      </c>
      <c r="J49" s="52">
        <f>SUM(J50:J55)</f>
        <v>872865474</v>
      </c>
      <c r="K49" s="52">
        <f>SUM(K50:K55)</f>
        <v>888943421</v>
      </c>
    </row>
    <row r="50" spans="1:11" x14ac:dyDescent="0.25">
      <c r="A50" s="227" t="s">
        <v>198</v>
      </c>
      <c r="B50" s="228"/>
      <c r="C50" s="228"/>
      <c r="D50" s="228"/>
      <c r="E50" s="228"/>
      <c r="F50" s="228"/>
      <c r="G50" s="228"/>
      <c r="H50" s="229"/>
      <c r="I50" s="1">
        <v>44</v>
      </c>
      <c r="J50" s="7">
        <v>0</v>
      </c>
      <c r="K50" s="7">
        <v>0</v>
      </c>
    </row>
    <row r="51" spans="1:11" x14ac:dyDescent="0.25">
      <c r="A51" s="227" t="s">
        <v>199</v>
      </c>
      <c r="B51" s="228"/>
      <c r="C51" s="228"/>
      <c r="D51" s="228"/>
      <c r="E51" s="228"/>
      <c r="F51" s="228"/>
      <c r="G51" s="228"/>
      <c r="H51" s="229"/>
      <c r="I51" s="1">
        <v>45</v>
      </c>
      <c r="J51" s="7">
        <v>324533525</v>
      </c>
      <c r="K51" s="7">
        <v>422316870</v>
      </c>
    </row>
    <row r="52" spans="1:11" x14ac:dyDescent="0.25">
      <c r="A52" s="227" t="s">
        <v>200</v>
      </c>
      <c r="B52" s="228"/>
      <c r="C52" s="228"/>
      <c r="D52" s="228"/>
      <c r="E52" s="228"/>
      <c r="F52" s="228"/>
      <c r="G52" s="228"/>
      <c r="H52" s="229"/>
      <c r="I52" s="1">
        <v>46</v>
      </c>
      <c r="J52" s="7">
        <v>243849664</v>
      </c>
      <c r="K52" s="7">
        <v>159912085</v>
      </c>
    </row>
    <row r="53" spans="1:11" x14ac:dyDescent="0.25">
      <c r="A53" s="227" t="s">
        <v>201</v>
      </c>
      <c r="B53" s="228"/>
      <c r="C53" s="228"/>
      <c r="D53" s="228"/>
      <c r="E53" s="228"/>
      <c r="F53" s="228"/>
      <c r="G53" s="228"/>
      <c r="H53" s="229"/>
      <c r="I53" s="1">
        <v>47</v>
      </c>
      <c r="J53" s="7">
        <v>1906010</v>
      </c>
      <c r="K53" s="7">
        <v>4854718</v>
      </c>
    </row>
    <row r="54" spans="1:11" x14ac:dyDescent="0.25">
      <c r="A54" s="227" t="s">
        <v>8</v>
      </c>
      <c r="B54" s="228"/>
      <c r="C54" s="228"/>
      <c r="D54" s="228"/>
      <c r="E54" s="228"/>
      <c r="F54" s="228"/>
      <c r="G54" s="228"/>
      <c r="H54" s="229"/>
      <c r="I54" s="1">
        <v>48</v>
      </c>
      <c r="J54" s="7">
        <v>89560565</v>
      </c>
      <c r="K54" s="7">
        <v>56963936</v>
      </c>
    </row>
    <row r="55" spans="1:11" x14ac:dyDescent="0.25">
      <c r="A55" s="227" t="s">
        <v>9</v>
      </c>
      <c r="B55" s="228"/>
      <c r="C55" s="228"/>
      <c r="D55" s="228"/>
      <c r="E55" s="228"/>
      <c r="F55" s="228"/>
      <c r="G55" s="228"/>
      <c r="H55" s="229"/>
      <c r="I55" s="1">
        <v>49</v>
      </c>
      <c r="J55" s="7">
        <v>213015710</v>
      </c>
      <c r="K55" s="7">
        <v>244895812</v>
      </c>
    </row>
    <row r="56" spans="1:11" x14ac:dyDescent="0.25">
      <c r="A56" s="227" t="s">
        <v>100</v>
      </c>
      <c r="B56" s="228"/>
      <c r="C56" s="228"/>
      <c r="D56" s="228"/>
      <c r="E56" s="228"/>
      <c r="F56" s="228"/>
      <c r="G56" s="228"/>
      <c r="H56" s="229"/>
      <c r="I56" s="1">
        <v>50</v>
      </c>
      <c r="J56" s="52">
        <f>SUM(J57:J63)</f>
        <v>3083057510</v>
      </c>
      <c r="K56" s="52">
        <f>SUM(K57:K63)</f>
        <v>3584633239</v>
      </c>
    </row>
    <row r="57" spans="1:11" x14ac:dyDescent="0.25">
      <c r="A57" s="227" t="s">
        <v>74</v>
      </c>
      <c r="B57" s="228"/>
      <c r="C57" s="228"/>
      <c r="D57" s="228"/>
      <c r="E57" s="228"/>
      <c r="F57" s="228"/>
      <c r="G57" s="228"/>
      <c r="H57" s="229"/>
      <c r="I57" s="1">
        <v>51</v>
      </c>
      <c r="J57" s="7">
        <v>0</v>
      </c>
      <c r="K57" s="7">
        <v>0</v>
      </c>
    </row>
    <row r="58" spans="1:11" x14ac:dyDescent="0.25">
      <c r="A58" s="227" t="s">
        <v>75</v>
      </c>
      <c r="B58" s="228"/>
      <c r="C58" s="228"/>
      <c r="D58" s="228"/>
      <c r="E58" s="228"/>
      <c r="F58" s="228"/>
      <c r="G58" s="228"/>
      <c r="H58" s="229"/>
      <c r="I58" s="1">
        <v>52</v>
      </c>
      <c r="J58" s="7">
        <v>0</v>
      </c>
      <c r="K58" s="7">
        <v>0</v>
      </c>
    </row>
    <row r="59" spans="1:11" x14ac:dyDescent="0.25">
      <c r="A59" s="227" t="s">
        <v>240</v>
      </c>
      <c r="B59" s="228"/>
      <c r="C59" s="228"/>
      <c r="D59" s="228"/>
      <c r="E59" s="228"/>
      <c r="F59" s="228"/>
      <c r="G59" s="228"/>
      <c r="H59" s="229"/>
      <c r="I59" s="1">
        <v>53</v>
      </c>
      <c r="J59" s="7">
        <v>0</v>
      </c>
      <c r="K59" s="7">
        <v>0</v>
      </c>
    </row>
    <row r="60" spans="1:11" x14ac:dyDescent="0.25">
      <c r="A60" s="227" t="s">
        <v>81</v>
      </c>
      <c r="B60" s="228"/>
      <c r="C60" s="228"/>
      <c r="D60" s="228"/>
      <c r="E60" s="228"/>
      <c r="F60" s="228"/>
      <c r="G60" s="228"/>
      <c r="H60" s="229"/>
      <c r="I60" s="1">
        <v>54</v>
      </c>
      <c r="J60" s="7">
        <v>0</v>
      </c>
      <c r="K60" s="7">
        <v>0</v>
      </c>
    </row>
    <row r="61" spans="1:11" x14ac:dyDescent="0.25">
      <c r="A61" s="227" t="s">
        <v>82</v>
      </c>
      <c r="B61" s="228"/>
      <c r="C61" s="228"/>
      <c r="D61" s="228"/>
      <c r="E61" s="228"/>
      <c r="F61" s="228"/>
      <c r="G61" s="228"/>
      <c r="H61" s="229"/>
      <c r="I61" s="1">
        <v>55</v>
      </c>
      <c r="J61" s="7">
        <v>285100087</v>
      </c>
      <c r="K61" s="7">
        <v>285050068</v>
      </c>
    </row>
    <row r="62" spans="1:11" x14ac:dyDescent="0.25">
      <c r="A62" s="227" t="s">
        <v>83</v>
      </c>
      <c r="B62" s="228"/>
      <c r="C62" s="228"/>
      <c r="D62" s="228"/>
      <c r="E62" s="228"/>
      <c r="F62" s="228"/>
      <c r="G62" s="228"/>
      <c r="H62" s="229"/>
      <c r="I62" s="1">
        <v>56</v>
      </c>
      <c r="J62" s="7">
        <v>2795678878</v>
      </c>
      <c r="K62" s="7">
        <v>3297721608</v>
      </c>
    </row>
    <row r="63" spans="1:11" x14ac:dyDescent="0.25">
      <c r="A63" s="227" t="s">
        <v>44</v>
      </c>
      <c r="B63" s="228"/>
      <c r="C63" s="228"/>
      <c r="D63" s="228"/>
      <c r="E63" s="228"/>
      <c r="F63" s="228"/>
      <c r="G63" s="228"/>
      <c r="H63" s="229"/>
      <c r="I63" s="1">
        <v>57</v>
      </c>
      <c r="J63" s="7">
        <v>2278545</v>
      </c>
      <c r="K63" s="7">
        <v>1861563</v>
      </c>
    </row>
    <row r="64" spans="1:11" x14ac:dyDescent="0.25">
      <c r="A64" s="227" t="s">
        <v>205</v>
      </c>
      <c r="B64" s="228"/>
      <c r="C64" s="228"/>
      <c r="D64" s="228"/>
      <c r="E64" s="228"/>
      <c r="F64" s="228"/>
      <c r="G64" s="228"/>
      <c r="H64" s="229"/>
      <c r="I64" s="1">
        <v>58</v>
      </c>
      <c r="J64" s="7">
        <v>156921648</v>
      </c>
      <c r="K64" s="7">
        <v>122947964</v>
      </c>
    </row>
    <row r="65" spans="1:11" ht="15.75" customHeight="1" x14ac:dyDescent="0.25">
      <c r="A65" s="216" t="s">
        <v>54</v>
      </c>
      <c r="B65" s="217"/>
      <c r="C65" s="217"/>
      <c r="D65" s="217"/>
      <c r="E65" s="217"/>
      <c r="F65" s="217"/>
      <c r="G65" s="217"/>
      <c r="H65" s="218"/>
      <c r="I65" s="1">
        <v>59</v>
      </c>
      <c r="J65" s="7">
        <v>15376783</v>
      </c>
      <c r="K65" s="7">
        <v>25324877</v>
      </c>
    </row>
    <row r="66" spans="1:11" x14ac:dyDescent="0.25">
      <c r="A66" s="216" t="s">
        <v>239</v>
      </c>
      <c r="B66" s="217"/>
      <c r="C66" s="217"/>
      <c r="D66" s="217"/>
      <c r="E66" s="217"/>
      <c r="F66" s="217"/>
      <c r="G66" s="217"/>
      <c r="H66" s="218"/>
      <c r="I66" s="1">
        <v>60</v>
      </c>
      <c r="J66" s="52">
        <f>J7+J8+J40+J65</f>
        <v>8798348232</v>
      </c>
      <c r="K66" s="52">
        <f>K7+K8+K40+K65</f>
        <v>9265861508</v>
      </c>
    </row>
    <row r="67" spans="1:11" x14ac:dyDescent="0.25">
      <c r="A67" s="230" t="s">
        <v>89</v>
      </c>
      <c r="B67" s="231"/>
      <c r="C67" s="231"/>
      <c r="D67" s="231"/>
      <c r="E67" s="231"/>
      <c r="F67" s="231"/>
      <c r="G67" s="231"/>
      <c r="H67" s="232"/>
      <c r="I67" s="4">
        <v>61</v>
      </c>
      <c r="J67" s="8"/>
      <c r="K67" s="8"/>
    </row>
    <row r="68" spans="1:11" x14ac:dyDescent="0.25">
      <c r="A68" s="233" t="s">
        <v>56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5"/>
    </row>
    <row r="69" spans="1:11" x14ac:dyDescent="0.25">
      <c r="A69" s="213" t="s">
        <v>189</v>
      </c>
      <c r="B69" s="214"/>
      <c r="C69" s="214"/>
      <c r="D69" s="214"/>
      <c r="E69" s="214"/>
      <c r="F69" s="214"/>
      <c r="G69" s="214"/>
      <c r="H69" s="215"/>
      <c r="I69" s="3">
        <v>62</v>
      </c>
      <c r="J69" s="53">
        <f>J70+J71+J72+J78+J79+J82+J85</f>
        <v>7286397747</v>
      </c>
      <c r="K69" s="53">
        <f>K70+K71+K72+K78+K79+K82+K85</f>
        <v>7614843371</v>
      </c>
    </row>
    <row r="70" spans="1:11" x14ac:dyDescent="0.25">
      <c r="A70" s="227" t="s">
        <v>139</v>
      </c>
      <c r="B70" s="228"/>
      <c r="C70" s="228"/>
      <c r="D70" s="228"/>
      <c r="E70" s="228"/>
      <c r="F70" s="228"/>
      <c r="G70" s="228"/>
      <c r="H70" s="229"/>
      <c r="I70" s="1">
        <v>63</v>
      </c>
      <c r="J70" s="7">
        <v>164000000</v>
      </c>
      <c r="K70" s="7">
        <v>164000000</v>
      </c>
    </row>
    <row r="71" spans="1:11" x14ac:dyDescent="0.25">
      <c r="A71" s="227" t="s">
        <v>140</v>
      </c>
      <c r="B71" s="228"/>
      <c r="C71" s="228"/>
      <c r="D71" s="228"/>
      <c r="E71" s="228"/>
      <c r="F71" s="228"/>
      <c r="G71" s="228"/>
      <c r="H71" s="229"/>
      <c r="I71" s="1">
        <v>64</v>
      </c>
      <c r="J71" s="7">
        <v>16921764</v>
      </c>
      <c r="K71" s="7">
        <v>16921764</v>
      </c>
    </row>
    <row r="72" spans="1:11" x14ac:dyDescent="0.25">
      <c r="A72" s="227" t="s">
        <v>141</v>
      </c>
      <c r="B72" s="228"/>
      <c r="C72" s="228"/>
      <c r="D72" s="228"/>
      <c r="E72" s="228"/>
      <c r="F72" s="228"/>
      <c r="G72" s="228"/>
      <c r="H72" s="229"/>
      <c r="I72" s="1">
        <v>65</v>
      </c>
      <c r="J72" s="52">
        <f>J73+J74-J75+J76+J77</f>
        <v>6330788787</v>
      </c>
      <c r="K72" s="52">
        <f>K73+K74-K75+K76+K77</f>
        <v>6628418601</v>
      </c>
    </row>
    <row r="73" spans="1:11" x14ac:dyDescent="0.25">
      <c r="A73" s="227" t="s">
        <v>142</v>
      </c>
      <c r="B73" s="228"/>
      <c r="C73" s="228"/>
      <c r="D73" s="228"/>
      <c r="E73" s="228"/>
      <c r="F73" s="228"/>
      <c r="G73" s="228"/>
      <c r="H73" s="229"/>
      <c r="I73" s="1">
        <v>66</v>
      </c>
      <c r="J73" s="7">
        <v>12448675</v>
      </c>
      <c r="K73" s="7">
        <v>12448675</v>
      </c>
    </row>
    <row r="74" spans="1:11" x14ac:dyDescent="0.25">
      <c r="A74" s="227" t="s">
        <v>143</v>
      </c>
      <c r="B74" s="228"/>
      <c r="C74" s="228"/>
      <c r="D74" s="228"/>
      <c r="E74" s="228"/>
      <c r="F74" s="228"/>
      <c r="G74" s="228"/>
      <c r="H74" s="229"/>
      <c r="I74" s="1">
        <v>67</v>
      </c>
      <c r="J74" s="7">
        <v>41459113</v>
      </c>
      <c r="K74" s="7">
        <v>41459113</v>
      </c>
    </row>
    <row r="75" spans="1:11" x14ac:dyDescent="0.25">
      <c r="A75" s="227" t="s">
        <v>131</v>
      </c>
      <c r="B75" s="228"/>
      <c r="C75" s="228"/>
      <c r="D75" s="228"/>
      <c r="E75" s="228"/>
      <c r="F75" s="228"/>
      <c r="G75" s="228"/>
      <c r="H75" s="229"/>
      <c r="I75" s="1">
        <v>68</v>
      </c>
      <c r="J75" s="7">
        <v>41459113</v>
      </c>
      <c r="K75" s="7">
        <v>41459113</v>
      </c>
    </row>
    <row r="76" spans="1:11" x14ac:dyDescent="0.25">
      <c r="A76" s="227" t="s">
        <v>132</v>
      </c>
      <c r="B76" s="228"/>
      <c r="C76" s="228"/>
      <c r="D76" s="228"/>
      <c r="E76" s="228"/>
      <c r="F76" s="228"/>
      <c r="G76" s="228"/>
      <c r="H76" s="229"/>
      <c r="I76" s="1">
        <v>69</v>
      </c>
      <c r="J76" s="7">
        <v>5464685057</v>
      </c>
      <c r="K76" s="7">
        <v>5839357471</v>
      </c>
    </row>
    <row r="77" spans="1:11" x14ac:dyDescent="0.25">
      <c r="A77" s="227" t="s">
        <v>133</v>
      </c>
      <c r="B77" s="228"/>
      <c r="C77" s="228"/>
      <c r="D77" s="228"/>
      <c r="E77" s="228"/>
      <c r="F77" s="228"/>
      <c r="G77" s="228"/>
      <c r="H77" s="229"/>
      <c r="I77" s="1">
        <v>70</v>
      </c>
      <c r="J77" s="7">
        <v>853655055</v>
      </c>
      <c r="K77" s="7">
        <v>776612455</v>
      </c>
    </row>
    <row r="78" spans="1:11" x14ac:dyDescent="0.25">
      <c r="A78" s="227" t="s">
        <v>134</v>
      </c>
      <c r="B78" s="228"/>
      <c r="C78" s="228"/>
      <c r="D78" s="228"/>
      <c r="E78" s="228"/>
      <c r="F78" s="228"/>
      <c r="G78" s="228"/>
      <c r="H78" s="229"/>
      <c r="I78" s="1">
        <v>71</v>
      </c>
      <c r="J78" s="7">
        <v>36150000</v>
      </c>
      <c r="K78" s="7">
        <v>36150000</v>
      </c>
    </row>
    <row r="79" spans="1:11" x14ac:dyDescent="0.25">
      <c r="A79" s="227" t="s">
        <v>236</v>
      </c>
      <c r="B79" s="228"/>
      <c r="C79" s="228"/>
      <c r="D79" s="228"/>
      <c r="E79" s="228"/>
      <c r="F79" s="228"/>
      <c r="G79" s="228"/>
      <c r="H79" s="229"/>
      <c r="I79" s="1">
        <v>72</v>
      </c>
      <c r="J79" s="52">
        <f>J80-J81</f>
        <v>38728424</v>
      </c>
      <c r="K79" s="52">
        <f>K80-K81</f>
        <v>115352924</v>
      </c>
    </row>
    <row r="80" spans="1:11" x14ac:dyDescent="0.25">
      <c r="A80" s="236" t="s">
        <v>167</v>
      </c>
      <c r="B80" s="237"/>
      <c r="C80" s="237"/>
      <c r="D80" s="237"/>
      <c r="E80" s="237"/>
      <c r="F80" s="237"/>
      <c r="G80" s="237"/>
      <c r="H80" s="238"/>
      <c r="I80" s="1">
        <v>73</v>
      </c>
      <c r="J80" s="7">
        <v>38728424</v>
      </c>
      <c r="K80" s="7">
        <v>115352924</v>
      </c>
    </row>
    <row r="81" spans="1:11" x14ac:dyDescent="0.25">
      <c r="A81" s="236" t="s">
        <v>168</v>
      </c>
      <c r="B81" s="237"/>
      <c r="C81" s="237"/>
      <c r="D81" s="237"/>
      <c r="E81" s="237"/>
      <c r="F81" s="237"/>
      <c r="G81" s="237"/>
      <c r="H81" s="238"/>
      <c r="I81" s="1">
        <v>74</v>
      </c>
      <c r="J81" s="7">
        <v>0</v>
      </c>
      <c r="K81" s="7">
        <v>0</v>
      </c>
    </row>
    <row r="82" spans="1:11" x14ac:dyDescent="0.25">
      <c r="A82" s="227" t="s">
        <v>237</v>
      </c>
      <c r="B82" s="228"/>
      <c r="C82" s="228"/>
      <c r="D82" s="228"/>
      <c r="E82" s="228"/>
      <c r="F82" s="228"/>
      <c r="G82" s="228"/>
      <c r="H82" s="229"/>
      <c r="I82" s="1">
        <v>75</v>
      </c>
      <c r="J82" s="52">
        <f>J83-J84</f>
        <v>498363933</v>
      </c>
      <c r="K82" s="52">
        <f>K83-K84</f>
        <v>435655913</v>
      </c>
    </row>
    <row r="83" spans="1:11" x14ac:dyDescent="0.25">
      <c r="A83" s="236" t="s">
        <v>169</v>
      </c>
      <c r="B83" s="237"/>
      <c r="C83" s="237"/>
      <c r="D83" s="237"/>
      <c r="E83" s="237"/>
      <c r="F83" s="237"/>
      <c r="G83" s="237"/>
      <c r="H83" s="238"/>
      <c r="I83" s="1">
        <v>76</v>
      </c>
      <c r="J83" s="7">
        <v>498363933</v>
      </c>
      <c r="K83" s="7">
        <v>435655913</v>
      </c>
    </row>
    <row r="84" spans="1:11" x14ac:dyDescent="0.25">
      <c r="A84" s="236" t="s">
        <v>170</v>
      </c>
      <c r="B84" s="237"/>
      <c r="C84" s="237"/>
      <c r="D84" s="237"/>
      <c r="E84" s="237"/>
      <c r="F84" s="237"/>
      <c r="G84" s="237"/>
      <c r="H84" s="238"/>
      <c r="I84" s="1">
        <v>77</v>
      </c>
      <c r="J84" s="7">
        <v>0</v>
      </c>
      <c r="K84" s="7">
        <v>0</v>
      </c>
    </row>
    <row r="85" spans="1:11" x14ac:dyDescent="0.25">
      <c r="A85" s="227" t="s">
        <v>171</v>
      </c>
      <c r="B85" s="228"/>
      <c r="C85" s="228"/>
      <c r="D85" s="228"/>
      <c r="E85" s="228"/>
      <c r="F85" s="228"/>
      <c r="G85" s="228"/>
      <c r="H85" s="229"/>
      <c r="I85" s="1">
        <v>78</v>
      </c>
      <c r="J85" s="7">
        <v>201444839</v>
      </c>
      <c r="K85" s="7">
        <v>218344169</v>
      </c>
    </row>
    <row r="86" spans="1:11" x14ac:dyDescent="0.25">
      <c r="A86" s="216" t="s">
        <v>17</v>
      </c>
      <c r="B86" s="217"/>
      <c r="C86" s="217"/>
      <c r="D86" s="217"/>
      <c r="E86" s="217"/>
      <c r="F86" s="217"/>
      <c r="G86" s="217"/>
      <c r="H86" s="218"/>
      <c r="I86" s="1">
        <v>79</v>
      </c>
      <c r="J86" s="52">
        <f>SUM(J87:J89)</f>
        <v>185863263</v>
      </c>
      <c r="K86" s="52">
        <f>SUM(K87:K89)</f>
        <v>201524641</v>
      </c>
    </row>
    <row r="87" spans="1:11" x14ac:dyDescent="0.25">
      <c r="A87" s="227" t="s">
        <v>127</v>
      </c>
      <c r="B87" s="228"/>
      <c r="C87" s="228"/>
      <c r="D87" s="228"/>
      <c r="E87" s="228"/>
      <c r="F87" s="228"/>
      <c r="G87" s="228"/>
      <c r="H87" s="229"/>
      <c r="I87" s="1">
        <v>80</v>
      </c>
      <c r="J87" s="7">
        <v>43793587</v>
      </c>
      <c r="K87" s="7">
        <v>42271805</v>
      </c>
    </row>
    <row r="88" spans="1:11" x14ac:dyDescent="0.25">
      <c r="A88" s="227" t="s">
        <v>128</v>
      </c>
      <c r="B88" s="228"/>
      <c r="C88" s="228"/>
      <c r="D88" s="228"/>
      <c r="E88" s="228"/>
      <c r="F88" s="228"/>
      <c r="G88" s="228"/>
      <c r="H88" s="229"/>
      <c r="I88" s="1">
        <v>81</v>
      </c>
      <c r="J88" s="7">
        <v>0</v>
      </c>
      <c r="K88" s="7">
        <v>0</v>
      </c>
    </row>
    <row r="89" spans="1:11" x14ac:dyDescent="0.25">
      <c r="A89" s="227" t="s">
        <v>129</v>
      </c>
      <c r="B89" s="228"/>
      <c r="C89" s="228"/>
      <c r="D89" s="228"/>
      <c r="E89" s="228"/>
      <c r="F89" s="228"/>
      <c r="G89" s="228"/>
      <c r="H89" s="229"/>
      <c r="I89" s="1">
        <v>82</v>
      </c>
      <c r="J89" s="7">
        <v>142069676</v>
      </c>
      <c r="K89" s="7">
        <v>159252836</v>
      </c>
    </row>
    <row r="90" spans="1:11" x14ac:dyDescent="0.25">
      <c r="A90" s="216" t="s">
        <v>18</v>
      </c>
      <c r="B90" s="217"/>
      <c r="C90" s="217"/>
      <c r="D90" s="217"/>
      <c r="E90" s="217"/>
      <c r="F90" s="217"/>
      <c r="G90" s="217"/>
      <c r="H90" s="218"/>
      <c r="I90" s="1">
        <v>83</v>
      </c>
      <c r="J90" s="52">
        <f>SUM(J91:J99)</f>
        <v>80678204</v>
      </c>
      <c r="K90" s="52">
        <f>SUM(K91:K99)</f>
        <v>84202230</v>
      </c>
    </row>
    <row r="91" spans="1:11" x14ac:dyDescent="0.25">
      <c r="A91" s="227" t="s">
        <v>130</v>
      </c>
      <c r="B91" s="228"/>
      <c r="C91" s="228"/>
      <c r="D91" s="228"/>
      <c r="E91" s="228"/>
      <c r="F91" s="228"/>
      <c r="G91" s="228"/>
      <c r="H91" s="229"/>
      <c r="I91" s="1">
        <v>84</v>
      </c>
      <c r="J91" s="7">
        <v>0</v>
      </c>
      <c r="K91" s="7">
        <v>0</v>
      </c>
    </row>
    <row r="92" spans="1:11" x14ac:dyDescent="0.25">
      <c r="A92" s="227" t="s">
        <v>241</v>
      </c>
      <c r="B92" s="228"/>
      <c r="C92" s="228"/>
      <c r="D92" s="228"/>
      <c r="E92" s="228"/>
      <c r="F92" s="228"/>
      <c r="G92" s="228"/>
      <c r="H92" s="229"/>
      <c r="I92" s="1">
        <v>85</v>
      </c>
      <c r="J92" s="7">
        <v>33110915</v>
      </c>
      <c r="K92" s="7">
        <v>40498646</v>
      </c>
    </row>
    <row r="93" spans="1:11" x14ac:dyDescent="0.25">
      <c r="A93" s="227" t="s">
        <v>0</v>
      </c>
      <c r="B93" s="228"/>
      <c r="C93" s="228"/>
      <c r="D93" s="228"/>
      <c r="E93" s="228"/>
      <c r="F93" s="228"/>
      <c r="G93" s="228"/>
      <c r="H93" s="229"/>
      <c r="I93" s="1">
        <v>86</v>
      </c>
      <c r="J93" s="7">
        <v>29881789</v>
      </c>
      <c r="K93" s="7">
        <v>25930972</v>
      </c>
    </row>
    <row r="94" spans="1:11" x14ac:dyDescent="0.25">
      <c r="A94" s="227" t="s">
        <v>242</v>
      </c>
      <c r="B94" s="228"/>
      <c r="C94" s="228"/>
      <c r="D94" s="228"/>
      <c r="E94" s="228"/>
      <c r="F94" s="228"/>
      <c r="G94" s="228"/>
      <c r="H94" s="229"/>
      <c r="I94" s="1">
        <v>87</v>
      </c>
      <c r="J94" s="7">
        <v>0</v>
      </c>
      <c r="K94" s="7">
        <v>0</v>
      </c>
    </row>
    <row r="95" spans="1:11" x14ac:dyDescent="0.25">
      <c r="A95" s="227" t="s">
        <v>243</v>
      </c>
      <c r="B95" s="228"/>
      <c r="C95" s="228"/>
      <c r="D95" s="228"/>
      <c r="E95" s="228"/>
      <c r="F95" s="228"/>
      <c r="G95" s="228"/>
      <c r="H95" s="229"/>
      <c r="I95" s="1">
        <v>88</v>
      </c>
      <c r="J95" s="7">
        <v>0</v>
      </c>
      <c r="K95" s="7">
        <v>0</v>
      </c>
    </row>
    <row r="96" spans="1:11" x14ac:dyDescent="0.25">
      <c r="A96" s="227" t="s">
        <v>244</v>
      </c>
      <c r="B96" s="228"/>
      <c r="C96" s="228"/>
      <c r="D96" s="228"/>
      <c r="E96" s="228"/>
      <c r="F96" s="228"/>
      <c r="G96" s="228"/>
      <c r="H96" s="229"/>
      <c r="I96" s="1">
        <v>89</v>
      </c>
      <c r="J96" s="7">
        <v>0</v>
      </c>
      <c r="K96" s="7">
        <v>0</v>
      </c>
    </row>
    <row r="97" spans="1:11" x14ac:dyDescent="0.25">
      <c r="A97" s="227" t="s">
        <v>92</v>
      </c>
      <c r="B97" s="228"/>
      <c r="C97" s="228"/>
      <c r="D97" s="228"/>
      <c r="E97" s="228"/>
      <c r="F97" s="228"/>
      <c r="G97" s="228"/>
      <c r="H97" s="229"/>
      <c r="I97" s="1">
        <v>90</v>
      </c>
      <c r="J97" s="7">
        <v>0</v>
      </c>
      <c r="K97" s="7">
        <v>0</v>
      </c>
    </row>
    <row r="98" spans="1:11" x14ac:dyDescent="0.25">
      <c r="A98" s="227" t="s">
        <v>90</v>
      </c>
      <c r="B98" s="228"/>
      <c r="C98" s="228"/>
      <c r="D98" s="228"/>
      <c r="E98" s="228"/>
      <c r="F98" s="228"/>
      <c r="G98" s="228"/>
      <c r="H98" s="229"/>
      <c r="I98" s="1">
        <v>91</v>
      </c>
      <c r="J98" s="7">
        <v>0</v>
      </c>
      <c r="K98" s="7">
        <v>55243</v>
      </c>
    </row>
    <row r="99" spans="1:11" x14ac:dyDescent="0.25">
      <c r="A99" s="227" t="s">
        <v>91</v>
      </c>
      <c r="B99" s="228"/>
      <c r="C99" s="228"/>
      <c r="D99" s="228"/>
      <c r="E99" s="228"/>
      <c r="F99" s="228"/>
      <c r="G99" s="228"/>
      <c r="H99" s="229"/>
      <c r="I99" s="1">
        <v>92</v>
      </c>
      <c r="J99" s="7">
        <v>17685500</v>
      </c>
      <c r="K99" s="7">
        <v>17717369</v>
      </c>
    </row>
    <row r="100" spans="1:11" x14ac:dyDescent="0.25">
      <c r="A100" s="216" t="s">
        <v>19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52">
        <f>SUM(J101:J112)</f>
        <v>1156439692</v>
      </c>
      <c r="K100" s="52">
        <f>SUM(K101:K112)</f>
        <v>1190438577</v>
      </c>
    </row>
    <row r="101" spans="1:11" x14ac:dyDescent="0.25">
      <c r="A101" s="227" t="s">
        <v>130</v>
      </c>
      <c r="B101" s="228"/>
      <c r="C101" s="228"/>
      <c r="D101" s="228"/>
      <c r="E101" s="228"/>
      <c r="F101" s="228"/>
      <c r="G101" s="228"/>
      <c r="H101" s="229"/>
      <c r="I101" s="1">
        <v>94</v>
      </c>
      <c r="J101" s="7">
        <v>0</v>
      </c>
      <c r="K101" s="7">
        <v>0</v>
      </c>
    </row>
    <row r="102" spans="1:11" x14ac:dyDescent="0.25">
      <c r="A102" s="227" t="s">
        <v>241</v>
      </c>
      <c r="B102" s="228"/>
      <c r="C102" s="228"/>
      <c r="D102" s="228"/>
      <c r="E102" s="228"/>
      <c r="F102" s="228"/>
      <c r="G102" s="228"/>
      <c r="H102" s="229"/>
      <c r="I102" s="1">
        <v>95</v>
      </c>
      <c r="J102" s="7">
        <v>4635339</v>
      </c>
      <c r="K102" s="7">
        <v>4635339</v>
      </c>
    </row>
    <row r="103" spans="1:11" x14ac:dyDescent="0.25">
      <c r="A103" s="227" t="s">
        <v>0</v>
      </c>
      <c r="B103" s="228"/>
      <c r="C103" s="228"/>
      <c r="D103" s="228"/>
      <c r="E103" s="228"/>
      <c r="F103" s="228"/>
      <c r="G103" s="228"/>
      <c r="H103" s="229"/>
      <c r="I103" s="1">
        <v>96</v>
      </c>
      <c r="J103" s="7">
        <v>346045545</v>
      </c>
      <c r="K103" s="7">
        <v>295883677</v>
      </c>
    </row>
    <row r="104" spans="1:11" x14ac:dyDescent="0.25">
      <c r="A104" s="227" t="s">
        <v>242</v>
      </c>
      <c r="B104" s="228"/>
      <c r="C104" s="228"/>
      <c r="D104" s="228"/>
      <c r="E104" s="228"/>
      <c r="F104" s="228"/>
      <c r="G104" s="228"/>
      <c r="H104" s="229"/>
      <c r="I104" s="1">
        <v>97</v>
      </c>
      <c r="J104" s="7">
        <v>6598987</v>
      </c>
      <c r="K104" s="7">
        <v>22451909</v>
      </c>
    </row>
    <row r="105" spans="1:11" x14ac:dyDescent="0.25">
      <c r="A105" s="227" t="s">
        <v>243</v>
      </c>
      <c r="B105" s="228"/>
      <c r="C105" s="228"/>
      <c r="D105" s="228"/>
      <c r="E105" s="228"/>
      <c r="F105" s="228"/>
      <c r="G105" s="228"/>
      <c r="H105" s="229"/>
      <c r="I105" s="1">
        <v>98</v>
      </c>
      <c r="J105" s="7">
        <v>323305421</v>
      </c>
      <c r="K105" s="7">
        <v>332462426</v>
      </c>
    </row>
    <row r="106" spans="1:11" x14ac:dyDescent="0.25">
      <c r="A106" s="227" t="s">
        <v>244</v>
      </c>
      <c r="B106" s="228"/>
      <c r="C106" s="228"/>
      <c r="D106" s="228"/>
      <c r="E106" s="228"/>
      <c r="F106" s="228"/>
      <c r="G106" s="228"/>
      <c r="H106" s="229"/>
      <c r="I106" s="1">
        <v>99</v>
      </c>
      <c r="J106" s="7">
        <v>0</v>
      </c>
      <c r="K106" s="7">
        <v>0</v>
      </c>
    </row>
    <row r="107" spans="1:11" x14ac:dyDescent="0.25">
      <c r="A107" s="227" t="s">
        <v>92</v>
      </c>
      <c r="B107" s="228"/>
      <c r="C107" s="228"/>
      <c r="D107" s="228"/>
      <c r="E107" s="228"/>
      <c r="F107" s="228"/>
      <c r="G107" s="228"/>
      <c r="H107" s="229"/>
      <c r="I107" s="1">
        <v>100</v>
      </c>
      <c r="J107" s="7">
        <v>4586572</v>
      </c>
      <c r="K107" s="7">
        <v>10588593</v>
      </c>
    </row>
    <row r="108" spans="1:11" x14ac:dyDescent="0.25">
      <c r="A108" s="227" t="s">
        <v>93</v>
      </c>
      <c r="B108" s="228"/>
      <c r="C108" s="228"/>
      <c r="D108" s="228"/>
      <c r="E108" s="228"/>
      <c r="F108" s="228"/>
      <c r="G108" s="228"/>
      <c r="H108" s="229"/>
      <c r="I108" s="1">
        <v>101</v>
      </c>
      <c r="J108" s="7">
        <v>49636918</v>
      </c>
      <c r="K108" s="7">
        <v>45518840</v>
      </c>
    </row>
    <row r="109" spans="1:11" x14ac:dyDescent="0.25">
      <c r="A109" s="227" t="s">
        <v>94</v>
      </c>
      <c r="B109" s="228"/>
      <c r="C109" s="228"/>
      <c r="D109" s="228"/>
      <c r="E109" s="228"/>
      <c r="F109" s="228"/>
      <c r="G109" s="228"/>
      <c r="H109" s="229"/>
      <c r="I109" s="1">
        <v>102</v>
      </c>
      <c r="J109" s="7">
        <v>393824637</v>
      </c>
      <c r="K109" s="7">
        <v>417706004</v>
      </c>
    </row>
    <row r="110" spans="1:11" x14ac:dyDescent="0.25">
      <c r="A110" s="227" t="s">
        <v>97</v>
      </c>
      <c r="B110" s="228"/>
      <c r="C110" s="228"/>
      <c r="D110" s="228"/>
      <c r="E110" s="228"/>
      <c r="F110" s="228"/>
      <c r="G110" s="228"/>
      <c r="H110" s="229"/>
      <c r="I110" s="1">
        <v>103</v>
      </c>
      <c r="J110" s="7">
        <v>12037315</v>
      </c>
      <c r="K110" s="7">
        <v>13816459</v>
      </c>
    </row>
    <row r="111" spans="1:11" x14ac:dyDescent="0.25">
      <c r="A111" s="227" t="s">
        <v>95</v>
      </c>
      <c r="B111" s="228"/>
      <c r="C111" s="228"/>
      <c r="D111" s="228"/>
      <c r="E111" s="228"/>
      <c r="F111" s="228"/>
      <c r="G111" s="228"/>
      <c r="H111" s="229"/>
      <c r="I111" s="1">
        <v>104</v>
      </c>
      <c r="J111" s="7">
        <v>0</v>
      </c>
      <c r="K111" s="7">
        <v>0</v>
      </c>
    </row>
    <row r="112" spans="1:11" x14ac:dyDescent="0.25">
      <c r="A112" s="227" t="s">
        <v>96</v>
      </c>
      <c r="B112" s="228"/>
      <c r="C112" s="228"/>
      <c r="D112" s="228"/>
      <c r="E112" s="228"/>
      <c r="F112" s="228"/>
      <c r="G112" s="228"/>
      <c r="H112" s="229"/>
      <c r="I112" s="1">
        <v>105</v>
      </c>
      <c r="J112" s="7">
        <v>15768958</v>
      </c>
      <c r="K112" s="7">
        <v>47375330</v>
      </c>
    </row>
    <row r="113" spans="1:11" x14ac:dyDescent="0.25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7">
        <v>88969326</v>
      </c>
      <c r="K113" s="7">
        <v>174852689</v>
      </c>
    </row>
    <row r="114" spans="1:11" x14ac:dyDescent="0.25">
      <c r="A114" s="216" t="s">
        <v>23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52">
        <f>J69+J86+J90+J100+J113</f>
        <v>8798348232</v>
      </c>
      <c r="K114" s="52">
        <f>K69+K86+K90+K100+K113</f>
        <v>9265861508</v>
      </c>
    </row>
    <row r="115" spans="1:11" x14ac:dyDescent="0.25">
      <c r="A115" s="241" t="s">
        <v>55</v>
      </c>
      <c r="B115" s="242"/>
      <c r="C115" s="242"/>
      <c r="D115" s="242"/>
      <c r="E115" s="242"/>
      <c r="F115" s="242"/>
      <c r="G115" s="242"/>
      <c r="H115" s="243"/>
      <c r="I115" s="2">
        <v>108</v>
      </c>
      <c r="J115" s="8"/>
      <c r="K115" s="8"/>
    </row>
    <row r="116" spans="1:11" x14ac:dyDescent="0.25">
      <c r="A116" s="233" t="s">
        <v>307</v>
      </c>
      <c r="B116" s="244"/>
      <c r="C116" s="244"/>
      <c r="D116" s="244"/>
      <c r="E116" s="244"/>
      <c r="F116" s="244"/>
      <c r="G116" s="244"/>
      <c r="H116" s="244"/>
      <c r="I116" s="245"/>
      <c r="J116" s="245"/>
      <c r="K116" s="246"/>
    </row>
    <row r="117" spans="1:11" x14ac:dyDescent="0.25">
      <c r="A117" s="213" t="s">
        <v>184</v>
      </c>
      <c r="B117" s="214"/>
      <c r="C117" s="214"/>
      <c r="D117" s="214"/>
      <c r="E117" s="214"/>
      <c r="F117" s="214"/>
      <c r="G117" s="214"/>
      <c r="H117" s="214"/>
      <c r="I117" s="247"/>
      <c r="J117" s="247"/>
      <c r="K117" s="248"/>
    </row>
    <row r="118" spans="1:11" x14ac:dyDescent="0.25">
      <c r="A118" s="227" t="s">
        <v>6</v>
      </c>
      <c r="B118" s="228"/>
      <c r="C118" s="228"/>
      <c r="D118" s="228"/>
      <c r="E118" s="228"/>
      <c r="F118" s="228"/>
      <c r="G118" s="228"/>
      <c r="H118" s="229"/>
      <c r="I118" s="1">
        <v>109</v>
      </c>
      <c r="J118" s="7">
        <v>7084952908</v>
      </c>
      <c r="K118" s="7">
        <v>7396499202</v>
      </c>
    </row>
    <row r="119" spans="1:11" x14ac:dyDescent="0.25">
      <c r="A119" s="249" t="s">
        <v>7</v>
      </c>
      <c r="B119" s="250"/>
      <c r="C119" s="250"/>
      <c r="D119" s="250"/>
      <c r="E119" s="250"/>
      <c r="F119" s="250"/>
      <c r="G119" s="250"/>
      <c r="H119" s="251"/>
      <c r="I119" s="4">
        <v>110</v>
      </c>
      <c r="J119" s="8">
        <v>201444839</v>
      </c>
      <c r="K119" s="8">
        <v>218344169</v>
      </c>
    </row>
    <row r="120" spans="1:11" x14ac:dyDescent="0.25">
      <c r="A120" s="252" t="s">
        <v>308</v>
      </c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</row>
    <row r="121" spans="1:11" x14ac:dyDescent="0.25">
      <c r="A121" s="239"/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</row>
  </sheetData>
  <mergeCells count="121"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5:H5"/>
    <mergeCell ref="A6:K6"/>
    <mergeCell ref="A7:H7"/>
    <mergeCell ref="A8:H8"/>
    <mergeCell ref="A1:K1"/>
    <mergeCell ref="A2:K2"/>
    <mergeCell ref="A3:K3"/>
    <mergeCell ref="A4:H4"/>
    <mergeCell ref="A13:H13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4"/>
  <sheetViews>
    <sheetView topLeftCell="B31" zoomScaleNormal="100" zoomScaleSheetLayoutView="110" workbookViewId="0">
      <selection activeCell="N51" sqref="N51"/>
    </sheetView>
  </sheetViews>
  <sheetFormatPr defaultColWidth="9.109375" defaultRowHeight="13.2" x14ac:dyDescent="0.25"/>
  <cols>
    <col min="1" max="9" width="9.109375" style="51"/>
    <col min="10" max="10" width="11.109375" style="51" customWidth="1"/>
    <col min="11" max="11" width="11" style="51" customWidth="1"/>
    <col min="12" max="12" width="10.88671875" style="51" customWidth="1"/>
    <col min="13" max="13" width="11" style="51" customWidth="1"/>
    <col min="14" max="16384" width="9.109375" style="51"/>
  </cols>
  <sheetData>
    <row r="1" spans="1:13" ht="12.75" customHeight="1" x14ac:dyDescent="0.25">
      <c r="A1" s="219" t="s">
        <v>152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2.75" customHeight="1" x14ac:dyDescent="0.25">
      <c r="A2" s="263" t="s">
        <v>349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ht="12.75" customHeight="1" x14ac:dyDescent="0.25">
      <c r="A3" s="254" t="s">
        <v>350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2.2" x14ac:dyDescent="0.25">
      <c r="A4" s="255" t="s">
        <v>57</v>
      </c>
      <c r="B4" s="255"/>
      <c r="C4" s="255"/>
      <c r="D4" s="255"/>
      <c r="E4" s="255"/>
      <c r="F4" s="255"/>
      <c r="G4" s="255"/>
      <c r="H4" s="255"/>
      <c r="I4" s="57" t="s">
        <v>276</v>
      </c>
      <c r="J4" s="256" t="s">
        <v>316</v>
      </c>
      <c r="K4" s="256"/>
      <c r="L4" s="256" t="s">
        <v>317</v>
      </c>
      <c r="M4" s="256"/>
    </row>
    <row r="5" spans="1:13" x14ac:dyDescent="0.25">
      <c r="A5" s="255"/>
      <c r="B5" s="255"/>
      <c r="C5" s="255"/>
      <c r="D5" s="255"/>
      <c r="E5" s="255"/>
      <c r="F5" s="255"/>
      <c r="G5" s="255"/>
      <c r="H5" s="255"/>
      <c r="I5" s="57"/>
      <c r="J5" s="59" t="s">
        <v>311</v>
      </c>
      <c r="K5" s="59" t="s">
        <v>312</v>
      </c>
      <c r="L5" s="59" t="s">
        <v>311</v>
      </c>
      <c r="M5" s="59" t="s">
        <v>312</v>
      </c>
    </row>
    <row r="6" spans="1:13" x14ac:dyDescent="0.25">
      <c r="A6" s="256">
        <v>1</v>
      </c>
      <c r="B6" s="256"/>
      <c r="C6" s="256"/>
      <c r="D6" s="256"/>
      <c r="E6" s="256"/>
      <c r="F6" s="256"/>
      <c r="G6" s="256"/>
      <c r="H6" s="256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x14ac:dyDescent="0.25">
      <c r="A7" s="213" t="s">
        <v>24</v>
      </c>
      <c r="B7" s="214"/>
      <c r="C7" s="214"/>
      <c r="D7" s="214"/>
      <c r="E7" s="214"/>
      <c r="F7" s="214"/>
      <c r="G7" s="214"/>
      <c r="H7" s="215"/>
      <c r="I7" s="3">
        <v>111</v>
      </c>
      <c r="J7" s="53">
        <f>SUM(J8:J9)</f>
        <v>2260307263</v>
      </c>
      <c r="K7" s="53">
        <f>SUM(K8:K9)</f>
        <v>1031566886</v>
      </c>
      <c r="L7" s="53">
        <f>SUM(L8:L9)</f>
        <v>2351252204</v>
      </c>
      <c r="M7" s="53">
        <f>SUM(M8:M9)</f>
        <v>1084935486</v>
      </c>
    </row>
    <row r="8" spans="1:13" x14ac:dyDescent="0.25">
      <c r="A8" s="216" t="s">
        <v>150</v>
      </c>
      <c r="B8" s="217"/>
      <c r="C8" s="217"/>
      <c r="D8" s="217"/>
      <c r="E8" s="217"/>
      <c r="F8" s="217"/>
      <c r="G8" s="217"/>
      <c r="H8" s="218"/>
      <c r="I8" s="1">
        <v>112</v>
      </c>
      <c r="J8" s="7">
        <v>2203860405</v>
      </c>
      <c r="K8" s="7">
        <v>1012914113</v>
      </c>
      <c r="L8" s="7">
        <v>2285169055</v>
      </c>
      <c r="M8" s="7">
        <v>1061181443</v>
      </c>
    </row>
    <row r="9" spans="1:13" x14ac:dyDescent="0.25">
      <c r="A9" s="216" t="s">
        <v>101</v>
      </c>
      <c r="B9" s="217"/>
      <c r="C9" s="217"/>
      <c r="D9" s="217"/>
      <c r="E9" s="217"/>
      <c r="F9" s="217"/>
      <c r="G9" s="217"/>
      <c r="H9" s="218"/>
      <c r="I9" s="1">
        <v>113</v>
      </c>
      <c r="J9" s="7">
        <v>56446858</v>
      </c>
      <c r="K9" s="7">
        <v>18652773</v>
      </c>
      <c r="L9" s="7">
        <v>66083149</v>
      </c>
      <c r="M9" s="7">
        <v>23754043</v>
      </c>
    </row>
    <row r="10" spans="1:13" x14ac:dyDescent="0.25">
      <c r="A10" s="216" t="s">
        <v>10</v>
      </c>
      <c r="B10" s="217"/>
      <c r="C10" s="217"/>
      <c r="D10" s="217"/>
      <c r="E10" s="217"/>
      <c r="F10" s="217"/>
      <c r="G10" s="217"/>
      <c r="H10" s="218"/>
      <c r="I10" s="1">
        <v>114</v>
      </c>
      <c r="J10" s="52">
        <f>J11+J12+J16+J20+J21+J22+J25+J26</f>
        <v>1809275235</v>
      </c>
      <c r="K10" s="52">
        <f>K11+K12+K16+K20+K21+K22+K25+K26</f>
        <v>698872366</v>
      </c>
      <c r="L10" s="52">
        <f>L11+L12+L16+L20+L21+L22+L25+L26</f>
        <v>1933434668</v>
      </c>
      <c r="M10" s="52">
        <f>M11+M12+M16+M20+M21+M22+M25+M26</f>
        <v>768789384</v>
      </c>
    </row>
    <row r="11" spans="1:13" x14ac:dyDescent="0.25">
      <c r="A11" s="216" t="s">
        <v>102</v>
      </c>
      <c r="B11" s="217"/>
      <c r="C11" s="217"/>
      <c r="D11" s="217"/>
      <c r="E11" s="217"/>
      <c r="F11" s="217"/>
      <c r="G11" s="217"/>
      <c r="H11" s="218"/>
      <c r="I11" s="1">
        <v>115</v>
      </c>
      <c r="J11" s="7">
        <v>-58778377</v>
      </c>
      <c r="K11" s="7">
        <v>-22207774</v>
      </c>
      <c r="L11" s="7">
        <v>-51138983</v>
      </c>
      <c r="M11" s="7">
        <v>18127669</v>
      </c>
    </row>
    <row r="12" spans="1:13" x14ac:dyDescent="0.25">
      <c r="A12" s="216" t="s">
        <v>20</v>
      </c>
      <c r="B12" s="217"/>
      <c r="C12" s="217"/>
      <c r="D12" s="217"/>
      <c r="E12" s="217"/>
      <c r="F12" s="217"/>
      <c r="G12" s="217"/>
      <c r="H12" s="218"/>
      <c r="I12" s="1">
        <v>116</v>
      </c>
      <c r="J12" s="52">
        <f>SUM(J13:J15)</f>
        <v>1172501427</v>
      </c>
      <c r="K12" s="52">
        <f>SUM(K13:K15)</f>
        <v>435618894</v>
      </c>
      <c r="L12" s="52">
        <f>SUM(L13:L15)</f>
        <v>1260995119</v>
      </c>
      <c r="M12" s="52">
        <f>SUM(M13:M15)</f>
        <v>458383843</v>
      </c>
    </row>
    <row r="13" spans="1:13" x14ac:dyDescent="0.25">
      <c r="A13" s="227" t="s">
        <v>144</v>
      </c>
      <c r="B13" s="228"/>
      <c r="C13" s="228"/>
      <c r="D13" s="228"/>
      <c r="E13" s="228"/>
      <c r="F13" s="228"/>
      <c r="G13" s="228"/>
      <c r="H13" s="229"/>
      <c r="I13" s="1">
        <v>117</v>
      </c>
      <c r="J13" s="7">
        <v>488200066</v>
      </c>
      <c r="K13" s="7">
        <v>198527890</v>
      </c>
      <c r="L13" s="7">
        <v>510059253</v>
      </c>
      <c r="M13" s="7">
        <v>180453860</v>
      </c>
    </row>
    <row r="14" spans="1:13" x14ac:dyDescent="0.25">
      <c r="A14" s="227" t="s">
        <v>145</v>
      </c>
      <c r="B14" s="228"/>
      <c r="C14" s="228"/>
      <c r="D14" s="228"/>
      <c r="E14" s="228"/>
      <c r="F14" s="228"/>
      <c r="G14" s="228"/>
      <c r="H14" s="229"/>
      <c r="I14" s="1">
        <v>118</v>
      </c>
      <c r="J14" s="7">
        <v>289544834</v>
      </c>
      <c r="K14" s="7">
        <v>96911404</v>
      </c>
      <c r="L14" s="7">
        <v>343121009</v>
      </c>
      <c r="M14" s="7">
        <v>114194581</v>
      </c>
    </row>
    <row r="15" spans="1:13" x14ac:dyDescent="0.25">
      <c r="A15" s="227" t="s">
        <v>59</v>
      </c>
      <c r="B15" s="228"/>
      <c r="C15" s="228"/>
      <c r="D15" s="228"/>
      <c r="E15" s="228"/>
      <c r="F15" s="228"/>
      <c r="G15" s="228"/>
      <c r="H15" s="229"/>
      <c r="I15" s="1">
        <v>119</v>
      </c>
      <c r="J15" s="7">
        <v>394756527</v>
      </c>
      <c r="K15" s="7">
        <v>140179600</v>
      </c>
      <c r="L15" s="7">
        <v>407814857</v>
      </c>
      <c r="M15" s="7">
        <v>163735402</v>
      </c>
    </row>
    <row r="16" spans="1:13" x14ac:dyDescent="0.25">
      <c r="A16" s="216" t="s">
        <v>21</v>
      </c>
      <c r="B16" s="217"/>
      <c r="C16" s="217"/>
      <c r="D16" s="217"/>
      <c r="E16" s="217"/>
      <c r="F16" s="217"/>
      <c r="G16" s="217"/>
      <c r="H16" s="218"/>
      <c r="I16" s="1">
        <v>120</v>
      </c>
      <c r="J16" s="52">
        <f>SUM(J17:J19)</f>
        <v>329895877</v>
      </c>
      <c r="K16" s="52">
        <f>SUM(K17:K19)</f>
        <v>145959601</v>
      </c>
      <c r="L16" s="52">
        <f>SUM(L17:L19)</f>
        <v>341620016</v>
      </c>
      <c r="M16" s="52">
        <f>SUM(M17:M19)</f>
        <v>150343182</v>
      </c>
    </row>
    <row r="17" spans="1:13" x14ac:dyDescent="0.25">
      <c r="A17" s="227" t="s">
        <v>60</v>
      </c>
      <c r="B17" s="228"/>
      <c r="C17" s="228"/>
      <c r="D17" s="228"/>
      <c r="E17" s="228"/>
      <c r="F17" s="228"/>
      <c r="G17" s="228"/>
      <c r="H17" s="229"/>
      <c r="I17" s="1">
        <v>121</v>
      </c>
      <c r="J17" s="7">
        <v>194548735</v>
      </c>
      <c r="K17" s="7">
        <v>85876647</v>
      </c>
      <c r="L17" s="7">
        <v>205800287</v>
      </c>
      <c r="M17" s="7">
        <v>92186624</v>
      </c>
    </row>
    <row r="18" spans="1:13" x14ac:dyDescent="0.25">
      <c r="A18" s="227" t="s">
        <v>61</v>
      </c>
      <c r="B18" s="228"/>
      <c r="C18" s="228"/>
      <c r="D18" s="228"/>
      <c r="E18" s="228"/>
      <c r="F18" s="228"/>
      <c r="G18" s="228"/>
      <c r="H18" s="229"/>
      <c r="I18" s="1">
        <v>122</v>
      </c>
      <c r="J18" s="7">
        <v>84245355</v>
      </c>
      <c r="K18" s="7">
        <v>37983297</v>
      </c>
      <c r="L18" s="7">
        <v>86003537</v>
      </c>
      <c r="M18" s="7">
        <v>37232854</v>
      </c>
    </row>
    <row r="19" spans="1:13" x14ac:dyDescent="0.25">
      <c r="A19" s="227" t="s">
        <v>62</v>
      </c>
      <c r="B19" s="228"/>
      <c r="C19" s="228"/>
      <c r="D19" s="228"/>
      <c r="E19" s="228"/>
      <c r="F19" s="228"/>
      <c r="G19" s="228"/>
      <c r="H19" s="229"/>
      <c r="I19" s="1">
        <v>123</v>
      </c>
      <c r="J19" s="7">
        <v>51101787</v>
      </c>
      <c r="K19" s="7">
        <v>22099657</v>
      </c>
      <c r="L19" s="7">
        <v>49816192</v>
      </c>
      <c r="M19" s="7">
        <v>20923704</v>
      </c>
    </row>
    <row r="20" spans="1:13" x14ac:dyDescent="0.25">
      <c r="A20" s="216" t="s">
        <v>103</v>
      </c>
      <c r="B20" s="217"/>
      <c r="C20" s="217"/>
      <c r="D20" s="217"/>
      <c r="E20" s="217"/>
      <c r="F20" s="217"/>
      <c r="G20" s="217"/>
      <c r="H20" s="218"/>
      <c r="I20" s="1">
        <v>124</v>
      </c>
      <c r="J20" s="7">
        <v>184165183</v>
      </c>
      <c r="K20" s="7">
        <v>63523330</v>
      </c>
      <c r="L20" s="7">
        <v>199297739</v>
      </c>
      <c r="M20" s="7">
        <v>69059242</v>
      </c>
    </row>
    <row r="21" spans="1:13" x14ac:dyDescent="0.25">
      <c r="A21" s="216" t="s">
        <v>104</v>
      </c>
      <c r="B21" s="217"/>
      <c r="C21" s="217"/>
      <c r="D21" s="217"/>
      <c r="E21" s="217"/>
      <c r="F21" s="217"/>
      <c r="G21" s="217"/>
      <c r="H21" s="218"/>
      <c r="I21" s="1">
        <v>125</v>
      </c>
      <c r="J21" s="7">
        <v>107910346</v>
      </c>
      <c r="K21" s="7">
        <v>48619504</v>
      </c>
      <c r="L21" s="7">
        <v>102149088</v>
      </c>
      <c r="M21" s="7">
        <v>42682891</v>
      </c>
    </row>
    <row r="22" spans="1:13" x14ac:dyDescent="0.25">
      <c r="A22" s="216" t="s">
        <v>22</v>
      </c>
      <c r="B22" s="217"/>
      <c r="C22" s="217"/>
      <c r="D22" s="217"/>
      <c r="E22" s="217"/>
      <c r="F22" s="217"/>
      <c r="G22" s="217"/>
      <c r="H22" s="218"/>
      <c r="I22" s="1">
        <v>126</v>
      </c>
      <c r="J22" s="52">
        <f>SUM(J23:J24)</f>
        <v>14782063</v>
      </c>
      <c r="K22" s="52">
        <f>SUM(K23:K24)</f>
        <v>2000353</v>
      </c>
      <c r="L22" s="52">
        <f>SUM(L23:L24)</f>
        <v>13694133</v>
      </c>
      <c r="M22" s="52">
        <f>SUM(M23:M24)</f>
        <v>2400000</v>
      </c>
    </row>
    <row r="23" spans="1:13" x14ac:dyDescent="0.25">
      <c r="A23" s="227" t="s">
        <v>135</v>
      </c>
      <c r="B23" s="228"/>
      <c r="C23" s="228"/>
      <c r="D23" s="228"/>
      <c r="E23" s="228"/>
      <c r="F23" s="228"/>
      <c r="G23" s="228"/>
      <c r="H23" s="229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x14ac:dyDescent="0.25">
      <c r="A24" s="227" t="s">
        <v>136</v>
      </c>
      <c r="B24" s="228"/>
      <c r="C24" s="228"/>
      <c r="D24" s="228"/>
      <c r="E24" s="228"/>
      <c r="F24" s="228"/>
      <c r="G24" s="228"/>
      <c r="H24" s="229"/>
      <c r="I24" s="1">
        <v>128</v>
      </c>
      <c r="J24" s="7">
        <v>14782063</v>
      </c>
      <c r="K24" s="7">
        <v>2000353</v>
      </c>
      <c r="L24" s="7">
        <v>13694133</v>
      </c>
      <c r="M24" s="7">
        <v>2400000</v>
      </c>
    </row>
    <row r="25" spans="1:13" x14ac:dyDescent="0.25">
      <c r="A25" s="216" t="s">
        <v>105</v>
      </c>
      <c r="B25" s="217"/>
      <c r="C25" s="217"/>
      <c r="D25" s="217"/>
      <c r="E25" s="217"/>
      <c r="F25" s="217"/>
      <c r="G25" s="217"/>
      <c r="H25" s="218"/>
      <c r="I25" s="1">
        <v>129</v>
      </c>
      <c r="J25" s="7">
        <v>19219683</v>
      </c>
      <c r="K25" s="7">
        <v>11959335</v>
      </c>
      <c r="L25" s="7">
        <v>19265972</v>
      </c>
      <c r="M25" s="7">
        <v>9998243</v>
      </c>
    </row>
    <row r="26" spans="1:13" x14ac:dyDescent="0.25">
      <c r="A26" s="216" t="s">
        <v>48</v>
      </c>
      <c r="B26" s="217"/>
      <c r="C26" s="217"/>
      <c r="D26" s="217"/>
      <c r="E26" s="217"/>
      <c r="F26" s="217"/>
      <c r="G26" s="217"/>
      <c r="H26" s="218"/>
      <c r="I26" s="1">
        <v>130</v>
      </c>
      <c r="J26" s="7">
        <v>39579033</v>
      </c>
      <c r="K26" s="7">
        <v>13399123</v>
      </c>
      <c r="L26" s="7">
        <v>47551584</v>
      </c>
      <c r="M26" s="7">
        <v>17794314</v>
      </c>
    </row>
    <row r="27" spans="1:13" x14ac:dyDescent="0.25">
      <c r="A27" s="216" t="s">
        <v>211</v>
      </c>
      <c r="B27" s="217"/>
      <c r="C27" s="217"/>
      <c r="D27" s="217"/>
      <c r="E27" s="217"/>
      <c r="F27" s="217"/>
      <c r="G27" s="217"/>
      <c r="H27" s="218"/>
      <c r="I27" s="1">
        <v>131</v>
      </c>
      <c r="J27" s="52">
        <f>SUM(J28:J32)</f>
        <v>256084040</v>
      </c>
      <c r="K27" s="52">
        <f>SUM(K28:K32)</f>
        <v>114657286</v>
      </c>
      <c r="L27" s="52">
        <f>SUM(L28:L32)</f>
        <v>229495923</v>
      </c>
      <c r="M27" s="52">
        <f>SUM(M28:M32)</f>
        <v>75833801</v>
      </c>
    </row>
    <row r="28" spans="1:13" ht="24.75" customHeight="1" x14ac:dyDescent="0.25">
      <c r="A28" s="216" t="s">
        <v>225</v>
      </c>
      <c r="B28" s="217"/>
      <c r="C28" s="217"/>
      <c r="D28" s="217"/>
      <c r="E28" s="217"/>
      <c r="F28" s="217"/>
      <c r="G28" s="217"/>
      <c r="H28" s="218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24.75" customHeight="1" x14ac:dyDescent="0.25">
      <c r="A29" s="216" t="s">
        <v>153</v>
      </c>
      <c r="B29" s="217"/>
      <c r="C29" s="217"/>
      <c r="D29" s="217"/>
      <c r="E29" s="217"/>
      <c r="F29" s="217"/>
      <c r="G29" s="217"/>
      <c r="H29" s="218"/>
      <c r="I29" s="1">
        <v>133</v>
      </c>
      <c r="J29" s="7">
        <v>256058343</v>
      </c>
      <c r="K29" s="7">
        <v>114654000</v>
      </c>
      <c r="L29" s="7">
        <v>229415896</v>
      </c>
      <c r="M29" s="7">
        <v>75831994</v>
      </c>
    </row>
    <row r="30" spans="1:13" ht="14.25" customHeight="1" x14ac:dyDescent="0.25">
      <c r="A30" s="216" t="s">
        <v>137</v>
      </c>
      <c r="B30" s="217"/>
      <c r="C30" s="217"/>
      <c r="D30" s="217"/>
      <c r="E30" s="217"/>
      <c r="F30" s="217"/>
      <c r="G30" s="217"/>
      <c r="H30" s="218"/>
      <c r="I30" s="1">
        <v>134</v>
      </c>
      <c r="J30" s="7">
        <v>22019</v>
      </c>
      <c r="K30" s="7">
        <v>0</v>
      </c>
      <c r="L30" s="7">
        <v>0</v>
      </c>
      <c r="M30" s="7">
        <v>0</v>
      </c>
    </row>
    <row r="31" spans="1:13" ht="14.25" customHeight="1" x14ac:dyDescent="0.25">
      <c r="A31" s="216" t="s">
        <v>221</v>
      </c>
      <c r="B31" s="217"/>
      <c r="C31" s="217"/>
      <c r="D31" s="217"/>
      <c r="E31" s="217"/>
      <c r="F31" s="217"/>
      <c r="G31" s="217"/>
      <c r="H31" s="218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x14ac:dyDescent="0.25">
      <c r="A32" s="216" t="s">
        <v>138</v>
      </c>
      <c r="B32" s="217"/>
      <c r="C32" s="217"/>
      <c r="D32" s="217"/>
      <c r="E32" s="217"/>
      <c r="F32" s="217"/>
      <c r="G32" s="217"/>
      <c r="H32" s="218"/>
      <c r="I32" s="1">
        <v>136</v>
      </c>
      <c r="J32" s="7">
        <v>3678</v>
      </c>
      <c r="K32" s="7">
        <v>3286</v>
      </c>
      <c r="L32" s="7">
        <v>80027</v>
      </c>
      <c r="M32" s="7">
        <v>1807</v>
      </c>
    </row>
    <row r="33" spans="1:13" x14ac:dyDescent="0.25">
      <c r="A33" s="216" t="s">
        <v>212</v>
      </c>
      <c r="B33" s="217"/>
      <c r="C33" s="217"/>
      <c r="D33" s="217"/>
      <c r="E33" s="217"/>
      <c r="F33" s="217"/>
      <c r="G33" s="217"/>
      <c r="H33" s="218"/>
      <c r="I33" s="1">
        <v>137</v>
      </c>
      <c r="J33" s="52">
        <f>SUM(J34:J37)</f>
        <v>47108463</v>
      </c>
      <c r="K33" s="52">
        <f>SUM(K34:K37)</f>
        <v>13026837</v>
      </c>
      <c r="L33" s="52">
        <f>SUM(L34:L37)</f>
        <v>76181567</v>
      </c>
      <c r="M33" s="52">
        <f>SUM(M34:M37)</f>
        <v>31027483</v>
      </c>
    </row>
    <row r="34" spans="1:13" ht="16.5" customHeight="1" x14ac:dyDescent="0.25">
      <c r="A34" s="216" t="s">
        <v>64</v>
      </c>
      <c r="B34" s="217"/>
      <c r="C34" s="217"/>
      <c r="D34" s="217"/>
      <c r="E34" s="217"/>
      <c r="F34" s="217"/>
      <c r="G34" s="217"/>
      <c r="H34" s="218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21.75" customHeight="1" x14ac:dyDescent="0.25">
      <c r="A35" s="216" t="s">
        <v>63</v>
      </c>
      <c r="B35" s="217"/>
      <c r="C35" s="217"/>
      <c r="D35" s="217"/>
      <c r="E35" s="217"/>
      <c r="F35" s="217"/>
      <c r="G35" s="217"/>
      <c r="H35" s="218"/>
      <c r="I35" s="1">
        <v>139</v>
      </c>
      <c r="J35" s="7">
        <v>41628923</v>
      </c>
      <c r="K35" s="7">
        <v>13026143</v>
      </c>
      <c r="L35" s="7">
        <v>70531078</v>
      </c>
      <c r="M35" s="7">
        <v>31026044</v>
      </c>
    </row>
    <row r="36" spans="1:13" ht="14.25" customHeight="1" x14ac:dyDescent="0.25">
      <c r="A36" s="216" t="s">
        <v>222</v>
      </c>
      <c r="B36" s="217"/>
      <c r="C36" s="217"/>
      <c r="D36" s="217"/>
      <c r="E36" s="217"/>
      <c r="F36" s="217"/>
      <c r="G36" s="217"/>
      <c r="H36" s="218"/>
      <c r="I36" s="1">
        <v>140</v>
      </c>
      <c r="J36" s="7">
        <v>5473800</v>
      </c>
      <c r="K36" s="7">
        <v>0</v>
      </c>
      <c r="L36" s="7">
        <v>5647815</v>
      </c>
      <c r="M36" s="7">
        <v>0</v>
      </c>
    </row>
    <row r="37" spans="1:13" x14ac:dyDescent="0.25">
      <c r="A37" s="216" t="s">
        <v>65</v>
      </c>
      <c r="B37" s="217"/>
      <c r="C37" s="217"/>
      <c r="D37" s="217"/>
      <c r="E37" s="217"/>
      <c r="F37" s="217"/>
      <c r="G37" s="217"/>
      <c r="H37" s="218"/>
      <c r="I37" s="1">
        <v>141</v>
      </c>
      <c r="J37" s="7">
        <v>5740</v>
      </c>
      <c r="K37" s="7">
        <v>694</v>
      </c>
      <c r="L37" s="7">
        <v>2674</v>
      </c>
      <c r="M37" s="7">
        <v>1439</v>
      </c>
    </row>
    <row r="38" spans="1:13" x14ac:dyDescent="0.25">
      <c r="A38" s="216" t="s">
        <v>193</v>
      </c>
      <c r="B38" s="217"/>
      <c r="C38" s="217"/>
      <c r="D38" s="217"/>
      <c r="E38" s="217"/>
      <c r="F38" s="217"/>
      <c r="G38" s="217"/>
      <c r="H38" s="218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x14ac:dyDescent="0.25">
      <c r="A39" s="216" t="s">
        <v>194</v>
      </c>
      <c r="B39" s="217"/>
      <c r="C39" s="217"/>
      <c r="D39" s="217"/>
      <c r="E39" s="217"/>
      <c r="F39" s="217"/>
      <c r="G39" s="217"/>
      <c r="H39" s="218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x14ac:dyDescent="0.25">
      <c r="A40" s="216" t="s">
        <v>223</v>
      </c>
      <c r="B40" s="217"/>
      <c r="C40" s="217"/>
      <c r="D40" s="217"/>
      <c r="E40" s="217"/>
      <c r="F40" s="217"/>
      <c r="G40" s="217"/>
      <c r="H40" s="218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x14ac:dyDescent="0.25">
      <c r="A41" s="216" t="s">
        <v>224</v>
      </c>
      <c r="B41" s="217"/>
      <c r="C41" s="217"/>
      <c r="D41" s="217"/>
      <c r="E41" s="217"/>
      <c r="F41" s="217"/>
      <c r="G41" s="217"/>
      <c r="H41" s="218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x14ac:dyDescent="0.25">
      <c r="A42" s="216" t="s">
        <v>213</v>
      </c>
      <c r="B42" s="217"/>
      <c r="C42" s="217"/>
      <c r="D42" s="217"/>
      <c r="E42" s="217"/>
      <c r="F42" s="217"/>
      <c r="G42" s="217"/>
      <c r="H42" s="218"/>
      <c r="I42" s="1">
        <v>146</v>
      </c>
      <c r="J42" s="52">
        <f>J7+J27+J38+J40</f>
        <v>2516391303</v>
      </c>
      <c r="K42" s="52">
        <f>K7+K27+K38+K40</f>
        <v>1146224172</v>
      </c>
      <c r="L42" s="52">
        <f>L7+L27+L38+L40</f>
        <v>2580748127</v>
      </c>
      <c r="M42" s="52">
        <f>M7+M27+M38+M40</f>
        <v>1160769287</v>
      </c>
    </row>
    <row r="43" spans="1:13" x14ac:dyDescent="0.25">
      <c r="A43" s="216" t="s">
        <v>214</v>
      </c>
      <c r="B43" s="217"/>
      <c r="C43" s="217"/>
      <c r="D43" s="217"/>
      <c r="E43" s="217"/>
      <c r="F43" s="217"/>
      <c r="G43" s="217"/>
      <c r="H43" s="218"/>
      <c r="I43" s="1">
        <v>147</v>
      </c>
      <c r="J43" s="52">
        <f>J10+J33+J39+J41</f>
        <v>1856383698</v>
      </c>
      <c r="K43" s="52">
        <f>K10+K33+K39+K41</f>
        <v>711899203</v>
      </c>
      <c r="L43" s="52">
        <f>L10+L33+L39+L41</f>
        <v>2009616235</v>
      </c>
      <c r="M43" s="52">
        <f>M10+M33+M39+M41</f>
        <v>799816867</v>
      </c>
    </row>
    <row r="44" spans="1:13" x14ac:dyDescent="0.25">
      <c r="A44" s="216" t="s">
        <v>234</v>
      </c>
      <c r="B44" s="217"/>
      <c r="C44" s="217"/>
      <c r="D44" s="217"/>
      <c r="E44" s="217"/>
      <c r="F44" s="217"/>
      <c r="G44" s="217"/>
      <c r="H44" s="218"/>
      <c r="I44" s="1">
        <v>148</v>
      </c>
      <c r="J44" s="52">
        <f>J42-J43</f>
        <v>660007605</v>
      </c>
      <c r="K44" s="52">
        <f>K42-K43</f>
        <v>434324969</v>
      </c>
      <c r="L44" s="52">
        <f>L42-L43</f>
        <v>571131892</v>
      </c>
      <c r="M44" s="52">
        <f>M42-M43</f>
        <v>360952420</v>
      </c>
    </row>
    <row r="45" spans="1:13" x14ac:dyDescent="0.25">
      <c r="A45" s="236" t="s">
        <v>216</v>
      </c>
      <c r="B45" s="237"/>
      <c r="C45" s="237"/>
      <c r="D45" s="237"/>
      <c r="E45" s="237"/>
      <c r="F45" s="237"/>
      <c r="G45" s="237"/>
      <c r="H45" s="238"/>
      <c r="I45" s="1">
        <v>149</v>
      </c>
      <c r="J45" s="52">
        <f>IF(J42&gt;J43,J42-J43,0)</f>
        <v>660007605</v>
      </c>
      <c r="K45" s="52">
        <f>IF(K42&gt;K43,K42-K43,0)</f>
        <v>434324969</v>
      </c>
      <c r="L45" s="52">
        <f>IF(L42&gt;L43,L42-L43,0)</f>
        <v>571131892</v>
      </c>
      <c r="M45" s="52">
        <f>IF(M42&gt;M43,M42-M43,0)</f>
        <v>360952420</v>
      </c>
    </row>
    <row r="46" spans="1:13" x14ac:dyDescent="0.25">
      <c r="A46" s="236" t="s">
        <v>217</v>
      </c>
      <c r="B46" s="237"/>
      <c r="C46" s="237"/>
      <c r="D46" s="237"/>
      <c r="E46" s="237"/>
      <c r="F46" s="237"/>
      <c r="G46" s="237"/>
      <c r="H46" s="238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x14ac:dyDescent="0.25">
      <c r="A47" s="216" t="s">
        <v>215</v>
      </c>
      <c r="B47" s="217"/>
      <c r="C47" s="217"/>
      <c r="D47" s="217"/>
      <c r="E47" s="217"/>
      <c r="F47" s="217"/>
      <c r="G47" s="217"/>
      <c r="H47" s="218"/>
      <c r="I47" s="1">
        <v>151</v>
      </c>
      <c r="J47" s="7">
        <v>115695538</v>
      </c>
      <c r="K47" s="7">
        <v>37422573</v>
      </c>
      <c r="L47" s="7">
        <v>117079733</v>
      </c>
      <c r="M47" s="7">
        <v>40352108</v>
      </c>
    </row>
    <row r="48" spans="1:13" x14ac:dyDescent="0.25">
      <c r="A48" s="216" t="s">
        <v>235</v>
      </c>
      <c r="B48" s="217"/>
      <c r="C48" s="217"/>
      <c r="D48" s="217"/>
      <c r="E48" s="217"/>
      <c r="F48" s="217"/>
      <c r="G48" s="217"/>
      <c r="H48" s="218"/>
      <c r="I48" s="1">
        <v>152</v>
      </c>
      <c r="J48" s="52">
        <f>J44-J47</f>
        <v>544312067</v>
      </c>
      <c r="K48" s="52">
        <f>K44-K47</f>
        <v>396902396</v>
      </c>
      <c r="L48" s="52">
        <f>L44-L47</f>
        <v>454052159</v>
      </c>
      <c r="M48" s="52">
        <f>M44-M47</f>
        <v>320600312</v>
      </c>
    </row>
    <row r="49" spans="1:13" x14ac:dyDescent="0.25">
      <c r="A49" s="236" t="s">
        <v>190</v>
      </c>
      <c r="B49" s="237"/>
      <c r="C49" s="237"/>
      <c r="D49" s="237"/>
      <c r="E49" s="237"/>
      <c r="F49" s="237"/>
      <c r="G49" s="237"/>
      <c r="H49" s="238"/>
      <c r="I49" s="1">
        <v>153</v>
      </c>
      <c r="J49" s="52">
        <f>IF(J48&gt;0,J48,0)</f>
        <v>544312067</v>
      </c>
      <c r="K49" s="52">
        <f>IF(K48&gt;0,K48,0)</f>
        <v>396902396</v>
      </c>
      <c r="L49" s="52">
        <f>IF(L48&gt;0,L48,0)</f>
        <v>454052159</v>
      </c>
      <c r="M49" s="52">
        <f>IF(M48&gt;0,M48,0)</f>
        <v>320600312</v>
      </c>
    </row>
    <row r="50" spans="1:13" x14ac:dyDescent="0.25">
      <c r="A50" s="260" t="s">
        <v>218</v>
      </c>
      <c r="B50" s="261"/>
      <c r="C50" s="261"/>
      <c r="D50" s="261"/>
      <c r="E50" s="261"/>
      <c r="F50" s="261"/>
      <c r="G50" s="261"/>
      <c r="H50" s="262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4.25" customHeight="1" x14ac:dyDescent="0.25">
      <c r="A51" s="233" t="s">
        <v>309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</row>
    <row r="52" spans="1:13" ht="12.75" customHeight="1" x14ac:dyDescent="0.25">
      <c r="A52" s="213" t="s">
        <v>185</v>
      </c>
      <c r="B52" s="214"/>
      <c r="C52" s="214"/>
      <c r="D52" s="214"/>
      <c r="E52" s="214"/>
      <c r="F52" s="214"/>
      <c r="G52" s="214"/>
      <c r="H52" s="214"/>
      <c r="I52" s="54"/>
      <c r="J52" s="54"/>
      <c r="K52" s="54"/>
      <c r="L52" s="54"/>
      <c r="M52" s="61"/>
    </row>
    <row r="53" spans="1:13" x14ac:dyDescent="0.25">
      <c r="A53" s="257" t="s">
        <v>232</v>
      </c>
      <c r="B53" s="258"/>
      <c r="C53" s="258"/>
      <c r="D53" s="258"/>
      <c r="E53" s="258"/>
      <c r="F53" s="258"/>
      <c r="G53" s="258"/>
      <c r="H53" s="259"/>
      <c r="I53" s="1">
        <v>155</v>
      </c>
      <c r="J53" s="7">
        <v>528403538</v>
      </c>
      <c r="K53" s="7">
        <v>370641130</v>
      </c>
      <c r="L53" s="7">
        <v>435655913</v>
      </c>
      <c r="M53" s="7">
        <v>289358946</v>
      </c>
    </row>
    <row r="54" spans="1:13" x14ac:dyDescent="0.25">
      <c r="A54" s="257" t="s">
        <v>233</v>
      </c>
      <c r="B54" s="258"/>
      <c r="C54" s="258"/>
      <c r="D54" s="258"/>
      <c r="E54" s="258"/>
      <c r="F54" s="258"/>
      <c r="G54" s="258"/>
      <c r="H54" s="259"/>
      <c r="I54" s="1">
        <v>156</v>
      </c>
      <c r="J54" s="8">
        <v>15908529</v>
      </c>
      <c r="K54" s="8">
        <v>27261266</v>
      </c>
      <c r="L54" s="8">
        <v>18396246</v>
      </c>
      <c r="M54" s="8">
        <v>31241366</v>
      </c>
    </row>
    <row r="55" spans="1:13" ht="12.75" customHeight="1" x14ac:dyDescent="0.25">
      <c r="A55" s="233" t="s">
        <v>187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</row>
    <row r="56" spans="1:13" x14ac:dyDescent="0.25">
      <c r="A56" s="213" t="s">
        <v>202</v>
      </c>
      <c r="B56" s="214"/>
      <c r="C56" s="214"/>
      <c r="D56" s="214"/>
      <c r="E56" s="214"/>
      <c r="F56" s="214"/>
      <c r="G56" s="214"/>
      <c r="H56" s="215"/>
      <c r="I56" s="9">
        <v>157</v>
      </c>
      <c r="J56" s="6">
        <v>544312067</v>
      </c>
      <c r="K56" s="6">
        <v>396902396</v>
      </c>
      <c r="L56" s="6">
        <v>454052159</v>
      </c>
      <c r="M56" s="6">
        <v>320600312</v>
      </c>
    </row>
    <row r="57" spans="1:13" x14ac:dyDescent="0.25">
      <c r="A57" s="216" t="s">
        <v>219</v>
      </c>
      <c r="B57" s="217"/>
      <c r="C57" s="217"/>
      <c r="D57" s="217"/>
      <c r="E57" s="217"/>
      <c r="F57" s="217"/>
      <c r="G57" s="217"/>
      <c r="H57" s="218"/>
      <c r="I57" s="1">
        <v>158</v>
      </c>
      <c r="J57" s="52">
        <f>SUM(J58:J64)</f>
        <v>3343968</v>
      </c>
      <c r="K57" s="52">
        <f>SUM(K58:K64)</f>
        <v>1849264</v>
      </c>
      <c r="L57" s="52">
        <f>SUM(L58:L64)</f>
        <v>-8243233</v>
      </c>
      <c r="M57" s="52">
        <f>SUM(M58:M64)</f>
        <v>-296306</v>
      </c>
    </row>
    <row r="58" spans="1:13" x14ac:dyDescent="0.25">
      <c r="A58" s="216" t="s">
        <v>226</v>
      </c>
      <c r="B58" s="217"/>
      <c r="C58" s="217"/>
      <c r="D58" s="217"/>
      <c r="E58" s="217"/>
      <c r="F58" s="217"/>
      <c r="G58" s="217"/>
      <c r="H58" s="218"/>
      <c r="I58" s="1">
        <v>159</v>
      </c>
      <c r="J58" s="7">
        <v>3343968</v>
      </c>
      <c r="K58" s="7">
        <v>1849264</v>
      </c>
      <c r="L58" s="7">
        <v>-8243233</v>
      </c>
      <c r="M58" s="7">
        <v>-296306</v>
      </c>
    </row>
    <row r="59" spans="1:13" x14ac:dyDescent="0.25">
      <c r="A59" s="216" t="s">
        <v>227</v>
      </c>
      <c r="B59" s="217"/>
      <c r="C59" s="217"/>
      <c r="D59" s="217"/>
      <c r="E59" s="217"/>
      <c r="F59" s="217"/>
      <c r="G59" s="217"/>
      <c r="H59" s="218"/>
      <c r="I59" s="1">
        <v>160</v>
      </c>
      <c r="J59" s="7"/>
      <c r="K59" s="7"/>
      <c r="L59" s="7"/>
      <c r="M59" s="7"/>
    </row>
    <row r="60" spans="1:13" x14ac:dyDescent="0.25">
      <c r="A60" s="216" t="s">
        <v>43</v>
      </c>
      <c r="B60" s="217"/>
      <c r="C60" s="217"/>
      <c r="D60" s="217"/>
      <c r="E60" s="217"/>
      <c r="F60" s="217"/>
      <c r="G60" s="217"/>
      <c r="H60" s="218"/>
      <c r="I60" s="1">
        <v>161</v>
      </c>
      <c r="J60" s="7"/>
      <c r="K60" s="7"/>
      <c r="L60" s="7"/>
      <c r="M60" s="7"/>
    </row>
    <row r="61" spans="1:13" x14ac:dyDescent="0.25">
      <c r="A61" s="216" t="s">
        <v>228</v>
      </c>
      <c r="B61" s="217"/>
      <c r="C61" s="217"/>
      <c r="D61" s="217"/>
      <c r="E61" s="217"/>
      <c r="F61" s="217"/>
      <c r="G61" s="217"/>
      <c r="H61" s="218"/>
      <c r="I61" s="1">
        <v>162</v>
      </c>
      <c r="J61" s="7"/>
      <c r="K61" s="7"/>
      <c r="L61" s="7"/>
      <c r="M61" s="7"/>
    </row>
    <row r="62" spans="1:13" x14ac:dyDescent="0.25">
      <c r="A62" s="216" t="s">
        <v>229</v>
      </c>
      <c r="B62" s="217"/>
      <c r="C62" s="217"/>
      <c r="D62" s="217"/>
      <c r="E62" s="217"/>
      <c r="F62" s="217"/>
      <c r="G62" s="217"/>
      <c r="H62" s="218"/>
      <c r="I62" s="1">
        <v>163</v>
      </c>
      <c r="J62" s="7"/>
      <c r="K62" s="7"/>
      <c r="L62" s="7"/>
      <c r="M62" s="7"/>
    </row>
    <row r="63" spans="1:13" x14ac:dyDescent="0.25">
      <c r="A63" s="216" t="s">
        <v>230</v>
      </c>
      <c r="B63" s="217"/>
      <c r="C63" s="217"/>
      <c r="D63" s="217"/>
      <c r="E63" s="217"/>
      <c r="F63" s="217"/>
      <c r="G63" s="217"/>
      <c r="H63" s="218"/>
      <c r="I63" s="1">
        <v>164</v>
      </c>
      <c r="J63" s="7"/>
      <c r="K63" s="7"/>
      <c r="L63" s="7"/>
      <c r="M63" s="7"/>
    </row>
    <row r="64" spans="1:13" x14ac:dyDescent="0.25">
      <c r="A64" s="216" t="s">
        <v>231</v>
      </c>
      <c r="B64" s="217"/>
      <c r="C64" s="217"/>
      <c r="D64" s="217"/>
      <c r="E64" s="217"/>
      <c r="F64" s="217"/>
      <c r="G64" s="217"/>
      <c r="H64" s="218"/>
      <c r="I64" s="1">
        <v>165</v>
      </c>
      <c r="J64" s="7"/>
      <c r="K64" s="7"/>
      <c r="L64" s="7"/>
      <c r="M64" s="7"/>
    </row>
    <row r="65" spans="1:13" x14ac:dyDescent="0.25">
      <c r="A65" s="216" t="s">
        <v>220</v>
      </c>
      <c r="B65" s="217"/>
      <c r="C65" s="217"/>
      <c r="D65" s="217"/>
      <c r="E65" s="217"/>
      <c r="F65" s="217"/>
      <c r="G65" s="217"/>
      <c r="H65" s="218"/>
      <c r="I65" s="1">
        <v>166</v>
      </c>
      <c r="J65" s="7"/>
      <c r="K65" s="7"/>
      <c r="L65" s="7"/>
      <c r="M65" s="7"/>
    </row>
    <row r="66" spans="1:13" x14ac:dyDescent="0.25">
      <c r="A66" s="216" t="s">
        <v>191</v>
      </c>
      <c r="B66" s="217"/>
      <c r="C66" s="217"/>
      <c r="D66" s="217"/>
      <c r="E66" s="217"/>
      <c r="F66" s="217"/>
      <c r="G66" s="217"/>
      <c r="H66" s="218"/>
      <c r="I66" s="1">
        <v>167</v>
      </c>
      <c r="J66" s="52">
        <f>J57-J65</f>
        <v>3343968</v>
      </c>
      <c r="K66" s="52">
        <f>K57-K65</f>
        <v>1849264</v>
      </c>
      <c r="L66" s="52">
        <f>L57-L65</f>
        <v>-8243233</v>
      </c>
      <c r="M66" s="52">
        <f>M57-M65</f>
        <v>-296306</v>
      </c>
    </row>
    <row r="67" spans="1:13" x14ac:dyDescent="0.25">
      <c r="A67" s="216" t="s">
        <v>192</v>
      </c>
      <c r="B67" s="217"/>
      <c r="C67" s="217"/>
      <c r="D67" s="217"/>
      <c r="E67" s="217"/>
      <c r="F67" s="217"/>
      <c r="G67" s="217"/>
      <c r="H67" s="218"/>
      <c r="I67" s="1">
        <v>168</v>
      </c>
      <c r="J67" s="60">
        <f>J56+J66</f>
        <v>547656035</v>
      </c>
      <c r="K67" s="60">
        <f>K56+K66</f>
        <v>398751660</v>
      </c>
      <c r="L67" s="60">
        <f>L56+L66</f>
        <v>445808926</v>
      </c>
      <c r="M67" s="60">
        <f>M56+M66</f>
        <v>320304006</v>
      </c>
    </row>
    <row r="68" spans="1:13" ht="12.75" customHeight="1" x14ac:dyDescent="0.25">
      <c r="A68" s="267" t="s">
        <v>310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</row>
    <row r="69" spans="1:13" ht="12.75" customHeight="1" x14ac:dyDescent="0.25">
      <c r="A69" s="269" t="s">
        <v>186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</row>
    <row r="70" spans="1:13" x14ac:dyDescent="0.25">
      <c r="A70" s="257" t="s">
        <v>232</v>
      </c>
      <c r="B70" s="258"/>
      <c r="C70" s="258"/>
      <c r="D70" s="258"/>
      <c r="E70" s="258"/>
      <c r="F70" s="258"/>
      <c r="G70" s="258"/>
      <c r="H70" s="259"/>
      <c r="I70" s="1">
        <v>169</v>
      </c>
      <c r="J70" s="7">
        <v>531747506</v>
      </c>
      <c r="K70" s="7">
        <v>371490394</v>
      </c>
      <c r="L70" s="7">
        <v>427412680</v>
      </c>
      <c r="M70" s="7">
        <v>289062640</v>
      </c>
    </row>
    <row r="71" spans="1:13" x14ac:dyDescent="0.25">
      <c r="A71" s="264" t="s">
        <v>233</v>
      </c>
      <c r="B71" s="265"/>
      <c r="C71" s="265"/>
      <c r="D71" s="265"/>
      <c r="E71" s="265"/>
      <c r="F71" s="265"/>
      <c r="G71" s="265"/>
      <c r="H71" s="266"/>
      <c r="I71" s="4">
        <v>170</v>
      </c>
      <c r="J71" s="8">
        <v>15908529</v>
      </c>
      <c r="K71" s="8">
        <v>27261266</v>
      </c>
      <c r="L71" s="8">
        <v>18396246</v>
      </c>
      <c r="M71" s="8">
        <v>31241366</v>
      </c>
    </row>
    <row r="74" spans="1:13" x14ac:dyDescent="0.25">
      <c r="L74" s="142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14:H14"/>
    <mergeCell ref="A3:M3"/>
    <mergeCell ref="A4:H4"/>
    <mergeCell ref="A6:H6"/>
    <mergeCell ref="A7:H7"/>
    <mergeCell ref="A8:H8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zoomScaleNormal="100" zoomScaleSheetLayoutView="110" workbookViewId="0">
      <selection activeCell="M20" sqref="M20"/>
    </sheetView>
  </sheetViews>
  <sheetFormatPr defaultColWidth="9.109375" defaultRowHeight="13.2" x14ac:dyDescent="0.25"/>
  <cols>
    <col min="1" max="9" width="9.109375" style="51"/>
    <col min="10" max="10" width="10.5546875" style="51" customWidth="1"/>
    <col min="11" max="11" width="9.6640625" style="51" customWidth="1"/>
    <col min="12" max="16384" width="9.109375" style="51"/>
  </cols>
  <sheetData>
    <row r="1" spans="1:11" ht="12.75" customHeight="1" x14ac:dyDescent="0.25">
      <c r="A1" s="274" t="s">
        <v>162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 x14ac:dyDescent="0.25">
      <c r="A2" s="275" t="s">
        <v>351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x14ac:dyDescent="0.25">
      <c r="A3" s="271" t="s">
        <v>352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</row>
    <row r="4" spans="1:11" ht="22.2" x14ac:dyDescent="0.25">
      <c r="A4" s="276" t="s">
        <v>57</v>
      </c>
      <c r="B4" s="276"/>
      <c r="C4" s="276"/>
      <c r="D4" s="276"/>
      <c r="E4" s="276"/>
      <c r="F4" s="276"/>
      <c r="G4" s="276"/>
      <c r="H4" s="276"/>
      <c r="I4" s="65" t="s">
        <v>276</v>
      </c>
      <c r="J4" s="66" t="s">
        <v>316</v>
      </c>
      <c r="K4" s="66" t="s">
        <v>317</v>
      </c>
    </row>
    <row r="5" spans="1:11" x14ac:dyDescent="0.25">
      <c r="A5" s="277">
        <v>1</v>
      </c>
      <c r="B5" s="277"/>
      <c r="C5" s="277"/>
      <c r="D5" s="277"/>
      <c r="E5" s="277"/>
      <c r="F5" s="277"/>
      <c r="G5" s="277"/>
      <c r="H5" s="277"/>
      <c r="I5" s="67">
        <v>2</v>
      </c>
      <c r="J5" s="68" t="s">
        <v>280</v>
      </c>
      <c r="K5" s="68" t="s">
        <v>281</v>
      </c>
    </row>
    <row r="6" spans="1:11" x14ac:dyDescent="0.25">
      <c r="A6" s="233" t="s">
        <v>154</v>
      </c>
      <c r="B6" s="244"/>
      <c r="C6" s="244"/>
      <c r="D6" s="244"/>
      <c r="E6" s="244"/>
      <c r="F6" s="244"/>
      <c r="G6" s="244"/>
      <c r="H6" s="244"/>
      <c r="I6" s="278"/>
      <c r="J6" s="278"/>
      <c r="K6" s="279"/>
    </row>
    <row r="7" spans="1:11" x14ac:dyDescent="0.25">
      <c r="A7" s="227" t="s">
        <v>38</v>
      </c>
      <c r="B7" s="228"/>
      <c r="C7" s="228"/>
      <c r="D7" s="228"/>
      <c r="E7" s="228"/>
      <c r="F7" s="228"/>
      <c r="G7" s="228"/>
      <c r="H7" s="228"/>
      <c r="I7" s="1">
        <v>1</v>
      </c>
      <c r="J7" s="5">
        <v>660007605</v>
      </c>
      <c r="K7" s="7">
        <v>571131892</v>
      </c>
    </row>
    <row r="8" spans="1:11" x14ac:dyDescent="0.25">
      <c r="A8" s="227" t="s">
        <v>39</v>
      </c>
      <c r="B8" s="228"/>
      <c r="C8" s="228"/>
      <c r="D8" s="228"/>
      <c r="E8" s="228"/>
      <c r="F8" s="228"/>
      <c r="G8" s="228"/>
      <c r="H8" s="228"/>
      <c r="I8" s="1">
        <v>2</v>
      </c>
      <c r="J8" s="5">
        <v>184165183</v>
      </c>
      <c r="K8" s="7">
        <v>199297739</v>
      </c>
    </row>
    <row r="9" spans="1:11" x14ac:dyDescent="0.25">
      <c r="A9" s="227" t="s">
        <v>40</v>
      </c>
      <c r="B9" s="228"/>
      <c r="C9" s="228"/>
      <c r="D9" s="228"/>
      <c r="E9" s="228"/>
      <c r="F9" s="228"/>
      <c r="G9" s="228"/>
      <c r="H9" s="228"/>
      <c r="I9" s="1">
        <v>3</v>
      </c>
      <c r="J9" s="5">
        <v>29945793</v>
      </c>
      <c r="K9" s="7">
        <v>33998884</v>
      </c>
    </row>
    <row r="10" spans="1:11" x14ac:dyDescent="0.25">
      <c r="A10" s="227" t="s">
        <v>41</v>
      </c>
      <c r="B10" s="228"/>
      <c r="C10" s="228"/>
      <c r="D10" s="228"/>
      <c r="E10" s="228"/>
      <c r="F10" s="228"/>
      <c r="G10" s="228"/>
      <c r="H10" s="228"/>
      <c r="I10" s="1">
        <v>4</v>
      </c>
      <c r="J10" s="5">
        <v>21116605</v>
      </c>
      <c r="K10" s="7">
        <v>0</v>
      </c>
    </row>
    <row r="11" spans="1:11" x14ac:dyDescent="0.25">
      <c r="A11" s="227" t="s">
        <v>42</v>
      </c>
      <c r="B11" s="228"/>
      <c r="C11" s="228"/>
      <c r="D11" s="228"/>
      <c r="E11" s="228"/>
      <c r="F11" s="228"/>
      <c r="G11" s="228"/>
      <c r="H11" s="228"/>
      <c r="I11" s="1">
        <v>5</v>
      </c>
      <c r="J11" s="5">
        <v>118258783</v>
      </c>
      <c r="K11" s="7">
        <v>40375429</v>
      </c>
    </row>
    <row r="12" spans="1:11" x14ac:dyDescent="0.25">
      <c r="A12" s="227" t="s">
        <v>49</v>
      </c>
      <c r="B12" s="228"/>
      <c r="C12" s="228"/>
      <c r="D12" s="228"/>
      <c r="E12" s="228"/>
      <c r="F12" s="228"/>
      <c r="G12" s="228"/>
      <c r="H12" s="228"/>
      <c r="I12" s="1">
        <v>6</v>
      </c>
      <c r="J12" s="5">
        <v>0</v>
      </c>
      <c r="K12" s="7">
        <v>0</v>
      </c>
    </row>
    <row r="13" spans="1:11" x14ac:dyDescent="0.25">
      <c r="A13" s="216" t="s">
        <v>155</v>
      </c>
      <c r="B13" s="217"/>
      <c r="C13" s="217"/>
      <c r="D13" s="217"/>
      <c r="E13" s="217"/>
      <c r="F13" s="217"/>
      <c r="G13" s="217"/>
      <c r="H13" s="217"/>
      <c r="I13" s="1">
        <v>7</v>
      </c>
      <c r="J13" s="63">
        <f>SUM(J7:J12)</f>
        <v>1013493969</v>
      </c>
      <c r="K13" s="52">
        <f>SUM(K7:K12)</f>
        <v>844803944</v>
      </c>
    </row>
    <row r="14" spans="1:11" x14ac:dyDescent="0.25">
      <c r="A14" s="227" t="s">
        <v>50</v>
      </c>
      <c r="B14" s="228"/>
      <c r="C14" s="228"/>
      <c r="D14" s="228"/>
      <c r="E14" s="228"/>
      <c r="F14" s="228"/>
      <c r="G14" s="228"/>
      <c r="H14" s="228"/>
      <c r="I14" s="1">
        <v>8</v>
      </c>
      <c r="J14" s="5">
        <v>0</v>
      </c>
      <c r="K14" s="7">
        <v>0</v>
      </c>
    </row>
    <row r="15" spans="1:11" x14ac:dyDescent="0.25">
      <c r="A15" s="227" t="s">
        <v>51</v>
      </c>
      <c r="B15" s="228"/>
      <c r="C15" s="228"/>
      <c r="D15" s="228"/>
      <c r="E15" s="228"/>
      <c r="F15" s="228"/>
      <c r="G15" s="228"/>
      <c r="H15" s="228"/>
      <c r="I15" s="1">
        <v>9</v>
      </c>
      <c r="J15" s="5">
        <v>0</v>
      </c>
      <c r="K15" s="7">
        <v>16077948</v>
      </c>
    </row>
    <row r="16" spans="1:11" x14ac:dyDescent="0.25">
      <c r="A16" s="227" t="s">
        <v>52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>
        <v>0</v>
      </c>
      <c r="K16" s="7">
        <v>0</v>
      </c>
    </row>
    <row r="17" spans="1:11" x14ac:dyDescent="0.25">
      <c r="A17" s="227" t="s">
        <v>53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>
        <v>60038259</v>
      </c>
      <c r="K17" s="7">
        <v>102489040</v>
      </c>
    </row>
    <row r="18" spans="1:11" x14ac:dyDescent="0.25">
      <c r="A18" s="216" t="s">
        <v>156</v>
      </c>
      <c r="B18" s="217"/>
      <c r="C18" s="217"/>
      <c r="D18" s="217"/>
      <c r="E18" s="217"/>
      <c r="F18" s="217"/>
      <c r="G18" s="217"/>
      <c r="H18" s="217"/>
      <c r="I18" s="1">
        <v>12</v>
      </c>
      <c r="J18" s="63">
        <f>SUM(J14:J17)</f>
        <v>60038259</v>
      </c>
      <c r="K18" s="52">
        <f>SUM(K14:K17)</f>
        <v>118566988</v>
      </c>
    </row>
    <row r="19" spans="1:11" ht="23.25" customHeight="1" x14ac:dyDescent="0.25">
      <c r="A19" s="216" t="s">
        <v>34</v>
      </c>
      <c r="B19" s="217"/>
      <c r="C19" s="217"/>
      <c r="D19" s="217"/>
      <c r="E19" s="217"/>
      <c r="F19" s="217"/>
      <c r="G19" s="217"/>
      <c r="H19" s="217"/>
      <c r="I19" s="1">
        <v>13</v>
      </c>
      <c r="J19" s="63">
        <f>IF(J13&gt;J18,J13-J18,0)</f>
        <v>953455710</v>
      </c>
      <c r="K19" s="52">
        <f>IF(K13&gt;K18,K13-K18,0)</f>
        <v>726236956</v>
      </c>
    </row>
    <row r="20" spans="1:11" ht="24" customHeight="1" x14ac:dyDescent="0.25">
      <c r="A20" s="216" t="s">
        <v>35</v>
      </c>
      <c r="B20" s="217"/>
      <c r="C20" s="217"/>
      <c r="D20" s="217"/>
      <c r="E20" s="217"/>
      <c r="F20" s="217"/>
      <c r="G20" s="217"/>
      <c r="H20" s="217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x14ac:dyDescent="0.25">
      <c r="A21" s="233" t="s">
        <v>157</v>
      </c>
      <c r="B21" s="244"/>
      <c r="C21" s="244"/>
      <c r="D21" s="244"/>
      <c r="E21" s="244"/>
      <c r="F21" s="244"/>
      <c r="G21" s="244"/>
      <c r="H21" s="244"/>
      <c r="I21" s="278"/>
      <c r="J21" s="278"/>
      <c r="K21" s="279"/>
    </row>
    <row r="22" spans="1:11" x14ac:dyDescent="0.25">
      <c r="A22" s="227" t="s">
        <v>176</v>
      </c>
      <c r="B22" s="228"/>
      <c r="C22" s="228"/>
      <c r="D22" s="228"/>
      <c r="E22" s="228"/>
      <c r="F22" s="228"/>
      <c r="G22" s="228"/>
      <c r="H22" s="228"/>
      <c r="I22" s="1">
        <v>15</v>
      </c>
      <c r="J22" s="5">
        <v>3608836</v>
      </c>
      <c r="K22" s="7">
        <v>574521</v>
      </c>
    </row>
    <row r="23" spans="1:11" x14ac:dyDescent="0.25">
      <c r="A23" s="227" t="s">
        <v>177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>
        <v>0</v>
      </c>
      <c r="K23" s="7">
        <v>0</v>
      </c>
    </row>
    <row r="24" spans="1:11" x14ac:dyDescent="0.25">
      <c r="A24" s="227" t="s">
        <v>178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>
        <v>81774081</v>
      </c>
      <c r="K24" s="7">
        <v>115222263</v>
      </c>
    </row>
    <row r="25" spans="1:11" x14ac:dyDescent="0.25">
      <c r="A25" s="227" t="s">
        <v>179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>
        <v>9266837</v>
      </c>
      <c r="K25" s="7">
        <v>10052438</v>
      </c>
    </row>
    <row r="26" spans="1:11" x14ac:dyDescent="0.25">
      <c r="A26" s="227" t="s">
        <v>180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>
        <v>29074657</v>
      </c>
      <c r="K26" s="7">
        <v>228232270</v>
      </c>
    </row>
    <row r="27" spans="1:11" x14ac:dyDescent="0.25">
      <c r="A27" s="216" t="s">
        <v>166</v>
      </c>
      <c r="B27" s="217"/>
      <c r="C27" s="217"/>
      <c r="D27" s="217"/>
      <c r="E27" s="217"/>
      <c r="F27" s="217"/>
      <c r="G27" s="217"/>
      <c r="H27" s="217"/>
      <c r="I27" s="1">
        <v>20</v>
      </c>
      <c r="J27" s="63">
        <f>SUM(J22:J26)</f>
        <v>123724411</v>
      </c>
      <c r="K27" s="52">
        <f>SUM(K22:K26)</f>
        <v>354081492</v>
      </c>
    </row>
    <row r="28" spans="1:11" x14ac:dyDescent="0.25">
      <c r="A28" s="227" t="s">
        <v>113</v>
      </c>
      <c r="B28" s="228"/>
      <c r="C28" s="228"/>
      <c r="D28" s="228"/>
      <c r="E28" s="228"/>
      <c r="F28" s="228"/>
      <c r="G28" s="228"/>
      <c r="H28" s="228"/>
      <c r="I28" s="1">
        <v>21</v>
      </c>
      <c r="J28" s="5">
        <v>410888085</v>
      </c>
      <c r="K28" s="7">
        <v>230488858</v>
      </c>
    </row>
    <row r="29" spans="1:11" x14ac:dyDescent="0.25">
      <c r="A29" s="227" t="s">
        <v>114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>
        <v>36451367</v>
      </c>
      <c r="K29" s="7">
        <v>1748050</v>
      </c>
    </row>
    <row r="30" spans="1:11" x14ac:dyDescent="0.25">
      <c r="A30" s="227" t="s">
        <v>14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>
        <v>454678385</v>
      </c>
      <c r="K30" s="7">
        <v>739970564</v>
      </c>
    </row>
    <row r="31" spans="1:11" x14ac:dyDescent="0.25">
      <c r="A31" s="216" t="s">
        <v>5</v>
      </c>
      <c r="B31" s="217"/>
      <c r="C31" s="217"/>
      <c r="D31" s="217"/>
      <c r="E31" s="217"/>
      <c r="F31" s="217"/>
      <c r="G31" s="217"/>
      <c r="H31" s="217"/>
      <c r="I31" s="1">
        <v>24</v>
      </c>
      <c r="J31" s="63">
        <f>SUM(J28:J30)</f>
        <v>902017837</v>
      </c>
      <c r="K31" s="52">
        <f>SUM(K28:K30)</f>
        <v>972207472</v>
      </c>
    </row>
    <row r="32" spans="1:11" ht="22.5" customHeight="1" x14ac:dyDescent="0.25">
      <c r="A32" s="216" t="s">
        <v>36</v>
      </c>
      <c r="B32" s="217"/>
      <c r="C32" s="217"/>
      <c r="D32" s="217"/>
      <c r="E32" s="217"/>
      <c r="F32" s="217"/>
      <c r="G32" s="217"/>
      <c r="H32" s="217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25.5" customHeight="1" x14ac:dyDescent="0.25">
      <c r="A33" s="216" t="s">
        <v>37</v>
      </c>
      <c r="B33" s="217"/>
      <c r="C33" s="217"/>
      <c r="D33" s="217"/>
      <c r="E33" s="217"/>
      <c r="F33" s="217"/>
      <c r="G33" s="217"/>
      <c r="H33" s="217"/>
      <c r="I33" s="1">
        <v>26</v>
      </c>
      <c r="J33" s="63">
        <f>IF(J31&gt;J27,J31-J27,0)</f>
        <v>778293426</v>
      </c>
      <c r="K33" s="52">
        <f>IF(K31&gt;K27,K31-K27,0)</f>
        <v>618125980</v>
      </c>
    </row>
    <row r="34" spans="1:11" x14ac:dyDescent="0.25">
      <c r="A34" s="233" t="s">
        <v>158</v>
      </c>
      <c r="B34" s="244"/>
      <c r="C34" s="244"/>
      <c r="D34" s="244"/>
      <c r="E34" s="244"/>
      <c r="F34" s="244"/>
      <c r="G34" s="244"/>
      <c r="H34" s="244"/>
      <c r="I34" s="278"/>
      <c r="J34" s="278"/>
      <c r="K34" s="279"/>
    </row>
    <row r="35" spans="1:11" x14ac:dyDescent="0.25">
      <c r="A35" s="227" t="s">
        <v>172</v>
      </c>
      <c r="B35" s="228"/>
      <c r="C35" s="228"/>
      <c r="D35" s="228"/>
      <c r="E35" s="228"/>
      <c r="F35" s="228"/>
      <c r="G35" s="228"/>
      <c r="H35" s="228"/>
      <c r="I35" s="1">
        <v>27</v>
      </c>
      <c r="J35" s="5">
        <v>26513</v>
      </c>
      <c r="K35" s="7">
        <v>0</v>
      </c>
    </row>
    <row r="36" spans="1:11" x14ac:dyDescent="0.25">
      <c r="A36" s="227" t="s">
        <v>27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>
        <v>56506824</v>
      </c>
      <c r="K36" s="7">
        <v>38411935</v>
      </c>
    </row>
    <row r="37" spans="1:11" x14ac:dyDescent="0.25">
      <c r="A37" s="227" t="s">
        <v>28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>
        <v>0</v>
      </c>
      <c r="K37" s="7">
        <v>5232</v>
      </c>
    </row>
    <row r="38" spans="1:11" x14ac:dyDescent="0.25">
      <c r="A38" s="216" t="s">
        <v>66</v>
      </c>
      <c r="B38" s="217"/>
      <c r="C38" s="217"/>
      <c r="D38" s="217"/>
      <c r="E38" s="217"/>
      <c r="F38" s="217"/>
      <c r="G38" s="217"/>
      <c r="H38" s="217"/>
      <c r="I38" s="1">
        <v>30</v>
      </c>
      <c r="J38" s="63">
        <f>SUM(J35:J37)</f>
        <v>56533337</v>
      </c>
      <c r="K38" s="52">
        <f>SUM(K35:K37)</f>
        <v>38417167</v>
      </c>
    </row>
    <row r="39" spans="1:11" x14ac:dyDescent="0.25">
      <c r="A39" s="227" t="s">
        <v>29</v>
      </c>
      <c r="B39" s="228"/>
      <c r="C39" s="228"/>
      <c r="D39" s="228"/>
      <c r="E39" s="228"/>
      <c r="F39" s="228"/>
      <c r="G39" s="228"/>
      <c r="H39" s="228"/>
      <c r="I39" s="1">
        <v>31</v>
      </c>
      <c r="J39" s="5">
        <v>135125932</v>
      </c>
      <c r="K39" s="7">
        <v>66720625</v>
      </c>
    </row>
    <row r="40" spans="1:11" x14ac:dyDescent="0.25">
      <c r="A40" s="227" t="s">
        <v>30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>
        <v>111632086</v>
      </c>
      <c r="K40" s="7">
        <v>111596357</v>
      </c>
    </row>
    <row r="41" spans="1:11" x14ac:dyDescent="0.25">
      <c r="A41" s="227" t="s">
        <v>31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>
        <v>929800</v>
      </c>
      <c r="K41" s="7">
        <v>692978</v>
      </c>
    </row>
    <row r="42" spans="1:11" x14ac:dyDescent="0.25">
      <c r="A42" s="227" t="s">
        <v>32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>
        <v>0</v>
      </c>
      <c r="K42" s="7">
        <v>0</v>
      </c>
    </row>
    <row r="43" spans="1:11" x14ac:dyDescent="0.25">
      <c r="A43" s="227" t="s">
        <v>33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>
        <v>0</v>
      </c>
      <c r="K43" s="7">
        <v>1491867</v>
      </c>
    </row>
    <row r="44" spans="1:11" x14ac:dyDescent="0.25">
      <c r="A44" s="216" t="s">
        <v>67</v>
      </c>
      <c r="B44" s="217"/>
      <c r="C44" s="217"/>
      <c r="D44" s="217"/>
      <c r="E44" s="217"/>
      <c r="F44" s="217"/>
      <c r="G44" s="217"/>
      <c r="H44" s="217"/>
      <c r="I44" s="1">
        <v>36</v>
      </c>
      <c r="J44" s="63">
        <f>SUM(J39:J43)</f>
        <v>247687818</v>
      </c>
      <c r="K44" s="52">
        <f>SUM(K39:K43)</f>
        <v>180501827</v>
      </c>
    </row>
    <row r="45" spans="1:11" ht="22.5" customHeight="1" x14ac:dyDescent="0.25">
      <c r="A45" s="216" t="s">
        <v>15</v>
      </c>
      <c r="B45" s="217"/>
      <c r="C45" s="217"/>
      <c r="D45" s="217"/>
      <c r="E45" s="217"/>
      <c r="F45" s="217"/>
      <c r="G45" s="217"/>
      <c r="H45" s="217"/>
      <c r="I45" s="1">
        <v>37</v>
      </c>
      <c r="J45" s="63">
        <f>IF(J38&gt;J44,J38-J44,0)</f>
        <v>0</v>
      </c>
      <c r="K45" s="52">
        <f>IF(K38&gt;K44,K38-K44,0)</f>
        <v>0</v>
      </c>
    </row>
    <row r="46" spans="1:11" ht="24" customHeight="1" x14ac:dyDescent="0.25">
      <c r="A46" s="216" t="s">
        <v>16</v>
      </c>
      <c r="B46" s="217"/>
      <c r="C46" s="217"/>
      <c r="D46" s="217"/>
      <c r="E46" s="217"/>
      <c r="F46" s="217"/>
      <c r="G46" s="217"/>
      <c r="H46" s="217"/>
      <c r="I46" s="1">
        <v>38</v>
      </c>
      <c r="J46" s="63">
        <f>IF(J44&gt;J38,J44-J38,0)</f>
        <v>191154481</v>
      </c>
      <c r="K46" s="52">
        <f>IF(K44&gt;K38,K44-K38,0)</f>
        <v>142084660</v>
      </c>
    </row>
    <row r="47" spans="1:11" x14ac:dyDescent="0.25">
      <c r="A47" s="227" t="s">
        <v>68</v>
      </c>
      <c r="B47" s="228"/>
      <c r="C47" s="228"/>
      <c r="D47" s="228"/>
      <c r="E47" s="228"/>
      <c r="F47" s="228"/>
      <c r="G47" s="228"/>
      <c r="H47" s="228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0</v>
      </c>
    </row>
    <row r="48" spans="1:11" x14ac:dyDescent="0.25">
      <c r="A48" s="227" t="s">
        <v>69</v>
      </c>
      <c r="B48" s="228"/>
      <c r="C48" s="228"/>
      <c r="D48" s="228"/>
      <c r="E48" s="228"/>
      <c r="F48" s="228"/>
      <c r="G48" s="228"/>
      <c r="H48" s="228"/>
      <c r="I48" s="1">
        <v>40</v>
      </c>
      <c r="J48" s="63">
        <f>IF(J20-J19+J33-J32+J46-J45&gt;0,J20-J19+J33-J32+J46-J45,0)</f>
        <v>15992197</v>
      </c>
      <c r="K48" s="52">
        <f>IF(K20-K19+K33-K32+K46-K45&gt;0,K20-K19+K33-K32+K46-K45,0)</f>
        <v>33973684</v>
      </c>
    </row>
    <row r="49" spans="1:11" x14ac:dyDescent="0.25">
      <c r="A49" s="227" t="s">
        <v>159</v>
      </c>
      <c r="B49" s="228"/>
      <c r="C49" s="228"/>
      <c r="D49" s="228"/>
      <c r="E49" s="228"/>
      <c r="F49" s="228"/>
      <c r="G49" s="228"/>
      <c r="H49" s="228"/>
      <c r="I49" s="1">
        <v>41</v>
      </c>
      <c r="J49" s="5">
        <v>77072306</v>
      </c>
      <c r="K49" s="7">
        <v>156921648</v>
      </c>
    </row>
    <row r="50" spans="1:11" x14ac:dyDescent="0.25">
      <c r="A50" s="227" t="s">
        <v>173</v>
      </c>
      <c r="B50" s="228"/>
      <c r="C50" s="228"/>
      <c r="D50" s="228"/>
      <c r="E50" s="228"/>
      <c r="F50" s="228"/>
      <c r="G50" s="228"/>
      <c r="H50" s="228"/>
      <c r="I50" s="1">
        <v>42</v>
      </c>
      <c r="J50" s="5">
        <v>0</v>
      </c>
      <c r="K50" s="7">
        <v>0</v>
      </c>
    </row>
    <row r="51" spans="1:11" x14ac:dyDescent="0.25">
      <c r="A51" s="227" t="s">
        <v>174</v>
      </c>
      <c r="B51" s="228"/>
      <c r="C51" s="228"/>
      <c r="D51" s="228"/>
      <c r="E51" s="228"/>
      <c r="F51" s="228"/>
      <c r="G51" s="228"/>
      <c r="H51" s="228"/>
      <c r="I51" s="1">
        <v>43</v>
      </c>
      <c r="J51" s="5">
        <v>15992197</v>
      </c>
      <c r="K51" s="7">
        <v>33973684</v>
      </c>
    </row>
    <row r="52" spans="1:11" x14ac:dyDescent="0.25">
      <c r="A52" s="249" t="s">
        <v>175</v>
      </c>
      <c r="B52" s="250"/>
      <c r="C52" s="250"/>
      <c r="D52" s="250"/>
      <c r="E52" s="250"/>
      <c r="F52" s="250"/>
      <c r="G52" s="250"/>
      <c r="H52" s="250"/>
      <c r="I52" s="4">
        <v>44</v>
      </c>
      <c r="J52" s="64">
        <f>J49+J50-J51</f>
        <v>61080109</v>
      </c>
      <c r="K52" s="60">
        <f>K49+K50-K51</f>
        <v>122947964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4"/>
  <sheetViews>
    <sheetView zoomScaleNormal="100" zoomScaleSheetLayoutView="110" workbookViewId="0">
      <selection activeCell="A4" sqref="A4:H4"/>
    </sheetView>
  </sheetViews>
  <sheetFormatPr defaultColWidth="9.109375" defaultRowHeight="13.2" x14ac:dyDescent="0.25"/>
  <cols>
    <col min="1" max="16384" width="9.109375" style="51"/>
  </cols>
  <sheetData>
    <row r="1" spans="1:11" ht="12.75" customHeight="1" x14ac:dyDescent="0.25">
      <c r="A1" s="274" t="s">
        <v>195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 x14ac:dyDescent="0.25">
      <c r="A2" s="281" t="s">
        <v>351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x14ac:dyDescent="0.25">
      <c r="A3" s="280" t="s">
        <v>352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22.2" x14ac:dyDescent="0.25">
      <c r="A4" s="276" t="s">
        <v>57</v>
      </c>
      <c r="B4" s="276"/>
      <c r="C4" s="276"/>
      <c r="D4" s="276"/>
      <c r="E4" s="276"/>
      <c r="F4" s="276"/>
      <c r="G4" s="276"/>
      <c r="H4" s="276"/>
      <c r="I4" s="65" t="s">
        <v>276</v>
      </c>
      <c r="J4" s="66" t="s">
        <v>316</v>
      </c>
      <c r="K4" s="66" t="s">
        <v>317</v>
      </c>
    </row>
    <row r="5" spans="1:11" x14ac:dyDescent="0.25">
      <c r="A5" s="282">
        <v>1</v>
      </c>
      <c r="B5" s="282"/>
      <c r="C5" s="282"/>
      <c r="D5" s="282"/>
      <c r="E5" s="282"/>
      <c r="F5" s="282"/>
      <c r="G5" s="282"/>
      <c r="H5" s="282"/>
      <c r="I5" s="71">
        <v>2</v>
      </c>
      <c r="J5" s="72" t="s">
        <v>280</v>
      </c>
      <c r="K5" s="72" t="s">
        <v>281</v>
      </c>
    </row>
    <row r="6" spans="1:11" x14ac:dyDescent="0.25">
      <c r="A6" s="233" t="s">
        <v>154</v>
      </c>
      <c r="B6" s="244"/>
      <c r="C6" s="244"/>
      <c r="D6" s="244"/>
      <c r="E6" s="244"/>
      <c r="F6" s="244"/>
      <c r="G6" s="244"/>
      <c r="H6" s="244"/>
      <c r="I6" s="278"/>
      <c r="J6" s="278"/>
      <c r="K6" s="279"/>
    </row>
    <row r="7" spans="1:11" x14ac:dyDescent="0.25">
      <c r="A7" s="227" t="s">
        <v>197</v>
      </c>
      <c r="B7" s="228"/>
      <c r="C7" s="228"/>
      <c r="D7" s="228"/>
      <c r="E7" s="228"/>
      <c r="F7" s="228"/>
      <c r="G7" s="228"/>
      <c r="H7" s="228"/>
      <c r="I7" s="1">
        <v>1</v>
      </c>
      <c r="J7" s="5"/>
      <c r="K7" s="7"/>
    </row>
    <row r="8" spans="1:11" x14ac:dyDescent="0.25">
      <c r="A8" s="227" t="s">
        <v>117</v>
      </c>
      <c r="B8" s="228"/>
      <c r="C8" s="228"/>
      <c r="D8" s="228"/>
      <c r="E8" s="228"/>
      <c r="F8" s="228"/>
      <c r="G8" s="228"/>
      <c r="H8" s="228"/>
      <c r="I8" s="1">
        <v>2</v>
      </c>
      <c r="J8" s="5"/>
      <c r="K8" s="7"/>
    </row>
    <row r="9" spans="1:11" x14ac:dyDescent="0.25">
      <c r="A9" s="227" t="s">
        <v>118</v>
      </c>
      <c r="B9" s="228"/>
      <c r="C9" s="228"/>
      <c r="D9" s="228"/>
      <c r="E9" s="228"/>
      <c r="F9" s="228"/>
      <c r="G9" s="228"/>
      <c r="H9" s="228"/>
      <c r="I9" s="1">
        <v>3</v>
      </c>
      <c r="J9" s="5"/>
      <c r="K9" s="7"/>
    </row>
    <row r="10" spans="1:11" x14ac:dyDescent="0.25">
      <c r="A10" s="227" t="s">
        <v>119</v>
      </c>
      <c r="B10" s="228"/>
      <c r="C10" s="228"/>
      <c r="D10" s="228"/>
      <c r="E10" s="228"/>
      <c r="F10" s="228"/>
      <c r="G10" s="228"/>
      <c r="H10" s="228"/>
      <c r="I10" s="1">
        <v>4</v>
      </c>
      <c r="J10" s="5"/>
      <c r="K10" s="7"/>
    </row>
    <row r="11" spans="1:11" x14ac:dyDescent="0.25">
      <c r="A11" s="227" t="s">
        <v>120</v>
      </c>
      <c r="B11" s="228"/>
      <c r="C11" s="228"/>
      <c r="D11" s="228"/>
      <c r="E11" s="228"/>
      <c r="F11" s="228"/>
      <c r="G11" s="228"/>
      <c r="H11" s="228"/>
      <c r="I11" s="1">
        <v>5</v>
      </c>
      <c r="J11" s="5"/>
      <c r="K11" s="7"/>
    </row>
    <row r="12" spans="1:11" x14ac:dyDescent="0.25">
      <c r="A12" s="216" t="s">
        <v>196</v>
      </c>
      <c r="B12" s="217"/>
      <c r="C12" s="217"/>
      <c r="D12" s="217"/>
      <c r="E12" s="217"/>
      <c r="F12" s="217"/>
      <c r="G12" s="217"/>
      <c r="H12" s="217"/>
      <c r="I12" s="1">
        <v>6</v>
      </c>
      <c r="J12" s="63">
        <f>SUM(J7:J11)</f>
        <v>0</v>
      </c>
      <c r="K12" s="52">
        <f>SUM(K7:K11)</f>
        <v>0</v>
      </c>
    </row>
    <row r="13" spans="1:11" x14ac:dyDescent="0.25">
      <c r="A13" s="227" t="s">
        <v>121</v>
      </c>
      <c r="B13" s="228"/>
      <c r="C13" s="228"/>
      <c r="D13" s="228"/>
      <c r="E13" s="228"/>
      <c r="F13" s="228"/>
      <c r="G13" s="228"/>
      <c r="H13" s="228"/>
      <c r="I13" s="1">
        <v>7</v>
      </c>
      <c r="J13" s="5"/>
      <c r="K13" s="7"/>
    </row>
    <row r="14" spans="1:11" x14ac:dyDescent="0.25">
      <c r="A14" s="227" t="s">
        <v>122</v>
      </c>
      <c r="B14" s="228"/>
      <c r="C14" s="228"/>
      <c r="D14" s="228"/>
      <c r="E14" s="228"/>
      <c r="F14" s="228"/>
      <c r="G14" s="228"/>
      <c r="H14" s="228"/>
      <c r="I14" s="1">
        <v>8</v>
      </c>
      <c r="J14" s="5"/>
      <c r="K14" s="7"/>
    </row>
    <row r="15" spans="1:11" x14ac:dyDescent="0.25">
      <c r="A15" s="227" t="s">
        <v>123</v>
      </c>
      <c r="B15" s="228"/>
      <c r="C15" s="228"/>
      <c r="D15" s="228"/>
      <c r="E15" s="228"/>
      <c r="F15" s="228"/>
      <c r="G15" s="228"/>
      <c r="H15" s="228"/>
      <c r="I15" s="1">
        <v>9</v>
      </c>
      <c r="J15" s="5"/>
      <c r="K15" s="7"/>
    </row>
    <row r="16" spans="1:11" x14ac:dyDescent="0.25">
      <c r="A16" s="227" t="s">
        <v>124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/>
      <c r="K16" s="7"/>
    </row>
    <row r="17" spans="1:11" x14ac:dyDescent="0.25">
      <c r="A17" s="227" t="s">
        <v>125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/>
      <c r="K17" s="7"/>
    </row>
    <row r="18" spans="1:11" x14ac:dyDescent="0.25">
      <c r="A18" s="227" t="s">
        <v>126</v>
      </c>
      <c r="B18" s="228"/>
      <c r="C18" s="228"/>
      <c r="D18" s="228"/>
      <c r="E18" s="228"/>
      <c r="F18" s="228"/>
      <c r="G18" s="228"/>
      <c r="H18" s="228"/>
      <c r="I18" s="1">
        <v>12</v>
      </c>
      <c r="J18" s="5"/>
      <c r="K18" s="7"/>
    </row>
    <row r="19" spans="1:11" x14ac:dyDescent="0.25">
      <c r="A19" s="216" t="s">
        <v>45</v>
      </c>
      <c r="B19" s="217"/>
      <c r="C19" s="217"/>
      <c r="D19" s="217"/>
      <c r="E19" s="217"/>
      <c r="F19" s="217"/>
      <c r="G19" s="217"/>
      <c r="H19" s="217"/>
      <c r="I19" s="1">
        <v>13</v>
      </c>
      <c r="J19" s="63">
        <f>SUM(J13:J18)</f>
        <v>0</v>
      </c>
      <c r="K19" s="52">
        <f>SUM(K13:K18)</f>
        <v>0</v>
      </c>
    </row>
    <row r="20" spans="1:11" x14ac:dyDescent="0.25">
      <c r="A20" s="216" t="s">
        <v>106</v>
      </c>
      <c r="B20" s="283"/>
      <c r="C20" s="283"/>
      <c r="D20" s="283"/>
      <c r="E20" s="283"/>
      <c r="F20" s="283"/>
      <c r="G20" s="283"/>
      <c r="H20" s="284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x14ac:dyDescent="0.25">
      <c r="A21" s="230" t="s">
        <v>107</v>
      </c>
      <c r="B21" s="285"/>
      <c r="C21" s="285"/>
      <c r="D21" s="285"/>
      <c r="E21" s="285"/>
      <c r="F21" s="285"/>
      <c r="G21" s="285"/>
      <c r="H21" s="286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x14ac:dyDescent="0.25">
      <c r="A22" s="233" t="s">
        <v>157</v>
      </c>
      <c r="B22" s="244"/>
      <c r="C22" s="244"/>
      <c r="D22" s="244"/>
      <c r="E22" s="244"/>
      <c r="F22" s="244"/>
      <c r="G22" s="244"/>
      <c r="H22" s="244"/>
      <c r="I22" s="278"/>
      <c r="J22" s="278"/>
      <c r="K22" s="279"/>
    </row>
    <row r="23" spans="1:11" x14ac:dyDescent="0.25">
      <c r="A23" s="227" t="s">
        <v>163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/>
      <c r="K23" s="7"/>
    </row>
    <row r="24" spans="1:11" x14ac:dyDescent="0.25">
      <c r="A24" s="227" t="s">
        <v>164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/>
      <c r="K24" s="7"/>
    </row>
    <row r="25" spans="1:11" x14ac:dyDescent="0.25">
      <c r="A25" s="227" t="s">
        <v>318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/>
      <c r="K25" s="7"/>
    </row>
    <row r="26" spans="1:11" x14ac:dyDescent="0.25">
      <c r="A26" s="227" t="s">
        <v>319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/>
      <c r="K26" s="7"/>
    </row>
    <row r="27" spans="1:11" x14ac:dyDescent="0.25">
      <c r="A27" s="227" t="s">
        <v>165</v>
      </c>
      <c r="B27" s="228"/>
      <c r="C27" s="228"/>
      <c r="D27" s="228"/>
      <c r="E27" s="228"/>
      <c r="F27" s="228"/>
      <c r="G27" s="228"/>
      <c r="H27" s="228"/>
      <c r="I27" s="1">
        <v>20</v>
      </c>
      <c r="J27" s="5"/>
      <c r="K27" s="7"/>
    </row>
    <row r="28" spans="1:11" x14ac:dyDescent="0.25">
      <c r="A28" s="216" t="s">
        <v>112</v>
      </c>
      <c r="B28" s="217"/>
      <c r="C28" s="217"/>
      <c r="D28" s="217"/>
      <c r="E28" s="217"/>
      <c r="F28" s="217"/>
      <c r="G28" s="217"/>
      <c r="H28" s="217"/>
      <c r="I28" s="1">
        <v>21</v>
      </c>
      <c r="J28" s="63">
        <f>SUM(J23:J27)</f>
        <v>0</v>
      </c>
      <c r="K28" s="52">
        <f>SUM(K23:K27)</f>
        <v>0</v>
      </c>
    </row>
    <row r="29" spans="1:11" x14ac:dyDescent="0.25">
      <c r="A29" s="227" t="s">
        <v>2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/>
      <c r="K29" s="7"/>
    </row>
    <row r="30" spans="1:11" x14ac:dyDescent="0.25">
      <c r="A30" s="227" t="s">
        <v>3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/>
      <c r="K30" s="7"/>
    </row>
    <row r="31" spans="1:11" x14ac:dyDescent="0.25">
      <c r="A31" s="227" t="s">
        <v>4</v>
      </c>
      <c r="B31" s="228"/>
      <c r="C31" s="228"/>
      <c r="D31" s="228"/>
      <c r="E31" s="228"/>
      <c r="F31" s="228"/>
      <c r="G31" s="228"/>
      <c r="H31" s="228"/>
      <c r="I31" s="1">
        <v>24</v>
      </c>
      <c r="J31" s="5"/>
      <c r="K31" s="7"/>
    </row>
    <row r="32" spans="1:11" x14ac:dyDescent="0.25">
      <c r="A32" s="216" t="s">
        <v>46</v>
      </c>
      <c r="B32" s="217"/>
      <c r="C32" s="217"/>
      <c r="D32" s="217"/>
      <c r="E32" s="217"/>
      <c r="F32" s="217"/>
      <c r="G32" s="217"/>
      <c r="H32" s="217"/>
      <c r="I32" s="1">
        <v>25</v>
      </c>
      <c r="J32" s="63">
        <f>SUM(J29:J31)</f>
        <v>0</v>
      </c>
      <c r="K32" s="52">
        <f>SUM(K29:K31)</f>
        <v>0</v>
      </c>
    </row>
    <row r="33" spans="1:11" x14ac:dyDescent="0.25">
      <c r="A33" s="216" t="s">
        <v>108</v>
      </c>
      <c r="B33" s="217"/>
      <c r="C33" s="217"/>
      <c r="D33" s="217"/>
      <c r="E33" s="217"/>
      <c r="F33" s="217"/>
      <c r="G33" s="217"/>
      <c r="H33" s="217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x14ac:dyDescent="0.25">
      <c r="A34" s="216" t="s">
        <v>109</v>
      </c>
      <c r="B34" s="217"/>
      <c r="C34" s="217"/>
      <c r="D34" s="217"/>
      <c r="E34" s="217"/>
      <c r="F34" s="217"/>
      <c r="G34" s="217"/>
      <c r="H34" s="217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x14ac:dyDescent="0.25">
      <c r="A35" s="233" t="s">
        <v>158</v>
      </c>
      <c r="B35" s="244"/>
      <c r="C35" s="244"/>
      <c r="D35" s="244"/>
      <c r="E35" s="244"/>
      <c r="F35" s="244"/>
      <c r="G35" s="244"/>
      <c r="H35" s="244"/>
      <c r="I35" s="278">
        <v>0</v>
      </c>
      <c r="J35" s="278"/>
      <c r="K35" s="279"/>
    </row>
    <row r="36" spans="1:11" x14ac:dyDescent="0.25">
      <c r="A36" s="227" t="s">
        <v>172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/>
      <c r="K36" s="7"/>
    </row>
    <row r="37" spans="1:11" x14ac:dyDescent="0.25">
      <c r="A37" s="227" t="s">
        <v>27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/>
      <c r="K37" s="7"/>
    </row>
    <row r="38" spans="1:11" x14ac:dyDescent="0.25">
      <c r="A38" s="227" t="s">
        <v>28</v>
      </c>
      <c r="B38" s="228"/>
      <c r="C38" s="228"/>
      <c r="D38" s="228"/>
      <c r="E38" s="228"/>
      <c r="F38" s="228"/>
      <c r="G38" s="228"/>
      <c r="H38" s="228"/>
      <c r="I38" s="1">
        <v>30</v>
      </c>
      <c r="J38" s="5"/>
      <c r="K38" s="7"/>
    </row>
    <row r="39" spans="1:11" x14ac:dyDescent="0.25">
      <c r="A39" s="216" t="s">
        <v>47</v>
      </c>
      <c r="B39" s="217"/>
      <c r="C39" s="217"/>
      <c r="D39" s="217"/>
      <c r="E39" s="217"/>
      <c r="F39" s="217"/>
      <c r="G39" s="217"/>
      <c r="H39" s="217"/>
      <c r="I39" s="1">
        <v>31</v>
      </c>
      <c r="J39" s="63">
        <f>SUM(J36:J38)</f>
        <v>0</v>
      </c>
      <c r="K39" s="52">
        <f>SUM(K36:K38)</f>
        <v>0</v>
      </c>
    </row>
    <row r="40" spans="1:11" x14ac:dyDescent="0.25">
      <c r="A40" s="227" t="s">
        <v>29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/>
      <c r="K40" s="7"/>
    </row>
    <row r="41" spans="1:11" x14ac:dyDescent="0.25">
      <c r="A41" s="227" t="s">
        <v>30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/>
      <c r="K41" s="7"/>
    </row>
    <row r="42" spans="1:11" x14ac:dyDescent="0.25">
      <c r="A42" s="227" t="s">
        <v>31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/>
      <c r="K42" s="7"/>
    </row>
    <row r="43" spans="1:11" x14ac:dyDescent="0.25">
      <c r="A43" s="227" t="s">
        <v>32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/>
      <c r="K43" s="7"/>
    </row>
    <row r="44" spans="1:11" x14ac:dyDescent="0.25">
      <c r="A44" s="227" t="s">
        <v>33</v>
      </c>
      <c r="B44" s="228"/>
      <c r="C44" s="228"/>
      <c r="D44" s="228"/>
      <c r="E44" s="228"/>
      <c r="F44" s="228"/>
      <c r="G44" s="228"/>
      <c r="H44" s="228"/>
      <c r="I44" s="1">
        <v>36</v>
      </c>
      <c r="J44" s="5"/>
      <c r="K44" s="7"/>
    </row>
    <row r="45" spans="1:11" x14ac:dyDescent="0.25">
      <c r="A45" s="216" t="s">
        <v>146</v>
      </c>
      <c r="B45" s="217"/>
      <c r="C45" s="217"/>
      <c r="D45" s="217"/>
      <c r="E45" s="217"/>
      <c r="F45" s="217"/>
      <c r="G45" s="217"/>
      <c r="H45" s="217"/>
      <c r="I45" s="1">
        <v>37</v>
      </c>
      <c r="J45" s="63">
        <f>SUM(J40:J44)</f>
        <v>0</v>
      </c>
      <c r="K45" s="52">
        <f>SUM(K40:K44)</f>
        <v>0</v>
      </c>
    </row>
    <row r="46" spans="1:11" x14ac:dyDescent="0.25">
      <c r="A46" s="216" t="s">
        <v>160</v>
      </c>
      <c r="B46" s="217"/>
      <c r="C46" s="217"/>
      <c r="D46" s="217"/>
      <c r="E46" s="217"/>
      <c r="F46" s="217"/>
      <c r="G46" s="217"/>
      <c r="H46" s="217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x14ac:dyDescent="0.25">
      <c r="A47" s="216" t="s">
        <v>161</v>
      </c>
      <c r="B47" s="217"/>
      <c r="C47" s="217"/>
      <c r="D47" s="217"/>
      <c r="E47" s="217"/>
      <c r="F47" s="217"/>
      <c r="G47" s="217"/>
      <c r="H47" s="217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x14ac:dyDescent="0.25">
      <c r="A48" s="216" t="s">
        <v>147</v>
      </c>
      <c r="B48" s="217"/>
      <c r="C48" s="217"/>
      <c r="D48" s="217"/>
      <c r="E48" s="217"/>
      <c r="F48" s="217"/>
      <c r="G48" s="217"/>
      <c r="H48" s="217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x14ac:dyDescent="0.25">
      <c r="A49" s="216" t="s">
        <v>13</v>
      </c>
      <c r="B49" s="217"/>
      <c r="C49" s="217"/>
      <c r="D49" s="217"/>
      <c r="E49" s="217"/>
      <c r="F49" s="217"/>
      <c r="G49" s="217"/>
      <c r="H49" s="217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x14ac:dyDescent="0.25">
      <c r="A50" s="216" t="s">
        <v>159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/>
      <c r="K50" s="7"/>
    </row>
    <row r="51" spans="1:11" x14ac:dyDescent="0.25">
      <c r="A51" s="216" t="s">
        <v>173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/>
      <c r="K51" s="7"/>
    </row>
    <row r="52" spans="1:11" x14ac:dyDescent="0.25">
      <c r="A52" s="216" t="s">
        <v>174</v>
      </c>
      <c r="B52" s="217"/>
      <c r="C52" s="217"/>
      <c r="D52" s="217"/>
      <c r="E52" s="217"/>
      <c r="F52" s="217"/>
      <c r="G52" s="217"/>
      <c r="H52" s="217"/>
      <c r="I52" s="1">
        <v>44</v>
      </c>
      <c r="J52" s="5"/>
      <c r="K52" s="7"/>
    </row>
    <row r="53" spans="1:11" x14ac:dyDescent="0.25">
      <c r="A53" s="230" t="s">
        <v>175</v>
      </c>
      <c r="B53" s="231"/>
      <c r="C53" s="231"/>
      <c r="D53" s="231"/>
      <c r="E53" s="231"/>
      <c r="F53" s="231"/>
      <c r="G53" s="231"/>
      <c r="H53" s="231"/>
      <c r="I53" s="4">
        <v>45</v>
      </c>
      <c r="J53" s="64">
        <f>J50+J51-J52</f>
        <v>0</v>
      </c>
      <c r="K53" s="60">
        <f>K50+K51-K52</f>
        <v>0</v>
      </c>
    </row>
    <row r="54" spans="1:11" x14ac:dyDescent="0.2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topLeftCell="C1" zoomScaleNormal="100" zoomScaleSheetLayoutView="125" workbookViewId="0">
      <selection activeCell="O5" sqref="O5"/>
    </sheetView>
  </sheetViews>
  <sheetFormatPr defaultColWidth="9.109375" defaultRowHeight="13.2" x14ac:dyDescent="0.25"/>
  <cols>
    <col min="1" max="4" width="9.109375" style="75"/>
    <col min="5" max="5" width="10.109375" style="75" bestFit="1" customWidth="1"/>
    <col min="6" max="9" width="9.109375" style="75"/>
    <col min="10" max="10" width="11.88671875" style="75" customWidth="1"/>
    <col min="11" max="11" width="12.33203125" style="75" customWidth="1"/>
    <col min="12" max="16384" width="9.109375" style="75"/>
  </cols>
  <sheetData>
    <row r="1" spans="1:12" x14ac:dyDescent="0.25">
      <c r="A1" s="293" t="s">
        <v>278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74"/>
    </row>
    <row r="2" spans="1:12" ht="15.6" x14ac:dyDescent="0.25">
      <c r="A2" s="41"/>
      <c r="B2" s="73"/>
      <c r="C2" s="303" t="s">
        <v>279</v>
      </c>
      <c r="D2" s="303"/>
      <c r="E2" s="76">
        <v>40909</v>
      </c>
      <c r="F2" s="42" t="s">
        <v>248</v>
      </c>
      <c r="G2" s="304">
        <v>41182</v>
      </c>
      <c r="H2" s="305"/>
      <c r="I2" s="73"/>
      <c r="J2" s="73"/>
      <c r="K2" s="73"/>
      <c r="L2" s="77"/>
    </row>
    <row r="3" spans="1:12" ht="22.2" x14ac:dyDescent="0.25">
      <c r="A3" s="306" t="s">
        <v>57</v>
      </c>
      <c r="B3" s="306"/>
      <c r="C3" s="306"/>
      <c r="D3" s="306"/>
      <c r="E3" s="306"/>
      <c r="F3" s="306"/>
      <c r="G3" s="306"/>
      <c r="H3" s="306"/>
      <c r="I3" s="80" t="s">
        <v>302</v>
      </c>
      <c r="J3" s="81" t="s">
        <v>148</v>
      </c>
      <c r="K3" s="81" t="s">
        <v>149</v>
      </c>
    </row>
    <row r="4" spans="1:12" x14ac:dyDescent="0.25">
      <c r="A4" s="307">
        <v>1</v>
      </c>
      <c r="B4" s="307"/>
      <c r="C4" s="307"/>
      <c r="D4" s="307"/>
      <c r="E4" s="307"/>
      <c r="F4" s="307"/>
      <c r="G4" s="307"/>
      <c r="H4" s="307"/>
      <c r="I4" s="83">
        <v>2</v>
      </c>
      <c r="J4" s="82" t="s">
        <v>280</v>
      </c>
      <c r="K4" s="82" t="s">
        <v>281</v>
      </c>
    </row>
    <row r="5" spans="1:12" x14ac:dyDescent="0.25">
      <c r="A5" s="295" t="s">
        <v>282</v>
      </c>
      <c r="B5" s="296"/>
      <c r="C5" s="296"/>
      <c r="D5" s="296"/>
      <c r="E5" s="296"/>
      <c r="F5" s="296"/>
      <c r="G5" s="296"/>
      <c r="H5" s="296"/>
      <c r="I5" s="43">
        <v>1</v>
      </c>
      <c r="J5" s="44">
        <v>164000000</v>
      </c>
      <c r="K5" s="44">
        <v>164000000</v>
      </c>
    </row>
    <row r="6" spans="1:12" x14ac:dyDescent="0.25">
      <c r="A6" s="295" t="s">
        <v>283</v>
      </c>
      <c r="B6" s="296"/>
      <c r="C6" s="296"/>
      <c r="D6" s="296"/>
      <c r="E6" s="296"/>
      <c r="F6" s="296"/>
      <c r="G6" s="296"/>
      <c r="H6" s="296"/>
      <c r="I6" s="43">
        <v>2</v>
      </c>
      <c r="J6" s="45">
        <v>16921764</v>
      </c>
      <c r="K6" s="45">
        <v>16921764</v>
      </c>
    </row>
    <row r="7" spans="1:12" x14ac:dyDescent="0.25">
      <c r="A7" s="295" t="s">
        <v>284</v>
      </c>
      <c r="B7" s="296"/>
      <c r="C7" s="296"/>
      <c r="D7" s="296"/>
      <c r="E7" s="296"/>
      <c r="F7" s="296"/>
      <c r="G7" s="296"/>
      <c r="H7" s="296"/>
      <c r="I7" s="43">
        <v>3</v>
      </c>
      <c r="J7" s="45">
        <v>6330788787</v>
      </c>
      <c r="K7" s="45">
        <v>6628418601</v>
      </c>
    </row>
    <row r="8" spans="1:12" x14ac:dyDescent="0.25">
      <c r="A8" s="295" t="s">
        <v>285</v>
      </c>
      <c r="B8" s="296"/>
      <c r="C8" s="296"/>
      <c r="D8" s="296"/>
      <c r="E8" s="296"/>
      <c r="F8" s="296"/>
      <c r="G8" s="296"/>
      <c r="H8" s="296"/>
      <c r="I8" s="43">
        <v>4</v>
      </c>
      <c r="J8" s="45">
        <v>38728424</v>
      </c>
      <c r="K8" s="45">
        <v>115352924</v>
      </c>
    </row>
    <row r="9" spans="1:12" x14ac:dyDescent="0.25">
      <c r="A9" s="295" t="s">
        <v>286</v>
      </c>
      <c r="B9" s="296"/>
      <c r="C9" s="296"/>
      <c r="D9" s="296"/>
      <c r="E9" s="296"/>
      <c r="F9" s="296"/>
      <c r="G9" s="296"/>
      <c r="H9" s="296"/>
      <c r="I9" s="43">
        <v>5</v>
      </c>
      <c r="J9" s="45">
        <v>498363933</v>
      </c>
      <c r="K9" s="45">
        <v>435655913</v>
      </c>
    </row>
    <row r="10" spans="1:12" x14ac:dyDescent="0.25">
      <c r="A10" s="295" t="s">
        <v>287</v>
      </c>
      <c r="B10" s="296"/>
      <c r="C10" s="296"/>
      <c r="D10" s="296"/>
      <c r="E10" s="296"/>
      <c r="F10" s="296"/>
      <c r="G10" s="296"/>
      <c r="H10" s="296"/>
      <c r="I10" s="43">
        <v>6</v>
      </c>
      <c r="J10" s="45">
        <v>36150000</v>
      </c>
      <c r="K10" s="45">
        <v>36150000</v>
      </c>
    </row>
    <row r="11" spans="1:12" x14ac:dyDescent="0.25">
      <c r="A11" s="295" t="s">
        <v>288</v>
      </c>
      <c r="B11" s="296"/>
      <c r="C11" s="296"/>
      <c r="D11" s="296"/>
      <c r="E11" s="296"/>
      <c r="F11" s="296"/>
      <c r="G11" s="296"/>
      <c r="H11" s="296"/>
      <c r="I11" s="43">
        <v>7</v>
      </c>
      <c r="J11" s="45">
        <v>0</v>
      </c>
      <c r="K11" s="45">
        <v>0</v>
      </c>
    </row>
    <row r="12" spans="1:12" x14ac:dyDescent="0.25">
      <c r="A12" s="295" t="s">
        <v>289</v>
      </c>
      <c r="B12" s="296"/>
      <c r="C12" s="296"/>
      <c r="D12" s="296"/>
      <c r="E12" s="296"/>
      <c r="F12" s="296"/>
      <c r="G12" s="296"/>
      <c r="H12" s="296"/>
      <c r="I12" s="43">
        <v>8</v>
      </c>
      <c r="J12" s="45">
        <v>0</v>
      </c>
      <c r="K12" s="45">
        <v>0</v>
      </c>
    </row>
    <row r="13" spans="1:12" x14ac:dyDescent="0.25">
      <c r="A13" s="295" t="s">
        <v>290</v>
      </c>
      <c r="B13" s="296"/>
      <c r="C13" s="296"/>
      <c r="D13" s="296"/>
      <c r="E13" s="296"/>
      <c r="F13" s="296"/>
      <c r="G13" s="296"/>
      <c r="H13" s="296"/>
      <c r="I13" s="43">
        <v>9</v>
      </c>
      <c r="J13" s="45">
        <v>0</v>
      </c>
      <c r="K13" s="45">
        <v>0</v>
      </c>
    </row>
    <row r="14" spans="1:12" x14ac:dyDescent="0.25">
      <c r="A14" s="297" t="s">
        <v>291</v>
      </c>
      <c r="B14" s="298"/>
      <c r="C14" s="298"/>
      <c r="D14" s="298"/>
      <c r="E14" s="298"/>
      <c r="F14" s="298"/>
      <c r="G14" s="298"/>
      <c r="H14" s="298"/>
      <c r="I14" s="43">
        <v>10</v>
      </c>
      <c r="J14" s="78">
        <f>SUM(J5:J13)</f>
        <v>7084952908</v>
      </c>
      <c r="K14" s="78">
        <f>SUM(K5:K13)</f>
        <v>7396499202</v>
      </c>
    </row>
    <row r="15" spans="1:12" x14ac:dyDescent="0.25">
      <c r="A15" s="295" t="s">
        <v>292</v>
      </c>
      <c r="B15" s="296"/>
      <c r="C15" s="296"/>
      <c r="D15" s="296"/>
      <c r="E15" s="296"/>
      <c r="F15" s="296"/>
      <c r="G15" s="296"/>
      <c r="H15" s="296"/>
      <c r="I15" s="43">
        <v>11</v>
      </c>
      <c r="J15" s="45">
        <v>0</v>
      </c>
      <c r="K15" s="45">
        <v>0</v>
      </c>
    </row>
    <row r="16" spans="1:12" x14ac:dyDescent="0.25">
      <c r="A16" s="295" t="s">
        <v>293</v>
      </c>
      <c r="B16" s="296"/>
      <c r="C16" s="296"/>
      <c r="D16" s="296"/>
      <c r="E16" s="296"/>
      <c r="F16" s="296"/>
      <c r="G16" s="296"/>
      <c r="H16" s="296"/>
      <c r="I16" s="43">
        <v>12</v>
      </c>
      <c r="J16" s="45">
        <v>0</v>
      </c>
      <c r="K16" s="45">
        <v>0</v>
      </c>
    </row>
    <row r="17" spans="1:11" x14ac:dyDescent="0.25">
      <c r="A17" s="295" t="s">
        <v>294</v>
      </c>
      <c r="B17" s="296"/>
      <c r="C17" s="296"/>
      <c r="D17" s="296"/>
      <c r="E17" s="296"/>
      <c r="F17" s="296"/>
      <c r="G17" s="296"/>
      <c r="H17" s="296"/>
      <c r="I17" s="43">
        <v>13</v>
      </c>
      <c r="J17" s="45">
        <v>0</v>
      </c>
      <c r="K17" s="45">
        <v>0</v>
      </c>
    </row>
    <row r="18" spans="1:11" x14ac:dyDescent="0.25">
      <c r="A18" s="295" t="s">
        <v>295</v>
      </c>
      <c r="B18" s="296"/>
      <c r="C18" s="296"/>
      <c r="D18" s="296"/>
      <c r="E18" s="296"/>
      <c r="F18" s="296"/>
      <c r="G18" s="296"/>
      <c r="H18" s="296"/>
      <c r="I18" s="43">
        <v>14</v>
      </c>
      <c r="J18" s="45">
        <v>0</v>
      </c>
      <c r="K18" s="45">
        <v>0</v>
      </c>
    </row>
    <row r="19" spans="1:11" x14ac:dyDescent="0.25">
      <c r="A19" s="295" t="s">
        <v>296</v>
      </c>
      <c r="B19" s="296"/>
      <c r="C19" s="296"/>
      <c r="D19" s="296"/>
      <c r="E19" s="296"/>
      <c r="F19" s="296"/>
      <c r="G19" s="296"/>
      <c r="H19" s="296"/>
      <c r="I19" s="43">
        <v>15</v>
      </c>
      <c r="J19" s="45">
        <v>0</v>
      </c>
      <c r="K19" s="45">
        <v>0</v>
      </c>
    </row>
    <row r="20" spans="1:11" x14ac:dyDescent="0.25">
      <c r="A20" s="295" t="s">
        <v>297</v>
      </c>
      <c r="B20" s="296"/>
      <c r="C20" s="296"/>
      <c r="D20" s="296"/>
      <c r="E20" s="296"/>
      <c r="F20" s="296"/>
      <c r="G20" s="296"/>
      <c r="H20" s="296"/>
      <c r="I20" s="43">
        <v>16</v>
      </c>
      <c r="J20" s="45">
        <v>0</v>
      </c>
      <c r="K20" s="45">
        <v>0</v>
      </c>
    </row>
    <row r="21" spans="1:11" x14ac:dyDescent="0.25">
      <c r="A21" s="297" t="s">
        <v>298</v>
      </c>
      <c r="B21" s="298"/>
      <c r="C21" s="298"/>
      <c r="D21" s="298"/>
      <c r="E21" s="298"/>
      <c r="F21" s="298"/>
      <c r="G21" s="298"/>
      <c r="H21" s="298"/>
      <c r="I21" s="43">
        <v>17</v>
      </c>
      <c r="J21" s="79">
        <f>SUM(J15:J20)</f>
        <v>0</v>
      </c>
      <c r="K21" s="79">
        <f>SUM(K15:K20)</f>
        <v>0</v>
      </c>
    </row>
    <row r="22" spans="1:11" x14ac:dyDescent="0.25">
      <c r="A22" s="299"/>
      <c r="B22" s="300"/>
      <c r="C22" s="300"/>
      <c r="D22" s="300"/>
      <c r="E22" s="300"/>
      <c r="F22" s="300"/>
      <c r="G22" s="300"/>
      <c r="H22" s="300"/>
      <c r="I22" s="301"/>
      <c r="J22" s="301"/>
      <c r="K22" s="302"/>
    </row>
    <row r="23" spans="1:11" x14ac:dyDescent="0.25">
      <c r="A23" s="287" t="s">
        <v>299</v>
      </c>
      <c r="B23" s="288"/>
      <c r="C23" s="288"/>
      <c r="D23" s="288"/>
      <c r="E23" s="288"/>
      <c r="F23" s="288"/>
      <c r="G23" s="288"/>
      <c r="H23" s="288"/>
      <c r="I23" s="46">
        <v>18</v>
      </c>
      <c r="J23" s="44">
        <v>7084952908</v>
      </c>
      <c r="K23" s="44">
        <v>7396499202</v>
      </c>
    </row>
    <row r="24" spans="1:11" ht="17.25" customHeight="1" x14ac:dyDescent="0.25">
      <c r="A24" s="289" t="s">
        <v>300</v>
      </c>
      <c r="B24" s="290"/>
      <c r="C24" s="290"/>
      <c r="D24" s="290"/>
      <c r="E24" s="290"/>
      <c r="F24" s="290"/>
      <c r="G24" s="290"/>
      <c r="H24" s="290"/>
      <c r="I24" s="47">
        <v>19</v>
      </c>
      <c r="J24" s="79">
        <v>201444839</v>
      </c>
      <c r="K24" s="79">
        <v>218344169</v>
      </c>
    </row>
    <row r="25" spans="1:11" ht="30" customHeight="1" x14ac:dyDescent="0.25">
      <c r="A25" s="291" t="s">
        <v>301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</row>
  </sheetData>
  <protectedRanges>
    <protectedRange sqref="E2" name="Range1_1"/>
    <protectedRange sqref="G2:H2" name="Range1"/>
  </protectedRanges>
  <mergeCells count="26"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1">
    <dataValidation allowBlank="1" sqref="A1:XFD1048576"/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="110" zoomScaleNormal="100" workbookViewId="0"/>
  </sheetViews>
  <sheetFormatPr defaultRowHeight="13.2" x14ac:dyDescent="0.25"/>
  <sheetData>
    <row r="1" spans="1:10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6" x14ac:dyDescent="0.3">
      <c r="A2" s="308" t="s">
        <v>277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 x14ac:dyDescent="0.25">
      <c r="A4" s="309" t="s">
        <v>313</v>
      </c>
      <c r="B4" s="309"/>
      <c r="C4" s="309"/>
      <c r="D4" s="309"/>
      <c r="E4" s="309"/>
      <c r="F4" s="309"/>
      <c r="G4" s="309"/>
      <c r="H4" s="309"/>
      <c r="I4" s="309"/>
      <c r="J4" s="309"/>
    </row>
    <row r="5" spans="1:10" ht="12.75" customHeight="1" x14ac:dyDescent="0.25">
      <c r="A5" s="309"/>
      <c r="B5" s="309"/>
      <c r="C5" s="309"/>
      <c r="D5" s="309"/>
      <c r="E5" s="309"/>
      <c r="F5" s="309"/>
      <c r="G5" s="309"/>
      <c r="H5" s="309"/>
      <c r="I5" s="309"/>
      <c r="J5" s="309"/>
    </row>
    <row r="6" spans="1:10" ht="12.75" customHeight="1" x14ac:dyDescent="0.25">
      <c r="A6" s="309"/>
      <c r="B6" s="309"/>
      <c r="C6" s="309"/>
      <c r="D6" s="309"/>
      <c r="E6" s="309"/>
      <c r="F6" s="309"/>
      <c r="G6" s="309"/>
      <c r="H6" s="309"/>
      <c r="I6" s="309"/>
      <c r="J6" s="309"/>
    </row>
    <row r="7" spans="1:10" ht="12.75" customHeight="1" x14ac:dyDescent="0.25">
      <c r="A7" s="309"/>
      <c r="B7" s="309"/>
      <c r="C7" s="309"/>
      <c r="D7" s="309"/>
      <c r="E7" s="309"/>
      <c r="F7" s="309"/>
      <c r="G7" s="309"/>
      <c r="H7" s="309"/>
      <c r="I7" s="309"/>
      <c r="J7" s="309"/>
    </row>
    <row r="8" spans="1:10" ht="12.75" customHeight="1" x14ac:dyDescent="0.25">
      <c r="A8" s="309"/>
      <c r="B8" s="309"/>
      <c r="C8" s="309"/>
      <c r="D8" s="309"/>
      <c r="E8" s="309"/>
      <c r="F8" s="309"/>
      <c r="G8" s="309"/>
      <c r="H8" s="309"/>
      <c r="I8" s="309"/>
      <c r="J8" s="309"/>
    </row>
    <row r="9" spans="1:10" ht="12.75" customHeight="1" x14ac:dyDescent="0.25">
      <c r="A9" s="309"/>
      <c r="B9" s="309"/>
      <c r="C9" s="309"/>
      <c r="D9" s="309"/>
      <c r="E9" s="309"/>
      <c r="F9" s="309"/>
      <c r="G9" s="309"/>
      <c r="H9" s="309"/>
      <c r="I9" s="309"/>
      <c r="J9" s="309"/>
    </row>
    <row r="10" spans="1:10" ht="12.75" customHeight="1" x14ac:dyDescent="0.25">
      <c r="A10" s="309"/>
      <c r="B10" s="309"/>
      <c r="C10" s="309"/>
      <c r="D10" s="309"/>
      <c r="E10" s="309"/>
      <c r="F10" s="309"/>
      <c r="G10" s="309"/>
      <c r="H10" s="309"/>
      <c r="I10" s="309"/>
      <c r="J10" s="309"/>
    </row>
    <row r="11" spans="1:10" x14ac:dyDescent="0.25">
      <c r="A11" s="310"/>
      <c r="B11" s="310"/>
      <c r="C11" s="310"/>
      <c r="D11" s="310"/>
      <c r="E11" s="310"/>
      <c r="F11" s="310"/>
      <c r="G11" s="310"/>
      <c r="H11" s="310"/>
      <c r="I11" s="310"/>
      <c r="J11" s="310"/>
    </row>
    <row r="12" spans="1:10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 x14ac:dyDescent="0.2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Bilješke!Podrucje_ispisa</vt:lpstr>
      <vt:lpstr>'OPĆI PODACI'!Podrucje_ispisa</vt:lpstr>
      <vt:lpstr>PK!Podrucje_ispisa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Doris Vičić</cp:lastModifiedBy>
  <cp:lastPrinted>2012-10-29T13:34:23Z</cp:lastPrinted>
  <dcterms:created xsi:type="dcterms:W3CDTF">2008-10-17T11:51:54Z</dcterms:created>
  <dcterms:modified xsi:type="dcterms:W3CDTF">2012-10-30T07:50:46Z</dcterms:modified>
</cp:coreProperties>
</file>