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6" yWindow="660" windowWidth="14916" windowHeight="10692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SHEET'!$A$1:$K$120</definedName>
    <definedName name="_xlnm.Print_Area" localSheetId="4">'CHANGES TO CAPITAL'!$A$1:$K$27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<sst xmlns="http://schemas.openxmlformats.org/spreadsheetml/2006/main" count="346" uniqueCount="312">
  <si>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</si>
  <si>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</si>
  <si>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</si>
  <si>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</si>
  <si>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</si>
  <si>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</si>
  <si>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</si>
  <si>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</si>
  <si>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</si>
  <si>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</si>
  <si>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</si>
  <si>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</si>
  <si>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</si>
  <si>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</si>
  <si>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</si>
  <si>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</si>
  <si>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</si>
  <si>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</si>
  <si>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</si>
  <si>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</si>
  <si>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</si>
  <si>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</si>
  <si>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</si>
  <si>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</si>
  <si>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</si>
  <si>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</si>
  <si>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</si>
  <si>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</si>
  <si>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</si>
  <si>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</si>
  <si>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</si>
  <si>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</si>
  <si>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</si>
  <si>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</si>
  <si>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</si>
  <si>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</si>
  <si>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</si>
  <si>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</si>
  <si>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</si>
  <si>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</si>
  <si>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</si>
  <si>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</si>
  <si>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</si>
  <si>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</si>
  <si>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</si>
  <si>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</si>
  <si>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</si>
  <si>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</si>
  <si>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</si>
  <si>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</si>
  <si>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</si>
  <si>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</si>
  <si>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</si>
  <si>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</si>
  <si>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</si>
  <si>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</si>
  <si>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</si>
  <si>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</si>
  <si>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</si>
  <si>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</si>
  <si>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</si>
  <si>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</si>
  <si>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</si>
  <si>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</si>
  <si>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</si>
  <si>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</si>
  <si>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</si>
  <si>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</si>
  <si>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</si>
  <si>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</si>
  <si>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</si>
  <si>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</si>
  <si>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</si>
  <si>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</si>
  <si>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</si>
  <si>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</si>
  <si>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</si>
  <si>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</si>
  <si>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</si>
  <si>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</si>
  <si>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</si>
  <si>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</si>
  <si>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</si>
  <si>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</si>
  <si>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</si>
  <si>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</si>
  <si>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</si>
  <si>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</si>
  <si>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</si>
  <si>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</si>
  <si>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</si>
  <si>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</si>
  <si>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</si>
  <si>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</si>
  <si>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</si>
  <si>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</si>
  <si>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</si>
  <si>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</si>
  <si>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</si>
  <si>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</si>
  <si>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</si>
  <si>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</si>
  <si>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</si>
  <si>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</si>
  <si>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</si>
  <si>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</si>
  <si>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</si>
  <si>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</si>
  <si>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</si>
  <si>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</si>
  <si>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</si>
  <si>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</si>
  <si>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</si>
  <si>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</si>
  <si>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</si>
  <si>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</si>
  <si>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</si>
  <si>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</si>
  <si>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</si>
  <si>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</si>
  <si>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</si>
  <si>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</si>
  <si>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</si>
  <si>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</si>
  <si>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</si>
  <si>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</si>
  <si>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</si>
  <si>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</si>
  <si>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</si>
  <si>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</si>
  <si>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</si>
  <si>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</si>
  <si>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</si>
  <si>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</si>
  <si>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</si>
  <si>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</si>
  <si>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</si>
  <si>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</si>
  <si>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</si>
  <si>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</si>
  <si>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</si>
  <si>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</si>
  <si>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</si>
  <si>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</si>
  <si>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</si>
  <si>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</si>
  <si>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</si>
  <si>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</si>
  <si>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</si>
  <si>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</si>
  <si>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</si>
  <si>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</si>
  <si>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</si>
  <si>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</si>
  <si>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</si>
  <si>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</si>
  <si>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</si>
  <si>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</si>
  <si>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</si>
  <si>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</si>
  <si>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</si>
  <si>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</si>
  <si>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</si>
  <si>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</si>
  <si>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</si>
  <si>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</si>
  <si>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</si>
  <si>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</si>
  <si>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</si>
  <si>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</si>
  <si>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</si>
  <si>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</si>
  <si>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</si>
  <si>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</si>
  <si>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</si>
  <si>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</si>
  <si>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</si>
  <si>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</si>
  <si>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</si>
  <si>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</si>
  <si>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</si>
  <si>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</si>
  <si>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</si>
  <si>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</si>
  <si>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</si>
  <si>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</si>
  <si>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</si>
  <si>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</si>
  <si>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</si>
  <si>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</si>
  <si>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</si>
  <si>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</si>
  <si>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</si>
  <si>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</si>
  <si>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</si>
  <si>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</si>
  <si>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</si>
  <si>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</si>
  <si>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</si>
  <si>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</si>
  <si>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</si>
  <si>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</si>
  <si>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</si>
  <si>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</si>
  <si>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</si>
  <si>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</si>
  <si>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</si>
  <si>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</si>
  <si>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</si>
  <si>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</si>
  <si>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</si>
  <si>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</si>
  <si>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</si>
  <si>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</si>
  <si>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</si>
  <si>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</si>
  <si>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</si>
  <si>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</si>
  <si>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</si>
  <si>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</si>
  <si>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</si>
  <si>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</si>
  <si>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</si>
  <si>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</si>
  <si>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</si>
  <si>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</si>
  <si>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</si>
  <si>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</si>
  <si>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</si>
  <si>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</si>
  <si>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</si>
  <si>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</si>
  <si>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</si>
  <si>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</si>
  <si>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</si>
  <si>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</si>
  <si>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</si>
  <si>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</si>
  <si>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</si>
  <si>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</si>
  <si>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</si>
  <si>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</si>
  <si>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</si>
  <si>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</si>
  <si>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</si>
  <si>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</si>
  <si>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</si>
  <si>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</si>
  <si>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</si>
  <si>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</si>
  <si>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</si>
  <si>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</si>
  <si>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</si>
  <si>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</si>
  <si>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</si>
  <si>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</si>
  <si>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</si>
  <si>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</si>
  <si>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</si>
  <si>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</si>
  <si>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</si>
  <si>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</si>
  <si>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</si>
  <si>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</si>
  <si>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</si>
  <si>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</si>
  <si>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</si>
  <si>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</si>
  <si>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</si>
  <si>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</si>
  <si>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</si>
  <si>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</si>
  <si>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</si>
  <si>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</si>
  <si>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</si>
  <si>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YES</t>
  </si>
  <si>
    <t>AD PLASTIK d.o.o.</t>
  </si>
  <si>
    <t>103630022193</t>
  </si>
  <si>
    <t>1214985000</t>
  </si>
  <si>
    <t>107471000032</t>
  </si>
  <si>
    <t>Katija Klepo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</si>
  <si>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</si>
  <si>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</si>
  <si>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</si>
  <si>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</si>
  <si>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</si>
  <si>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</si>
  <si>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</si>
  <si>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</si>
  <si>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</si>
  <si>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</si>
  <si>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</si>
  <si>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</si>
  <si>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ADP d.o.o.</t>
  </si>
  <si>
    <t>20787538</t>
  </si>
  <si>
    <t xml:space="preserve">    2. Material charges (117 up to 119)</t>
  </si>
  <si>
    <t>adplastik@adplastik.hr</t>
  </si>
  <si>
    <t>D)  SHORT TERM LIABILITIES (094 do 105)</t>
  </si>
  <si>
    <t xml:space="preserve">   6.Other intangible assets</t>
  </si>
  <si>
    <t>2. Annual report,</t>
  </si>
  <si>
    <t>01.01.2015.</t>
  </si>
  <si>
    <t>31.12.2015.</t>
  </si>
  <si>
    <t>ZAO AD PLASTIK KALUGA</t>
  </si>
  <si>
    <t>Solin, Croatia</t>
  </si>
  <si>
    <t>Samara, Russia</t>
  </si>
  <si>
    <t>Novo Mesto, Slovenia</t>
  </si>
  <si>
    <t>Kaluga, Russia</t>
  </si>
  <si>
    <t>Mladenovac, Serbia</t>
  </si>
  <si>
    <t>AO AD PLASTIK</t>
  </si>
  <si>
    <t>as at 31.12.2015.</t>
  </si>
  <si>
    <t>in period from 01.01.2015. till 31.12.2015.</t>
  </si>
  <si>
    <t>1. Audited annual Financial statements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</si>
</sst>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4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5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/>
      <protection hidden="1"/>
    </xf>
    <xf numFmtId="0" fontId="4" fillId="0" borderId="16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5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4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4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23" xfId="57" applyFont="1" applyBorder="1" applyAlignment="1" applyProtection="1">
      <alignment wrapText="1"/>
      <protection hidden="1"/>
    </xf>
    <xf numFmtId="0" fontId="4" fillId="0" borderId="14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4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4" xfId="57" applyFont="1" applyBorder="1" applyAlignment="1">
      <alignment/>
      <protection/>
    </xf>
    <xf numFmtId="0" fontId="4" fillId="0" borderId="14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4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4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14" xfId="57" applyFont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25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0" fontId="4" fillId="0" borderId="14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4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 applyProtection="1">
      <alignment/>
      <protection hidden="1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164" fontId="3" fillId="0" borderId="10" xfId="0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33" borderId="17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6" fillId="33" borderId="28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4" fillId="0" borderId="14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4" xfId="57" applyFont="1" applyBorder="1" applyAlignment="1" applyProtection="1">
      <alignment horizontal="right" wrapText="1"/>
      <protection hidden="1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4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4" fillId="0" borderId="14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0" fontId="2" fillId="0" borderId="14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 horizontal="left" vertical="center"/>
      <protection/>
    </xf>
    <xf numFmtId="0" fontId="4" fillId="0" borderId="27" xfId="57" applyFont="1" applyFill="1" applyBorder="1" applyAlignment="1">
      <alignment horizontal="left" vertical="center"/>
      <protection/>
    </xf>
    <xf numFmtId="1" fontId="3" fillId="0" borderId="25" xfId="57" applyNumberFormat="1" applyFont="1" applyFill="1" applyBorder="1" applyAlignment="1" applyProtection="1">
      <alignment horizontal="left" vertical="center"/>
      <protection hidden="1" locked="0"/>
    </xf>
    <xf numFmtId="1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4" fillId="0" borderId="26" xfId="57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4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10" fillId="0" borderId="29" xfId="57" applyFont="1" applyBorder="1" applyAlignment="1">
      <alignment wrapText="1"/>
      <protection/>
    </xf>
    <xf numFmtId="0" fontId="10" fillId="0" borderId="15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5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0" fontId="4" fillId="0" borderId="23" xfId="57" applyFont="1" applyBorder="1" applyAlignment="1" applyProtection="1">
      <alignment horizontal="right" wrapText="1"/>
      <protection hidden="1"/>
    </xf>
    <xf numFmtId="0" fontId="4" fillId="0" borderId="26" xfId="57" applyFont="1" applyFill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 applyProtection="1">
      <alignment horizontal="center" vertical="top"/>
      <protection hidden="1"/>
    </xf>
    <xf numFmtId="0" fontId="4" fillId="0" borderId="26" xfId="57" applyFont="1" applyFill="1" applyBorder="1" applyAlignment="1" applyProtection="1">
      <alignment horizontal="center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3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zoomScalePageLayoutView="0" workbookViewId="0" topLeftCell="A19">
      <selection activeCell="K37" sqref="K37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10.00390625" style="5" customWidth="1"/>
    <col min="6" max="6" width="9.140625" style="5" customWidth="1"/>
    <col min="7" max="7" width="15.14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9" ht="15">
      <c r="A1" s="179" t="s">
        <v>247</v>
      </c>
      <c r="B1" s="180"/>
      <c r="C1" s="180"/>
      <c r="D1" s="59"/>
      <c r="E1" s="59"/>
      <c r="F1" s="59"/>
      <c r="G1" s="59"/>
      <c r="H1" s="59"/>
      <c r="I1" s="60"/>
    </row>
    <row r="2" spans="1:9" ht="12.75">
      <c r="A2" s="144" t="s">
        <v>248</v>
      </c>
      <c r="B2" s="145"/>
      <c r="C2" s="145"/>
      <c r="D2" s="146"/>
      <c r="E2" s="92" t="s">
        <v>300</v>
      </c>
      <c r="F2" s="6"/>
      <c r="G2" s="7" t="s">
        <v>223</v>
      </c>
      <c r="H2" s="92" t="s">
        <v>301</v>
      </c>
      <c r="I2" s="61"/>
    </row>
    <row r="3" spans="1:9" ht="12.75">
      <c r="A3" s="62"/>
      <c r="B3" s="8"/>
      <c r="C3" s="8"/>
      <c r="D3" s="8"/>
      <c r="E3" s="9"/>
      <c r="F3" s="9"/>
      <c r="G3" s="8"/>
      <c r="H3" s="8"/>
      <c r="I3" s="63"/>
    </row>
    <row r="4" spans="1:9" ht="15">
      <c r="A4" s="147" t="s">
        <v>265</v>
      </c>
      <c r="B4" s="148"/>
      <c r="C4" s="148"/>
      <c r="D4" s="148"/>
      <c r="E4" s="148"/>
      <c r="F4" s="148"/>
      <c r="G4" s="148"/>
      <c r="H4" s="148"/>
      <c r="I4" s="149"/>
    </row>
    <row r="5" spans="1:9" ht="12.75">
      <c r="A5" s="64"/>
      <c r="B5" s="10"/>
      <c r="C5" s="10"/>
      <c r="D5" s="10"/>
      <c r="E5" s="11"/>
      <c r="F5" s="65"/>
      <c r="G5" s="12"/>
      <c r="H5" s="13"/>
      <c r="I5" s="66"/>
    </row>
    <row r="6" spans="1:9" ht="12.75">
      <c r="A6" s="150" t="s">
        <v>249</v>
      </c>
      <c r="B6" s="151"/>
      <c r="C6" s="142" t="s">
        <v>266</v>
      </c>
      <c r="D6" s="143"/>
      <c r="E6" s="22"/>
      <c r="F6" s="22"/>
      <c r="G6" s="22"/>
      <c r="H6" s="22"/>
      <c r="I6" s="67"/>
    </row>
    <row r="7" spans="1:9" ht="12.75">
      <c r="A7" s="68"/>
      <c r="B7" s="16"/>
      <c r="C7" s="10"/>
      <c r="D7" s="10"/>
      <c r="E7" s="22"/>
      <c r="F7" s="22"/>
      <c r="G7" s="22"/>
      <c r="H7" s="22"/>
      <c r="I7" s="67"/>
    </row>
    <row r="8" spans="1:9" ht="12.75">
      <c r="A8" s="152" t="s">
        <v>250</v>
      </c>
      <c r="B8" s="153"/>
      <c r="C8" s="142" t="s">
        <v>267</v>
      </c>
      <c r="D8" s="143"/>
      <c r="E8" s="22"/>
      <c r="F8" s="22"/>
      <c r="G8" s="22"/>
      <c r="H8" s="22"/>
      <c r="I8" s="69"/>
    </row>
    <row r="9" spans="1:9" ht="12.75">
      <c r="A9" s="70"/>
      <c r="B9" s="37"/>
      <c r="C9" s="14"/>
      <c r="D9" s="20"/>
      <c r="E9" s="10"/>
      <c r="F9" s="10"/>
      <c r="G9" s="10"/>
      <c r="H9" s="10"/>
      <c r="I9" s="69"/>
    </row>
    <row r="10" spans="1:9" ht="12.75">
      <c r="A10" s="139" t="s">
        <v>251</v>
      </c>
      <c r="B10" s="140"/>
      <c r="C10" s="142" t="s">
        <v>268</v>
      </c>
      <c r="D10" s="143"/>
      <c r="E10" s="10"/>
      <c r="F10" s="10"/>
      <c r="G10" s="10"/>
      <c r="H10" s="10"/>
      <c r="I10" s="69"/>
    </row>
    <row r="11" spans="1:9" ht="13.5" customHeight="1">
      <c r="A11" s="141"/>
      <c r="B11" s="140"/>
      <c r="C11" s="10"/>
      <c r="D11" s="10"/>
      <c r="E11" s="10"/>
      <c r="F11" s="10"/>
      <c r="G11" s="10"/>
      <c r="H11" s="10"/>
      <c r="I11" s="69"/>
    </row>
    <row r="12" spans="1:9" ht="12.75">
      <c r="A12" s="150" t="s">
        <v>252</v>
      </c>
      <c r="B12" s="151"/>
      <c r="C12" s="154" t="s">
        <v>269</v>
      </c>
      <c r="D12" s="155"/>
      <c r="E12" s="155"/>
      <c r="F12" s="155"/>
      <c r="G12" s="155"/>
      <c r="H12" s="155"/>
      <c r="I12" s="156"/>
    </row>
    <row r="13" spans="1:9" ht="12.75">
      <c r="A13" s="68"/>
      <c r="B13" s="16"/>
      <c r="C13" s="15"/>
      <c r="D13" s="10"/>
      <c r="E13" s="10"/>
      <c r="F13" s="10"/>
      <c r="G13" s="10"/>
      <c r="H13" s="10"/>
      <c r="I13" s="69"/>
    </row>
    <row r="14" spans="1:9" ht="12.75">
      <c r="A14" s="150" t="s">
        <v>235</v>
      </c>
      <c r="B14" s="151"/>
      <c r="C14" s="157">
        <v>21210</v>
      </c>
      <c r="D14" s="158"/>
      <c r="E14" s="10"/>
      <c r="F14" s="154" t="s">
        <v>270</v>
      </c>
      <c r="G14" s="155"/>
      <c r="H14" s="155"/>
      <c r="I14" s="156"/>
    </row>
    <row r="15" spans="1:9" ht="13.5" customHeight="1">
      <c r="A15" s="68"/>
      <c r="B15" s="16"/>
      <c r="C15" s="10"/>
      <c r="D15" s="10"/>
      <c r="E15" s="10"/>
      <c r="F15" s="10"/>
      <c r="G15" s="10"/>
      <c r="H15" s="10"/>
      <c r="I15" s="69"/>
    </row>
    <row r="16" spans="1:9" ht="12.75">
      <c r="A16" s="150" t="s">
        <v>253</v>
      </c>
      <c r="B16" s="151"/>
      <c r="C16" s="154" t="s">
        <v>271</v>
      </c>
      <c r="D16" s="155"/>
      <c r="E16" s="155"/>
      <c r="F16" s="155"/>
      <c r="G16" s="155"/>
      <c r="H16" s="155"/>
      <c r="I16" s="156"/>
    </row>
    <row r="17" spans="1:9" ht="13.5" customHeight="1">
      <c r="A17" s="68"/>
      <c r="B17" s="16"/>
      <c r="C17" s="10"/>
      <c r="D17" s="10"/>
      <c r="E17" s="10"/>
      <c r="F17" s="10"/>
      <c r="G17" s="10"/>
      <c r="H17" s="10"/>
      <c r="I17" s="69"/>
    </row>
    <row r="18" spans="1:9" ht="12.75">
      <c r="A18" s="150" t="s">
        <v>241</v>
      </c>
      <c r="B18" s="151"/>
      <c r="C18" s="159" t="s">
        <v>296</v>
      </c>
      <c r="D18" s="160"/>
      <c r="E18" s="160"/>
      <c r="F18" s="160"/>
      <c r="G18" s="160"/>
      <c r="H18" s="160"/>
      <c r="I18" s="161"/>
    </row>
    <row r="19" spans="1:9" ht="13.5" customHeight="1">
      <c r="A19" s="68"/>
      <c r="B19" s="16"/>
      <c r="C19" s="15"/>
      <c r="D19" s="10"/>
      <c r="E19" s="10"/>
      <c r="F19" s="10"/>
      <c r="G19" s="10"/>
      <c r="H19" s="10"/>
      <c r="I19" s="69"/>
    </row>
    <row r="20" spans="1:9" ht="12.75">
      <c r="A20" s="150" t="s">
        <v>254</v>
      </c>
      <c r="B20" s="151"/>
      <c r="C20" s="159" t="s">
        <v>272</v>
      </c>
      <c r="D20" s="160"/>
      <c r="E20" s="160"/>
      <c r="F20" s="160"/>
      <c r="G20" s="160"/>
      <c r="H20" s="160"/>
      <c r="I20" s="161"/>
    </row>
    <row r="21" spans="1:9" ht="12.75">
      <c r="A21" s="68"/>
      <c r="B21" s="16"/>
      <c r="C21" s="15"/>
      <c r="D21" s="10"/>
      <c r="E21" s="10"/>
      <c r="F21" s="10"/>
      <c r="G21" s="10"/>
      <c r="H21" s="10"/>
      <c r="I21" s="69"/>
    </row>
    <row r="22" spans="1:9" ht="12.75">
      <c r="A22" s="139" t="s">
        <v>257</v>
      </c>
      <c r="B22" s="165"/>
      <c r="C22" s="93">
        <v>406</v>
      </c>
      <c r="D22" s="154" t="s">
        <v>270</v>
      </c>
      <c r="E22" s="162"/>
      <c r="F22" s="163"/>
      <c r="G22" s="150"/>
      <c r="H22" s="164"/>
      <c r="I22" s="71"/>
    </row>
    <row r="23" spans="1:9" ht="20.25" customHeight="1">
      <c r="A23" s="139"/>
      <c r="B23" s="165"/>
      <c r="C23" s="10"/>
      <c r="D23" s="18"/>
      <c r="E23" s="18"/>
      <c r="F23" s="18"/>
      <c r="G23" s="18"/>
      <c r="H23" s="10"/>
      <c r="I23" s="69"/>
    </row>
    <row r="24" spans="1:9" ht="12.75" customHeight="1">
      <c r="A24" s="150" t="s">
        <v>256</v>
      </c>
      <c r="B24" s="151"/>
      <c r="C24" s="93">
        <v>17</v>
      </c>
      <c r="D24" s="154" t="s">
        <v>273</v>
      </c>
      <c r="E24" s="162"/>
      <c r="F24" s="162"/>
      <c r="G24" s="163"/>
      <c r="H24" s="38" t="s">
        <v>258</v>
      </c>
      <c r="I24" s="119">
        <v>2913</v>
      </c>
    </row>
    <row r="25" spans="1:9" ht="12.75">
      <c r="A25" s="68"/>
      <c r="B25" s="16"/>
      <c r="C25" s="10"/>
      <c r="D25" s="18"/>
      <c r="E25" s="18"/>
      <c r="F25" s="18"/>
      <c r="G25" s="16"/>
      <c r="H25" s="16" t="s">
        <v>236</v>
      </c>
      <c r="I25" s="72"/>
    </row>
    <row r="26" spans="1:9" ht="12.75">
      <c r="A26" s="150" t="s">
        <v>255</v>
      </c>
      <c r="B26" s="151"/>
      <c r="C26" s="94" t="s">
        <v>275</v>
      </c>
      <c r="D26" s="19"/>
      <c r="E26" s="26"/>
      <c r="F26" s="18"/>
      <c r="G26" s="166" t="s">
        <v>237</v>
      </c>
      <c r="H26" s="151"/>
      <c r="I26" s="95" t="s">
        <v>274</v>
      </c>
    </row>
    <row r="27" spans="1:9" ht="19.5" customHeight="1">
      <c r="A27" s="68"/>
      <c r="B27" s="16"/>
      <c r="C27" s="10"/>
      <c r="D27" s="18"/>
      <c r="E27" s="18"/>
      <c r="F27" s="18"/>
      <c r="G27" s="18"/>
      <c r="H27" s="10"/>
      <c r="I27" s="73"/>
    </row>
    <row r="28" spans="1:9" ht="12.75">
      <c r="A28" s="167" t="s">
        <v>238</v>
      </c>
      <c r="B28" s="168"/>
      <c r="C28" s="169"/>
      <c r="D28" s="169"/>
      <c r="E28" s="170" t="s">
        <v>239</v>
      </c>
      <c r="F28" s="171"/>
      <c r="G28" s="171"/>
      <c r="H28" s="172" t="s">
        <v>259</v>
      </c>
      <c r="I28" s="173"/>
    </row>
    <row r="29" spans="1:9" ht="12.75">
      <c r="A29" s="74"/>
      <c r="B29" s="26"/>
      <c r="C29" s="26"/>
      <c r="D29" s="20"/>
      <c r="E29" s="10"/>
      <c r="F29" s="10"/>
      <c r="G29" s="10"/>
      <c r="H29" s="21"/>
      <c r="I29" s="73"/>
    </row>
    <row r="30" spans="1:9" ht="12.75">
      <c r="A30" s="174" t="s">
        <v>269</v>
      </c>
      <c r="B30" s="175"/>
      <c r="C30" s="175"/>
      <c r="D30" s="176"/>
      <c r="E30" s="174" t="s">
        <v>303</v>
      </c>
      <c r="F30" s="175"/>
      <c r="G30" s="175"/>
      <c r="H30" s="142" t="s">
        <v>266</v>
      </c>
      <c r="I30" s="143"/>
    </row>
    <row r="31" spans="1:9" ht="12.75">
      <c r="A31" s="105"/>
      <c r="B31" s="106"/>
      <c r="C31" s="107"/>
      <c r="D31" s="177"/>
      <c r="E31" s="177"/>
      <c r="F31" s="177"/>
      <c r="G31" s="178"/>
      <c r="H31" s="18"/>
      <c r="I31" s="110"/>
    </row>
    <row r="32" spans="1:9" ht="12.75">
      <c r="A32" s="174" t="s">
        <v>308</v>
      </c>
      <c r="B32" s="175"/>
      <c r="C32" s="175"/>
      <c r="D32" s="176"/>
      <c r="E32" s="174" t="s">
        <v>304</v>
      </c>
      <c r="F32" s="175"/>
      <c r="G32" s="175"/>
      <c r="H32" s="142" t="s">
        <v>277</v>
      </c>
      <c r="I32" s="143"/>
    </row>
    <row r="33" spans="1:9" ht="12.75">
      <c r="A33" s="105"/>
      <c r="B33" s="106"/>
      <c r="C33" s="107"/>
      <c r="D33" s="108"/>
      <c r="E33" s="108"/>
      <c r="F33" s="108"/>
      <c r="G33" s="109"/>
      <c r="H33" s="18"/>
      <c r="I33" s="111"/>
    </row>
    <row r="34" spans="1:9" ht="12.75">
      <c r="A34" s="174" t="s">
        <v>276</v>
      </c>
      <c r="B34" s="175"/>
      <c r="C34" s="175"/>
      <c r="D34" s="176"/>
      <c r="E34" s="174" t="s">
        <v>305</v>
      </c>
      <c r="F34" s="175"/>
      <c r="G34" s="175"/>
      <c r="H34" s="142" t="s">
        <v>278</v>
      </c>
      <c r="I34" s="143"/>
    </row>
    <row r="35" spans="1:9" ht="12.75">
      <c r="A35" s="105"/>
      <c r="B35" s="106"/>
      <c r="C35" s="107"/>
      <c r="D35" s="108"/>
      <c r="E35" s="108"/>
      <c r="F35" s="108"/>
      <c r="G35" s="109"/>
      <c r="H35" s="18"/>
      <c r="I35" s="111"/>
    </row>
    <row r="36" spans="1:9" ht="12.75">
      <c r="A36" s="174" t="s">
        <v>302</v>
      </c>
      <c r="B36" s="175"/>
      <c r="C36" s="175"/>
      <c r="D36" s="176"/>
      <c r="E36" s="174" t="s">
        <v>306</v>
      </c>
      <c r="F36" s="175"/>
      <c r="G36" s="175"/>
      <c r="H36" s="142" t="s">
        <v>279</v>
      </c>
      <c r="I36" s="143"/>
    </row>
    <row r="37" spans="1:9" ht="12.75">
      <c r="A37" s="112"/>
      <c r="B37" s="113"/>
      <c r="C37" s="187"/>
      <c r="D37" s="188"/>
      <c r="E37" s="18"/>
      <c r="F37" s="187"/>
      <c r="G37" s="188"/>
      <c r="H37" s="18"/>
      <c r="I37" s="114"/>
    </row>
    <row r="38" spans="1:9" ht="12.75">
      <c r="A38" s="174" t="s">
        <v>293</v>
      </c>
      <c r="B38" s="189"/>
      <c r="C38" s="189"/>
      <c r="D38" s="190"/>
      <c r="E38" s="174" t="s">
        <v>307</v>
      </c>
      <c r="F38" s="175"/>
      <c r="G38" s="175"/>
      <c r="H38" s="142" t="s">
        <v>294</v>
      </c>
      <c r="I38" s="143"/>
    </row>
    <row r="39" spans="1:9" ht="12.75">
      <c r="A39" s="115"/>
      <c r="B39" s="115"/>
      <c r="C39" s="116"/>
      <c r="D39" s="117"/>
      <c r="E39" s="118"/>
      <c r="F39" s="116"/>
      <c r="G39" s="117"/>
      <c r="H39" s="118"/>
      <c r="I39" s="118"/>
    </row>
    <row r="40" spans="1:9" ht="12.75">
      <c r="A40" s="174"/>
      <c r="B40" s="191"/>
      <c r="C40" s="191"/>
      <c r="D40" s="192"/>
      <c r="E40" s="174"/>
      <c r="F40" s="191"/>
      <c r="G40" s="191"/>
      <c r="H40" s="142"/>
      <c r="I40" s="143"/>
    </row>
    <row r="41" spans="1:9" ht="12.75">
      <c r="A41" s="96"/>
      <c r="B41" s="26"/>
      <c r="C41" s="26"/>
      <c r="D41" s="26"/>
      <c r="E41" s="17"/>
      <c r="F41" s="97"/>
      <c r="G41" s="97"/>
      <c r="H41" s="98"/>
      <c r="I41" s="76"/>
    </row>
    <row r="42" spans="1:9" ht="12.75">
      <c r="A42" s="75"/>
      <c r="B42" s="23"/>
      <c r="C42" s="24"/>
      <c r="D42" s="25"/>
      <c r="E42" s="10"/>
      <c r="F42" s="24"/>
      <c r="G42" s="25"/>
      <c r="H42" s="10"/>
      <c r="I42" s="69"/>
    </row>
    <row r="43" spans="1:9" ht="13.5" customHeight="1">
      <c r="A43" s="77"/>
      <c r="B43" s="27"/>
      <c r="C43" s="27"/>
      <c r="D43" s="14"/>
      <c r="E43" s="14"/>
      <c r="F43" s="27"/>
      <c r="G43" s="14"/>
      <c r="H43" s="14"/>
      <c r="I43" s="78"/>
    </row>
    <row r="44" spans="1:9" ht="12.75" customHeight="1">
      <c r="A44" s="139" t="s">
        <v>260</v>
      </c>
      <c r="B44" s="193"/>
      <c r="C44" s="142"/>
      <c r="D44" s="143"/>
      <c r="E44" s="20"/>
      <c r="F44" s="154"/>
      <c r="G44" s="194"/>
      <c r="H44" s="194"/>
      <c r="I44" s="195"/>
    </row>
    <row r="45" spans="1:9" ht="13.5" customHeight="1">
      <c r="A45" s="75"/>
      <c r="B45" s="23"/>
      <c r="C45" s="182"/>
      <c r="D45" s="183"/>
      <c r="E45" s="10"/>
      <c r="F45" s="182"/>
      <c r="G45" s="184"/>
      <c r="H45" s="28"/>
      <c r="I45" s="79"/>
    </row>
    <row r="46" spans="1:9" ht="12.75">
      <c r="A46" s="139" t="s">
        <v>261</v>
      </c>
      <c r="B46" s="193"/>
      <c r="C46" s="154" t="s">
        <v>289</v>
      </c>
      <c r="D46" s="185"/>
      <c r="E46" s="185"/>
      <c r="F46" s="185"/>
      <c r="G46" s="185"/>
      <c r="H46" s="185"/>
      <c r="I46" s="186"/>
    </row>
    <row r="47" spans="1:9" ht="13.5" customHeight="1">
      <c r="A47" s="68"/>
      <c r="B47" s="16"/>
      <c r="C47" s="15" t="s">
        <v>240</v>
      </c>
      <c r="D47" s="10"/>
      <c r="E47" s="10"/>
      <c r="F47" s="10"/>
      <c r="G47" s="10"/>
      <c r="H47" s="10"/>
      <c r="I47" s="69"/>
    </row>
    <row r="48" spans="1:9" ht="12.75">
      <c r="A48" s="139" t="s">
        <v>262</v>
      </c>
      <c r="B48" s="193"/>
      <c r="C48" s="196" t="s">
        <v>290</v>
      </c>
      <c r="D48" s="197"/>
      <c r="E48" s="198"/>
      <c r="F48" s="10"/>
      <c r="G48" s="38" t="s">
        <v>263</v>
      </c>
      <c r="H48" s="196" t="s">
        <v>291</v>
      </c>
      <c r="I48" s="198"/>
    </row>
    <row r="49" spans="1:9" ht="12.75">
      <c r="A49" s="68"/>
      <c r="B49" s="16"/>
      <c r="C49" s="15"/>
      <c r="D49" s="10"/>
      <c r="E49" s="10"/>
      <c r="F49" s="10"/>
      <c r="G49" s="10"/>
      <c r="H49" s="10"/>
      <c r="I49" s="69"/>
    </row>
    <row r="50" spans="1:9" ht="12.75" customHeight="1">
      <c r="A50" s="139" t="s">
        <v>241</v>
      </c>
      <c r="B50" s="193"/>
      <c r="C50" s="201" t="s">
        <v>292</v>
      </c>
      <c r="D50" s="197"/>
      <c r="E50" s="197"/>
      <c r="F50" s="197"/>
      <c r="G50" s="197"/>
      <c r="H50" s="197"/>
      <c r="I50" s="198"/>
    </row>
    <row r="51" spans="1:9" ht="12.75">
      <c r="A51" s="68"/>
      <c r="B51" s="16"/>
      <c r="C51" s="10"/>
      <c r="D51" s="10"/>
      <c r="E51" s="10"/>
      <c r="F51" s="10"/>
      <c r="G51" s="10"/>
      <c r="H51" s="10"/>
      <c r="I51" s="69"/>
    </row>
    <row r="52" spans="1:9" ht="12.75">
      <c r="A52" s="150" t="s">
        <v>242</v>
      </c>
      <c r="B52" s="151"/>
      <c r="C52" s="196" t="s">
        <v>280</v>
      </c>
      <c r="D52" s="197"/>
      <c r="E52" s="197"/>
      <c r="F52" s="197"/>
      <c r="G52" s="197"/>
      <c r="H52" s="197"/>
      <c r="I52" s="156"/>
    </row>
    <row r="53" spans="1:9" ht="12.75">
      <c r="A53" s="80"/>
      <c r="B53" s="14"/>
      <c r="C53" s="181" t="s">
        <v>243</v>
      </c>
      <c r="D53" s="181"/>
      <c r="E53" s="181"/>
      <c r="F53" s="181"/>
      <c r="G53" s="181"/>
      <c r="H53" s="181"/>
      <c r="I53" s="81"/>
    </row>
    <row r="54" spans="1:9" ht="12.75">
      <c r="A54" s="80"/>
      <c r="B54" s="14"/>
      <c r="C54" s="29"/>
      <c r="D54" s="29"/>
      <c r="E54" s="29"/>
      <c r="F54" s="29"/>
      <c r="G54" s="29"/>
      <c r="H54" s="29"/>
      <c r="I54" s="81"/>
    </row>
    <row r="55" spans="1:9" ht="12.75">
      <c r="A55" s="80"/>
      <c r="B55" s="202" t="s">
        <v>244</v>
      </c>
      <c r="C55" s="203"/>
      <c r="D55" s="203"/>
      <c r="E55" s="203"/>
      <c r="F55" s="36"/>
      <c r="G55" s="36"/>
      <c r="H55" s="36"/>
      <c r="I55" s="82"/>
    </row>
    <row r="56" spans="1:9" ht="12.75">
      <c r="A56" s="80"/>
      <c r="B56" s="204" t="s">
        <v>311</v>
      </c>
      <c r="C56" s="205"/>
      <c r="D56" s="205"/>
      <c r="E56" s="205"/>
      <c r="F56" s="205"/>
      <c r="G56" s="205"/>
      <c r="H56" s="205"/>
      <c r="I56" s="206"/>
    </row>
    <row r="57" spans="1:9" ht="12.75">
      <c r="A57" s="80"/>
      <c r="B57" s="207" t="s">
        <v>299</v>
      </c>
      <c r="C57" s="208"/>
      <c r="D57" s="208"/>
      <c r="E57" s="208"/>
      <c r="F57" s="208"/>
      <c r="G57" s="208"/>
      <c r="H57" s="208"/>
      <c r="I57" s="209"/>
    </row>
    <row r="58" spans="1:9" ht="12.75">
      <c r="A58" s="80"/>
      <c r="B58" s="207" t="s">
        <v>264</v>
      </c>
      <c r="C58" s="208"/>
      <c r="D58" s="208"/>
      <c r="E58" s="208"/>
      <c r="F58" s="208"/>
      <c r="G58" s="208"/>
      <c r="H58" s="208"/>
      <c r="I58" s="209"/>
    </row>
    <row r="59" spans="1:9" ht="12.75">
      <c r="A59" s="80"/>
      <c r="B59" s="83"/>
      <c r="C59" s="84"/>
      <c r="D59" s="84"/>
      <c r="E59" s="84"/>
      <c r="F59" s="84"/>
      <c r="G59" s="84"/>
      <c r="H59" s="84"/>
      <c r="I59" s="85"/>
    </row>
    <row r="60" spans="1:9" ht="12.75">
      <c r="A60" s="80"/>
      <c r="B60" s="83"/>
      <c r="C60" s="84"/>
      <c r="D60" s="84"/>
      <c r="E60" s="84"/>
      <c r="F60" s="84"/>
      <c r="G60" s="84"/>
      <c r="H60" s="84"/>
      <c r="I60" s="85"/>
    </row>
    <row r="61" spans="1:9" ht="13.5" thickBot="1">
      <c r="A61" s="86" t="s">
        <v>1</v>
      </c>
      <c r="B61" s="10"/>
      <c r="C61" s="10"/>
      <c r="D61" s="10"/>
      <c r="E61" s="10"/>
      <c r="F61" s="10"/>
      <c r="G61" s="30"/>
      <c r="H61" s="31"/>
      <c r="I61" s="87"/>
    </row>
    <row r="62" spans="1:9" ht="12.75">
      <c r="A62" s="64"/>
      <c r="B62" s="10"/>
      <c r="C62" s="10"/>
      <c r="D62" s="10"/>
      <c r="E62" s="23" t="s">
        <v>246</v>
      </c>
      <c r="F62" s="26"/>
      <c r="G62" s="210" t="s">
        <v>245</v>
      </c>
      <c r="H62" s="211"/>
      <c r="I62" s="212"/>
    </row>
    <row r="63" spans="1:9" ht="12.75">
      <c r="A63" s="88"/>
      <c r="B63" s="89"/>
      <c r="C63" s="90"/>
      <c r="D63" s="90"/>
      <c r="E63" s="90"/>
      <c r="F63" s="90"/>
      <c r="G63" s="199"/>
      <c r="H63" s="200"/>
      <c r="I63" s="91"/>
    </row>
  </sheetData>
  <sheetProtection/>
  <protectedRanges>
    <protectedRange sqref="E2 H2 C6:D6 C8:D8 C10:D10 C12:I12 C14:D14 F14:I14 C16:I16 C18:I18 C20:I20 C24:G24 C22:F22 C26 I26 I24" name="Range1"/>
    <protectedRange sqref="A30:I30 A32:I32 A34:D34 E38:G38" name="Range1_3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I57"/>
    <mergeCell ref="B58:I58"/>
    <mergeCell ref="G62:I62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SheetLayoutView="100" zoomScalePageLayoutView="0" workbookViewId="0" topLeftCell="A88">
      <selection activeCell="L102" sqref="L102"/>
    </sheetView>
  </sheetViews>
  <sheetFormatPr defaultColWidth="9.140625" defaultRowHeight="12.75"/>
  <cols>
    <col min="1" max="9" width="9.140625" style="39" customWidth="1"/>
    <col min="10" max="11" width="11.7109375" style="39" customWidth="1"/>
    <col min="12" max="16384" width="9.140625" style="39" customWidth="1"/>
  </cols>
  <sheetData>
    <row r="1" spans="1:11" ht="12.75" customHeight="1">
      <c r="A1" s="249" t="s">
        <v>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309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251" t="s">
        <v>281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>
      <c r="A5" s="254" t="s">
        <v>5</v>
      </c>
      <c r="B5" s="255"/>
      <c r="C5" s="255"/>
      <c r="D5" s="255"/>
      <c r="E5" s="255"/>
      <c r="F5" s="255"/>
      <c r="G5" s="255"/>
      <c r="H5" s="256"/>
      <c r="I5" s="43" t="s">
        <v>6</v>
      </c>
      <c r="J5" s="44" t="s">
        <v>7</v>
      </c>
      <c r="K5" s="45" t="s">
        <v>8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42">
        <v>2</v>
      </c>
      <c r="J6" s="41">
        <v>3</v>
      </c>
      <c r="K6" s="41">
        <v>4</v>
      </c>
    </row>
    <row r="7" spans="1:11" ht="12.75">
      <c r="A7" s="258" t="s">
        <v>60</v>
      </c>
      <c r="B7" s="259"/>
      <c r="C7" s="259"/>
      <c r="D7" s="259"/>
      <c r="E7" s="259"/>
      <c r="F7" s="259"/>
      <c r="G7" s="259"/>
      <c r="H7" s="259"/>
      <c r="I7" s="259"/>
      <c r="J7" s="259"/>
      <c r="K7" s="260"/>
    </row>
    <row r="8" spans="1:11" ht="12.75">
      <c r="A8" s="222" t="s">
        <v>9</v>
      </c>
      <c r="B8" s="223"/>
      <c r="C8" s="223"/>
      <c r="D8" s="223"/>
      <c r="E8" s="223"/>
      <c r="F8" s="223"/>
      <c r="G8" s="223"/>
      <c r="H8" s="243"/>
      <c r="I8" s="3">
        <v>1</v>
      </c>
      <c r="J8" s="123"/>
      <c r="K8" s="123"/>
    </row>
    <row r="9" spans="1:11" ht="12.75">
      <c r="A9" s="229" t="s">
        <v>282</v>
      </c>
      <c r="B9" s="230"/>
      <c r="C9" s="230"/>
      <c r="D9" s="230"/>
      <c r="E9" s="230"/>
      <c r="F9" s="230"/>
      <c r="G9" s="230"/>
      <c r="H9" s="231"/>
      <c r="I9" s="1">
        <v>2</v>
      </c>
      <c r="J9" s="125">
        <f>J10+J17+J27+J36+J40</f>
        <v>1064952400</v>
      </c>
      <c r="K9" s="125">
        <f>K10+K17+K27+K36+K40</f>
        <v>1005948797.8491819</v>
      </c>
    </row>
    <row r="10" spans="1:11" ht="12.75">
      <c r="A10" s="229" t="s">
        <v>10</v>
      </c>
      <c r="B10" s="230"/>
      <c r="C10" s="230"/>
      <c r="D10" s="230"/>
      <c r="E10" s="230"/>
      <c r="F10" s="230"/>
      <c r="G10" s="230"/>
      <c r="H10" s="231"/>
      <c r="I10" s="1">
        <v>3</v>
      </c>
      <c r="J10" s="125">
        <f>SUM(J11:J16)</f>
        <v>135655689</v>
      </c>
      <c r="K10" s="125">
        <f>SUM(K11:K16)</f>
        <v>133591715</v>
      </c>
    </row>
    <row r="11" spans="1:11" ht="12.75">
      <c r="A11" s="226" t="s">
        <v>11</v>
      </c>
      <c r="B11" s="227"/>
      <c r="C11" s="227"/>
      <c r="D11" s="227"/>
      <c r="E11" s="227"/>
      <c r="F11" s="227"/>
      <c r="G11" s="227"/>
      <c r="H11" s="228"/>
      <c r="I11" s="1">
        <v>4</v>
      </c>
      <c r="J11" s="124">
        <v>45408879</v>
      </c>
      <c r="K11" s="124">
        <v>80546532</v>
      </c>
    </row>
    <row r="12" spans="1:11" ht="12.75">
      <c r="A12" s="226" t="s">
        <v>12</v>
      </c>
      <c r="B12" s="227"/>
      <c r="C12" s="227"/>
      <c r="D12" s="227"/>
      <c r="E12" s="227"/>
      <c r="F12" s="227"/>
      <c r="G12" s="227"/>
      <c r="H12" s="228"/>
      <c r="I12" s="1">
        <v>5</v>
      </c>
      <c r="J12" s="124">
        <v>4229375</v>
      </c>
      <c r="K12" s="124">
        <v>3564101</v>
      </c>
    </row>
    <row r="13" spans="1:11" ht="12.75">
      <c r="A13" s="226" t="s">
        <v>0</v>
      </c>
      <c r="B13" s="227"/>
      <c r="C13" s="227"/>
      <c r="D13" s="227"/>
      <c r="E13" s="227"/>
      <c r="F13" s="227"/>
      <c r="G13" s="227"/>
      <c r="H13" s="228"/>
      <c r="I13" s="1">
        <v>6</v>
      </c>
      <c r="J13" s="124">
        <v>8907748</v>
      </c>
      <c r="K13" s="124">
        <v>7612311</v>
      </c>
    </row>
    <row r="14" spans="1:11" ht="12.75">
      <c r="A14" s="226" t="s">
        <v>13</v>
      </c>
      <c r="B14" s="227"/>
      <c r="C14" s="227"/>
      <c r="D14" s="227"/>
      <c r="E14" s="227"/>
      <c r="F14" s="227"/>
      <c r="G14" s="227"/>
      <c r="H14" s="228"/>
      <c r="I14" s="1">
        <v>7</v>
      </c>
      <c r="J14" s="124">
        <v>0</v>
      </c>
      <c r="K14" s="124"/>
    </row>
    <row r="15" spans="1:11" ht="12.75">
      <c r="A15" s="226" t="s">
        <v>14</v>
      </c>
      <c r="B15" s="227"/>
      <c r="C15" s="227"/>
      <c r="D15" s="227"/>
      <c r="E15" s="227"/>
      <c r="F15" s="227"/>
      <c r="G15" s="227"/>
      <c r="H15" s="228"/>
      <c r="I15" s="1">
        <v>8</v>
      </c>
      <c r="J15" s="124">
        <v>71445025</v>
      </c>
      <c r="K15" s="124">
        <v>38230588</v>
      </c>
    </row>
    <row r="16" spans="1:11" ht="12.75">
      <c r="A16" s="226" t="s">
        <v>298</v>
      </c>
      <c r="B16" s="227"/>
      <c r="C16" s="227"/>
      <c r="D16" s="227"/>
      <c r="E16" s="227"/>
      <c r="F16" s="227"/>
      <c r="G16" s="227"/>
      <c r="H16" s="228"/>
      <c r="I16" s="1">
        <v>9</v>
      </c>
      <c r="J16" s="124">
        <v>5664662</v>
      </c>
      <c r="K16" s="124">
        <v>3638183</v>
      </c>
    </row>
    <row r="17" spans="1:11" ht="12.75">
      <c r="A17" s="229" t="s">
        <v>15</v>
      </c>
      <c r="B17" s="230"/>
      <c r="C17" s="230"/>
      <c r="D17" s="230"/>
      <c r="E17" s="230"/>
      <c r="F17" s="230"/>
      <c r="G17" s="230"/>
      <c r="H17" s="231"/>
      <c r="I17" s="1">
        <v>10</v>
      </c>
      <c r="J17" s="125">
        <f>SUM(J18:J26)</f>
        <v>746046697</v>
      </c>
      <c r="K17" s="125">
        <f>SUM(K18:K26)</f>
        <v>695403772</v>
      </c>
    </row>
    <row r="18" spans="1:11" ht="12.75">
      <c r="A18" s="226" t="s">
        <v>16</v>
      </c>
      <c r="B18" s="227"/>
      <c r="C18" s="227"/>
      <c r="D18" s="227"/>
      <c r="E18" s="227"/>
      <c r="F18" s="227"/>
      <c r="G18" s="227"/>
      <c r="H18" s="228"/>
      <c r="I18" s="1">
        <v>11</v>
      </c>
      <c r="J18" s="124">
        <v>142392044</v>
      </c>
      <c r="K18" s="124">
        <v>141133105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1">
        <v>12</v>
      </c>
      <c r="J19" s="124">
        <v>244463435</v>
      </c>
      <c r="K19" s="124">
        <v>261882421</v>
      </c>
    </row>
    <row r="20" spans="1:11" ht="12.75">
      <c r="A20" s="226" t="s">
        <v>18</v>
      </c>
      <c r="B20" s="227"/>
      <c r="C20" s="227"/>
      <c r="D20" s="227"/>
      <c r="E20" s="227"/>
      <c r="F20" s="227"/>
      <c r="G20" s="227"/>
      <c r="H20" s="228"/>
      <c r="I20" s="1">
        <v>13</v>
      </c>
      <c r="J20" s="124">
        <v>247924109</v>
      </c>
      <c r="K20" s="124">
        <v>266826200</v>
      </c>
    </row>
    <row r="21" spans="1:11" ht="12.75">
      <c r="A21" s="226" t="s">
        <v>19</v>
      </c>
      <c r="B21" s="227"/>
      <c r="C21" s="227"/>
      <c r="D21" s="227"/>
      <c r="E21" s="227"/>
      <c r="F21" s="227"/>
      <c r="G21" s="227"/>
      <c r="H21" s="228"/>
      <c r="I21" s="1">
        <v>14</v>
      </c>
      <c r="J21" s="124">
        <v>16575691</v>
      </c>
      <c r="K21" s="124">
        <v>14919960</v>
      </c>
    </row>
    <row r="22" spans="1:11" ht="12.75">
      <c r="A22" s="226" t="s">
        <v>20</v>
      </c>
      <c r="B22" s="227"/>
      <c r="C22" s="227"/>
      <c r="D22" s="227"/>
      <c r="E22" s="227"/>
      <c r="F22" s="227"/>
      <c r="G22" s="227"/>
      <c r="H22" s="228"/>
      <c r="I22" s="1">
        <v>15</v>
      </c>
      <c r="J22" s="124">
        <v>0</v>
      </c>
      <c r="K22" s="124"/>
    </row>
    <row r="23" spans="1:11" ht="12.75">
      <c r="A23" s="226" t="s">
        <v>21</v>
      </c>
      <c r="B23" s="227"/>
      <c r="C23" s="227"/>
      <c r="D23" s="227"/>
      <c r="E23" s="227"/>
      <c r="F23" s="227"/>
      <c r="G23" s="227"/>
      <c r="H23" s="228"/>
      <c r="I23" s="1">
        <v>16</v>
      </c>
      <c r="J23" s="124">
        <v>7873562</v>
      </c>
      <c r="K23" s="124">
        <v>23415</v>
      </c>
    </row>
    <row r="24" spans="1:11" ht="12.75">
      <c r="A24" s="226" t="s">
        <v>22</v>
      </c>
      <c r="B24" s="227"/>
      <c r="C24" s="227"/>
      <c r="D24" s="227"/>
      <c r="E24" s="227"/>
      <c r="F24" s="227"/>
      <c r="G24" s="227"/>
      <c r="H24" s="228"/>
      <c r="I24" s="1">
        <v>17</v>
      </c>
      <c r="J24" s="124">
        <v>85450223</v>
      </c>
      <c r="K24" s="124">
        <v>10543917</v>
      </c>
    </row>
    <row r="25" spans="1:11" ht="12.75">
      <c r="A25" s="226" t="s">
        <v>23</v>
      </c>
      <c r="B25" s="227"/>
      <c r="C25" s="227"/>
      <c r="D25" s="227"/>
      <c r="E25" s="227"/>
      <c r="F25" s="227"/>
      <c r="G25" s="227"/>
      <c r="H25" s="228"/>
      <c r="I25" s="1">
        <v>18</v>
      </c>
      <c r="J25" s="124">
        <v>1367633</v>
      </c>
      <c r="K25" s="124">
        <v>74754</v>
      </c>
    </row>
    <row r="26" spans="1:11" ht="12.75">
      <c r="A26" s="226" t="s">
        <v>24</v>
      </c>
      <c r="B26" s="227"/>
      <c r="C26" s="227"/>
      <c r="D26" s="227"/>
      <c r="E26" s="227"/>
      <c r="F26" s="227"/>
      <c r="G26" s="227"/>
      <c r="H26" s="228"/>
      <c r="I26" s="1">
        <v>19</v>
      </c>
      <c r="J26" s="124"/>
      <c r="K26" s="124"/>
    </row>
    <row r="27" spans="1:11" ht="12.75">
      <c r="A27" s="229" t="s">
        <v>25</v>
      </c>
      <c r="B27" s="230"/>
      <c r="C27" s="230"/>
      <c r="D27" s="230"/>
      <c r="E27" s="230"/>
      <c r="F27" s="230"/>
      <c r="G27" s="230"/>
      <c r="H27" s="231"/>
      <c r="I27" s="1">
        <v>20</v>
      </c>
      <c r="J27" s="125">
        <f>SUM(J28:J35)</f>
        <v>148428985</v>
      </c>
      <c r="K27" s="125">
        <f>SUM(K28:K35)</f>
        <v>132592957.84918186</v>
      </c>
    </row>
    <row r="28" spans="1:11" ht="12.75">
      <c r="A28" s="226" t="s">
        <v>26</v>
      </c>
      <c r="B28" s="227"/>
      <c r="C28" s="227"/>
      <c r="D28" s="227"/>
      <c r="E28" s="227"/>
      <c r="F28" s="227"/>
      <c r="G28" s="227"/>
      <c r="H28" s="228"/>
      <c r="I28" s="1">
        <v>21</v>
      </c>
      <c r="J28" s="124"/>
      <c r="K28" s="124">
        <v>0</v>
      </c>
    </row>
    <row r="29" spans="1:11" ht="12.75">
      <c r="A29" s="226" t="s">
        <v>29</v>
      </c>
      <c r="B29" s="227"/>
      <c r="C29" s="227"/>
      <c r="D29" s="227"/>
      <c r="E29" s="227"/>
      <c r="F29" s="227"/>
      <c r="G29" s="227"/>
      <c r="H29" s="228"/>
      <c r="I29" s="1">
        <v>22</v>
      </c>
      <c r="J29" s="124"/>
      <c r="K29" s="124">
        <v>0</v>
      </c>
    </row>
    <row r="30" spans="1:11" ht="12.75">
      <c r="A30" s="226" t="s">
        <v>28</v>
      </c>
      <c r="B30" s="227"/>
      <c r="C30" s="227"/>
      <c r="D30" s="227"/>
      <c r="E30" s="227"/>
      <c r="F30" s="227"/>
      <c r="G30" s="227"/>
      <c r="H30" s="228"/>
      <c r="I30" s="1">
        <v>23</v>
      </c>
      <c r="J30" s="124">
        <v>92666032</v>
      </c>
      <c r="K30" s="124">
        <v>86507626.84918186</v>
      </c>
    </row>
    <row r="31" spans="1:11" ht="12.75">
      <c r="A31" s="226" t="s">
        <v>27</v>
      </c>
      <c r="B31" s="227"/>
      <c r="C31" s="227"/>
      <c r="D31" s="227"/>
      <c r="E31" s="227"/>
      <c r="F31" s="227"/>
      <c r="G31" s="227"/>
      <c r="H31" s="228"/>
      <c r="I31" s="1">
        <v>24</v>
      </c>
      <c r="J31" s="124">
        <v>44155524</v>
      </c>
      <c r="K31" s="124">
        <v>37733977</v>
      </c>
    </row>
    <row r="32" spans="1:11" ht="12.75">
      <c r="A32" s="226" t="s">
        <v>30</v>
      </c>
      <c r="B32" s="227"/>
      <c r="C32" s="227"/>
      <c r="D32" s="227"/>
      <c r="E32" s="227"/>
      <c r="F32" s="227"/>
      <c r="G32" s="227"/>
      <c r="H32" s="228"/>
      <c r="I32" s="1">
        <v>25</v>
      </c>
      <c r="J32" s="124">
        <v>63855</v>
      </c>
      <c r="K32" s="124">
        <v>61700</v>
      </c>
    </row>
    <row r="33" spans="1:11" ht="12.75">
      <c r="A33" s="226" t="s">
        <v>31</v>
      </c>
      <c r="B33" s="227"/>
      <c r="C33" s="227"/>
      <c r="D33" s="227"/>
      <c r="E33" s="227"/>
      <c r="F33" s="227"/>
      <c r="G33" s="227"/>
      <c r="H33" s="228"/>
      <c r="I33" s="1">
        <v>26</v>
      </c>
      <c r="J33" s="124">
        <v>11543574</v>
      </c>
      <c r="K33" s="124">
        <v>8289654</v>
      </c>
    </row>
    <row r="34" spans="1:11" ht="12.75">
      <c r="A34" s="226" t="s">
        <v>32</v>
      </c>
      <c r="B34" s="227"/>
      <c r="C34" s="227"/>
      <c r="D34" s="227"/>
      <c r="E34" s="227"/>
      <c r="F34" s="227"/>
      <c r="G34" s="227"/>
      <c r="H34" s="228"/>
      <c r="I34" s="1">
        <v>27</v>
      </c>
      <c r="J34" s="124"/>
      <c r="K34" s="124"/>
    </row>
    <row r="35" spans="1:11" ht="12.75">
      <c r="A35" s="226" t="s">
        <v>33</v>
      </c>
      <c r="B35" s="227"/>
      <c r="C35" s="227"/>
      <c r="D35" s="227"/>
      <c r="E35" s="227"/>
      <c r="F35" s="227"/>
      <c r="G35" s="227"/>
      <c r="H35" s="228"/>
      <c r="I35" s="1">
        <v>28</v>
      </c>
      <c r="J35" s="124"/>
      <c r="K35" s="124"/>
    </row>
    <row r="36" spans="1:11" ht="12.75">
      <c r="A36" s="229" t="s">
        <v>36</v>
      </c>
      <c r="B36" s="230"/>
      <c r="C36" s="230"/>
      <c r="D36" s="230"/>
      <c r="E36" s="230"/>
      <c r="F36" s="230"/>
      <c r="G36" s="230"/>
      <c r="H36" s="231"/>
      <c r="I36" s="1">
        <v>29</v>
      </c>
      <c r="J36" s="125">
        <f>SUM(J37:J39)</f>
        <v>8459021</v>
      </c>
      <c r="K36" s="125">
        <f>SUM(K37:K39)</f>
        <v>14175985</v>
      </c>
    </row>
    <row r="37" spans="1:11" ht="12.75">
      <c r="A37" s="237" t="s">
        <v>35</v>
      </c>
      <c r="B37" s="238"/>
      <c r="C37" s="238"/>
      <c r="D37" s="238"/>
      <c r="E37" s="238"/>
      <c r="F37" s="238"/>
      <c r="G37" s="238"/>
      <c r="H37" s="239"/>
      <c r="I37" s="1">
        <v>30</v>
      </c>
      <c r="J37" s="124"/>
      <c r="K37" s="124"/>
    </row>
    <row r="38" spans="1:11" ht="12.75">
      <c r="A38" s="237" t="s">
        <v>34</v>
      </c>
      <c r="B38" s="238"/>
      <c r="C38" s="238"/>
      <c r="D38" s="238"/>
      <c r="E38" s="238"/>
      <c r="F38" s="238"/>
      <c r="G38" s="238"/>
      <c r="H38" s="239"/>
      <c r="I38" s="1">
        <v>31</v>
      </c>
      <c r="J38" s="124"/>
      <c r="K38" s="124"/>
    </row>
    <row r="39" spans="1:11" ht="12.75">
      <c r="A39" s="237" t="s">
        <v>37</v>
      </c>
      <c r="B39" s="238"/>
      <c r="C39" s="238"/>
      <c r="D39" s="238"/>
      <c r="E39" s="238"/>
      <c r="F39" s="238"/>
      <c r="G39" s="238"/>
      <c r="H39" s="239"/>
      <c r="I39" s="1">
        <v>32</v>
      </c>
      <c r="J39" s="124">
        <v>8459021</v>
      </c>
      <c r="K39" s="124">
        <v>14175985</v>
      </c>
    </row>
    <row r="40" spans="1:11" ht="12.75">
      <c r="A40" s="229" t="s">
        <v>38</v>
      </c>
      <c r="B40" s="230"/>
      <c r="C40" s="230"/>
      <c r="D40" s="230"/>
      <c r="E40" s="230"/>
      <c r="F40" s="230"/>
      <c r="G40" s="230"/>
      <c r="H40" s="231"/>
      <c r="I40" s="1">
        <v>33</v>
      </c>
      <c r="J40" s="126">
        <v>26362008</v>
      </c>
      <c r="K40" s="126">
        <v>30184368</v>
      </c>
    </row>
    <row r="41" spans="1:11" ht="12.75">
      <c r="A41" s="229" t="s">
        <v>283</v>
      </c>
      <c r="B41" s="230"/>
      <c r="C41" s="230"/>
      <c r="D41" s="230"/>
      <c r="E41" s="230"/>
      <c r="F41" s="230"/>
      <c r="G41" s="230"/>
      <c r="H41" s="231"/>
      <c r="I41" s="1">
        <v>34</v>
      </c>
      <c r="J41" s="125">
        <f>J42+J50+J57+J65</f>
        <v>370459572</v>
      </c>
      <c r="K41" s="125">
        <f>K42+K50+K57+K65</f>
        <v>294238847</v>
      </c>
    </row>
    <row r="42" spans="1:11" ht="12.75">
      <c r="A42" s="229" t="s">
        <v>43</v>
      </c>
      <c r="B42" s="230"/>
      <c r="C42" s="230"/>
      <c r="D42" s="230"/>
      <c r="E42" s="230"/>
      <c r="F42" s="230"/>
      <c r="G42" s="230"/>
      <c r="H42" s="231"/>
      <c r="I42" s="1">
        <v>35</v>
      </c>
      <c r="J42" s="125">
        <f>SUM(J43:J49)</f>
        <v>94314949</v>
      </c>
      <c r="K42" s="125">
        <f>SUM(K43:K49)</f>
        <v>97786225</v>
      </c>
    </row>
    <row r="43" spans="1:11" ht="12.75">
      <c r="A43" s="237" t="s">
        <v>39</v>
      </c>
      <c r="B43" s="238"/>
      <c r="C43" s="238"/>
      <c r="D43" s="238"/>
      <c r="E43" s="238"/>
      <c r="F43" s="238"/>
      <c r="G43" s="238"/>
      <c r="H43" s="239"/>
      <c r="I43" s="1">
        <v>36</v>
      </c>
      <c r="J43" s="124">
        <v>67176173</v>
      </c>
      <c r="K43" s="124">
        <v>65038743</v>
      </c>
    </row>
    <row r="44" spans="1:11" ht="12.75">
      <c r="A44" s="237" t="s">
        <v>40</v>
      </c>
      <c r="B44" s="238"/>
      <c r="C44" s="238"/>
      <c r="D44" s="238"/>
      <c r="E44" s="238"/>
      <c r="F44" s="238"/>
      <c r="G44" s="238"/>
      <c r="H44" s="239"/>
      <c r="I44" s="1">
        <v>37</v>
      </c>
      <c r="J44" s="124">
        <v>6646583</v>
      </c>
      <c r="K44" s="124">
        <v>4263670</v>
      </c>
    </row>
    <row r="45" spans="1:11" ht="12.75">
      <c r="A45" s="237" t="s">
        <v>41</v>
      </c>
      <c r="B45" s="238"/>
      <c r="C45" s="238"/>
      <c r="D45" s="238"/>
      <c r="E45" s="238"/>
      <c r="F45" s="238"/>
      <c r="G45" s="238"/>
      <c r="H45" s="239"/>
      <c r="I45" s="1">
        <v>38</v>
      </c>
      <c r="J45" s="124">
        <v>18787006</v>
      </c>
      <c r="K45" s="124">
        <v>18576488</v>
      </c>
    </row>
    <row r="46" spans="1:11" ht="12.75">
      <c r="A46" s="237" t="s">
        <v>42</v>
      </c>
      <c r="B46" s="238"/>
      <c r="C46" s="238"/>
      <c r="D46" s="238"/>
      <c r="E46" s="238"/>
      <c r="F46" s="238"/>
      <c r="G46" s="238"/>
      <c r="H46" s="239"/>
      <c r="I46" s="1">
        <v>39</v>
      </c>
      <c r="J46" s="124">
        <v>1705187</v>
      </c>
      <c r="K46" s="124">
        <v>9907324</v>
      </c>
    </row>
    <row r="47" spans="1:11" ht="12.75">
      <c r="A47" s="237" t="s">
        <v>44</v>
      </c>
      <c r="B47" s="238"/>
      <c r="C47" s="238"/>
      <c r="D47" s="238"/>
      <c r="E47" s="238"/>
      <c r="F47" s="238"/>
      <c r="G47" s="238"/>
      <c r="H47" s="239"/>
      <c r="I47" s="1">
        <v>40</v>
      </c>
      <c r="J47" s="124"/>
      <c r="K47" s="124"/>
    </row>
    <row r="48" spans="1:11" ht="12.75">
      <c r="A48" s="237" t="s">
        <v>45</v>
      </c>
      <c r="B48" s="238"/>
      <c r="C48" s="238"/>
      <c r="D48" s="238"/>
      <c r="E48" s="238"/>
      <c r="F48" s="238"/>
      <c r="G48" s="238"/>
      <c r="H48" s="239"/>
      <c r="I48" s="1">
        <v>41</v>
      </c>
      <c r="J48" s="124"/>
      <c r="K48" s="124"/>
    </row>
    <row r="49" spans="1:11" ht="12.75">
      <c r="A49" s="237" t="s">
        <v>46</v>
      </c>
      <c r="B49" s="238"/>
      <c r="C49" s="238"/>
      <c r="D49" s="238"/>
      <c r="E49" s="238"/>
      <c r="F49" s="238"/>
      <c r="G49" s="238"/>
      <c r="H49" s="239"/>
      <c r="I49" s="1">
        <v>42</v>
      </c>
      <c r="J49" s="124"/>
      <c r="K49" s="124"/>
    </row>
    <row r="50" spans="1:11" ht="12.75">
      <c r="A50" s="229" t="s">
        <v>47</v>
      </c>
      <c r="B50" s="230"/>
      <c r="C50" s="230"/>
      <c r="D50" s="230"/>
      <c r="E50" s="230"/>
      <c r="F50" s="230"/>
      <c r="G50" s="230"/>
      <c r="H50" s="231"/>
      <c r="I50" s="1">
        <v>43</v>
      </c>
      <c r="J50" s="125">
        <f>SUM(J51:J56)</f>
        <v>255937108</v>
      </c>
      <c r="K50" s="125">
        <f>SUM(K51:K56)</f>
        <v>177953111</v>
      </c>
    </row>
    <row r="51" spans="1:11" ht="12.75">
      <c r="A51" s="237" t="s">
        <v>48</v>
      </c>
      <c r="B51" s="238"/>
      <c r="C51" s="238"/>
      <c r="D51" s="238"/>
      <c r="E51" s="238"/>
      <c r="F51" s="238"/>
      <c r="G51" s="238"/>
      <c r="H51" s="239"/>
      <c r="I51" s="1">
        <v>44</v>
      </c>
      <c r="J51" s="124">
        <v>0</v>
      </c>
      <c r="K51" s="124"/>
    </row>
    <row r="52" spans="1:11" ht="12.75">
      <c r="A52" s="237" t="s">
        <v>49</v>
      </c>
      <c r="B52" s="238"/>
      <c r="C52" s="238"/>
      <c r="D52" s="238"/>
      <c r="E52" s="238"/>
      <c r="F52" s="238"/>
      <c r="G52" s="238"/>
      <c r="H52" s="239"/>
      <c r="I52" s="1">
        <v>45</v>
      </c>
      <c r="J52" s="124">
        <v>201714508</v>
      </c>
      <c r="K52" s="124">
        <v>137336315</v>
      </c>
    </row>
    <row r="53" spans="1:11" ht="12.75">
      <c r="A53" s="237" t="s">
        <v>50</v>
      </c>
      <c r="B53" s="238"/>
      <c r="C53" s="238"/>
      <c r="D53" s="238"/>
      <c r="E53" s="238"/>
      <c r="F53" s="238"/>
      <c r="G53" s="238"/>
      <c r="H53" s="239"/>
      <c r="I53" s="1">
        <v>46</v>
      </c>
      <c r="J53" s="124">
        <v>5693529</v>
      </c>
      <c r="K53" s="124">
        <v>6408483</v>
      </c>
    </row>
    <row r="54" spans="1:11" ht="12.75">
      <c r="A54" s="237" t="s">
        <v>51</v>
      </c>
      <c r="B54" s="238"/>
      <c r="C54" s="238"/>
      <c r="D54" s="238"/>
      <c r="E54" s="238"/>
      <c r="F54" s="238"/>
      <c r="G54" s="238"/>
      <c r="H54" s="239"/>
      <c r="I54" s="1">
        <v>47</v>
      </c>
      <c r="J54" s="124">
        <v>482178</v>
      </c>
      <c r="K54" s="124">
        <v>382197</v>
      </c>
    </row>
    <row r="55" spans="1:11" ht="12.75">
      <c r="A55" s="237" t="s">
        <v>52</v>
      </c>
      <c r="B55" s="238"/>
      <c r="C55" s="238"/>
      <c r="D55" s="238"/>
      <c r="E55" s="238"/>
      <c r="F55" s="238"/>
      <c r="G55" s="238"/>
      <c r="H55" s="239"/>
      <c r="I55" s="1">
        <v>48</v>
      </c>
      <c r="J55" s="124">
        <v>18097415</v>
      </c>
      <c r="K55" s="124">
        <v>10182444</v>
      </c>
    </row>
    <row r="56" spans="1:11" ht="12.75">
      <c r="A56" s="237" t="s">
        <v>53</v>
      </c>
      <c r="B56" s="238"/>
      <c r="C56" s="238"/>
      <c r="D56" s="238"/>
      <c r="E56" s="238"/>
      <c r="F56" s="238"/>
      <c r="G56" s="238"/>
      <c r="H56" s="239"/>
      <c r="I56" s="1">
        <v>49</v>
      </c>
      <c r="J56" s="124">
        <v>29949478</v>
      </c>
      <c r="K56" s="124">
        <v>23643672</v>
      </c>
    </row>
    <row r="57" spans="1:11" ht="12.75">
      <c r="A57" s="229" t="s">
        <v>61</v>
      </c>
      <c r="B57" s="230"/>
      <c r="C57" s="230"/>
      <c r="D57" s="230"/>
      <c r="E57" s="230"/>
      <c r="F57" s="230"/>
      <c r="G57" s="230"/>
      <c r="H57" s="231"/>
      <c r="I57" s="1">
        <v>50</v>
      </c>
      <c r="J57" s="125">
        <f>SUM(J58:J64)</f>
        <v>12401924</v>
      </c>
      <c r="K57" s="125">
        <f>SUM(K58:K64)</f>
        <v>6115737</v>
      </c>
    </row>
    <row r="58" spans="1:11" ht="12.75">
      <c r="A58" s="226" t="s">
        <v>26</v>
      </c>
      <c r="B58" s="227"/>
      <c r="C58" s="227"/>
      <c r="D58" s="227"/>
      <c r="E58" s="227"/>
      <c r="F58" s="227"/>
      <c r="G58" s="227"/>
      <c r="H58" s="228"/>
      <c r="I58" s="1">
        <v>51</v>
      </c>
      <c r="J58" s="124"/>
      <c r="K58" s="124"/>
    </row>
    <row r="59" spans="1:11" ht="12.75">
      <c r="A59" s="226" t="s">
        <v>54</v>
      </c>
      <c r="B59" s="227"/>
      <c r="C59" s="227"/>
      <c r="D59" s="227"/>
      <c r="E59" s="227"/>
      <c r="F59" s="227"/>
      <c r="G59" s="227"/>
      <c r="H59" s="228"/>
      <c r="I59" s="1">
        <v>52</v>
      </c>
      <c r="J59" s="124"/>
      <c r="K59" s="124"/>
    </row>
    <row r="60" spans="1:11" ht="12.75">
      <c r="A60" s="226" t="s">
        <v>28</v>
      </c>
      <c r="B60" s="227"/>
      <c r="C60" s="227"/>
      <c r="D60" s="227"/>
      <c r="E60" s="227"/>
      <c r="F60" s="227"/>
      <c r="G60" s="227"/>
      <c r="H60" s="228"/>
      <c r="I60" s="1">
        <v>53</v>
      </c>
      <c r="J60" s="124"/>
      <c r="K60" s="124"/>
    </row>
    <row r="61" spans="1:11" ht="12.75">
      <c r="A61" s="226" t="s">
        <v>27</v>
      </c>
      <c r="B61" s="227"/>
      <c r="C61" s="227"/>
      <c r="D61" s="227"/>
      <c r="E61" s="227"/>
      <c r="F61" s="227"/>
      <c r="G61" s="227"/>
      <c r="H61" s="228"/>
      <c r="I61" s="1">
        <v>54</v>
      </c>
      <c r="J61" s="124"/>
      <c r="K61" s="124"/>
    </row>
    <row r="62" spans="1:11" ht="12.75">
      <c r="A62" s="226" t="s">
        <v>55</v>
      </c>
      <c r="B62" s="227"/>
      <c r="C62" s="227"/>
      <c r="D62" s="227"/>
      <c r="E62" s="227"/>
      <c r="F62" s="227"/>
      <c r="G62" s="227"/>
      <c r="H62" s="228"/>
      <c r="I62" s="1">
        <v>55</v>
      </c>
      <c r="J62" s="124"/>
      <c r="K62" s="124"/>
    </row>
    <row r="63" spans="1:11" ht="12.75">
      <c r="A63" s="226" t="s">
        <v>31</v>
      </c>
      <c r="B63" s="227"/>
      <c r="C63" s="227"/>
      <c r="D63" s="227"/>
      <c r="E63" s="227"/>
      <c r="F63" s="227"/>
      <c r="G63" s="227"/>
      <c r="H63" s="228"/>
      <c r="I63" s="1">
        <v>56</v>
      </c>
      <c r="J63" s="124">
        <v>3209419</v>
      </c>
      <c r="K63" s="124">
        <v>6115737</v>
      </c>
    </row>
    <row r="64" spans="1:11" ht="12.75">
      <c r="A64" s="226" t="s">
        <v>56</v>
      </c>
      <c r="B64" s="227"/>
      <c r="C64" s="227"/>
      <c r="D64" s="227"/>
      <c r="E64" s="227"/>
      <c r="F64" s="227"/>
      <c r="G64" s="227"/>
      <c r="H64" s="228"/>
      <c r="I64" s="1">
        <v>57</v>
      </c>
      <c r="J64" s="124">
        <v>9192505</v>
      </c>
      <c r="K64" s="124">
        <v>0</v>
      </c>
    </row>
    <row r="65" spans="1:11" ht="12.75">
      <c r="A65" s="229" t="s">
        <v>57</v>
      </c>
      <c r="B65" s="230"/>
      <c r="C65" s="230"/>
      <c r="D65" s="230"/>
      <c r="E65" s="230"/>
      <c r="F65" s="230"/>
      <c r="G65" s="230"/>
      <c r="H65" s="231"/>
      <c r="I65" s="1">
        <v>58</v>
      </c>
      <c r="J65" s="126">
        <v>7805591</v>
      </c>
      <c r="K65" s="126">
        <v>12383774</v>
      </c>
    </row>
    <row r="66" spans="1:11" ht="12.75">
      <c r="A66" s="229" t="s">
        <v>58</v>
      </c>
      <c r="B66" s="230"/>
      <c r="C66" s="230"/>
      <c r="D66" s="230"/>
      <c r="E66" s="230"/>
      <c r="F66" s="230"/>
      <c r="G66" s="230"/>
      <c r="H66" s="231"/>
      <c r="I66" s="1">
        <v>59</v>
      </c>
      <c r="J66" s="126">
        <v>85289203</v>
      </c>
      <c r="K66" s="126">
        <v>45189479</v>
      </c>
    </row>
    <row r="67" spans="1:11" ht="12.75">
      <c r="A67" s="229" t="s">
        <v>284</v>
      </c>
      <c r="B67" s="230"/>
      <c r="C67" s="230"/>
      <c r="D67" s="230"/>
      <c r="E67" s="230"/>
      <c r="F67" s="230"/>
      <c r="G67" s="230"/>
      <c r="H67" s="231"/>
      <c r="I67" s="1">
        <v>60</v>
      </c>
      <c r="J67" s="125">
        <f>J8+J9+J41+J66</f>
        <v>1520701175</v>
      </c>
      <c r="K67" s="125">
        <f>K8+K9+K41+K66</f>
        <v>1345377123.849182</v>
      </c>
    </row>
    <row r="68" spans="1:11" ht="12.75">
      <c r="A68" s="244" t="s">
        <v>59</v>
      </c>
      <c r="B68" s="245"/>
      <c r="C68" s="245"/>
      <c r="D68" s="245"/>
      <c r="E68" s="245"/>
      <c r="F68" s="245"/>
      <c r="G68" s="245"/>
      <c r="H68" s="246"/>
      <c r="I68" s="4">
        <v>61</v>
      </c>
      <c r="J68" s="127">
        <v>18790339</v>
      </c>
      <c r="K68" s="127">
        <v>29591225</v>
      </c>
    </row>
    <row r="69" spans="1:11" ht="12.75">
      <c r="A69" s="218" t="s">
        <v>62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1:11" ht="12.75">
      <c r="A70" s="222" t="s">
        <v>285</v>
      </c>
      <c r="B70" s="223"/>
      <c r="C70" s="223"/>
      <c r="D70" s="223"/>
      <c r="E70" s="223"/>
      <c r="F70" s="223"/>
      <c r="G70" s="223"/>
      <c r="H70" s="243"/>
      <c r="I70" s="3">
        <v>62</v>
      </c>
      <c r="J70" s="128">
        <f>J71+J72+J73+J79+J80+J83+J86</f>
        <v>606478020</v>
      </c>
      <c r="K70" s="128">
        <f>K71+K72+K73+K79+K80+K83+K86</f>
        <v>622955515.988351</v>
      </c>
    </row>
    <row r="71" spans="1:11" ht="12.75">
      <c r="A71" s="229" t="s">
        <v>63</v>
      </c>
      <c r="B71" s="230"/>
      <c r="C71" s="230"/>
      <c r="D71" s="230"/>
      <c r="E71" s="230"/>
      <c r="F71" s="230"/>
      <c r="G71" s="230"/>
      <c r="H71" s="231"/>
      <c r="I71" s="1">
        <v>63</v>
      </c>
      <c r="J71" s="126">
        <v>419958400</v>
      </c>
      <c r="K71" s="126">
        <v>419958400</v>
      </c>
    </row>
    <row r="72" spans="1:11" ht="12.75">
      <c r="A72" s="229" t="s">
        <v>64</v>
      </c>
      <c r="B72" s="230"/>
      <c r="C72" s="230"/>
      <c r="D72" s="230"/>
      <c r="E72" s="230"/>
      <c r="F72" s="230"/>
      <c r="G72" s="230"/>
      <c r="H72" s="231"/>
      <c r="I72" s="1">
        <v>64</v>
      </c>
      <c r="J72" s="126">
        <v>183513200</v>
      </c>
      <c r="K72" s="126">
        <v>183481905</v>
      </c>
    </row>
    <row r="73" spans="1:11" ht="12.75">
      <c r="A73" s="229" t="s">
        <v>65</v>
      </c>
      <c r="B73" s="230"/>
      <c r="C73" s="230"/>
      <c r="D73" s="230"/>
      <c r="E73" s="230"/>
      <c r="F73" s="230"/>
      <c r="G73" s="230"/>
      <c r="H73" s="231"/>
      <c r="I73" s="1">
        <v>65</v>
      </c>
      <c r="J73" s="125">
        <f>J74+J75-J76+J77+J78</f>
        <v>32062079</v>
      </c>
      <c r="K73" s="125">
        <f>K74+K75-K76+K77+K78</f>
        <v>31549516</v>
      </c>
    </row>
    <row r="74" spans="1:11" ht="12.75">
      <c r="A74" s="237" t="s">
        <v>66</v>
      </c>
      <c r="B74" s="238"/>
      <c r="C74" s="238"/>
      <c r="D74" s="238"/>
      <c r="E74" s="238"/>
      <c r="F74" s="238"/>
      <c r="G74" s="238"/>
      <c r="H74" s="239"/>
      <c r="I74" s="1">
        <v>66</v>
      </c>
      <c r="J74" s="124">
        <v>6140129</v>
      </c>
      <c r="K74" s="124">
        <v>6139440</v>
      </c>
    </row>
    <row r="75" spans="1:11" ht="12.75">
      <c r="A75" s="237" t="s">
        <v>67</v>
      </c>
      <c r="B75" s="238"/>
      <c r="C75" s="238"/>
      <c r="D75" s="238"/>
      <c r="E75" s="238"/>
      <c r="F75" s="238"/>
      <c r="G75" s="238"/>
      <c r="H75" s="239"/>
      <c r="I75" s="1">
        <v>67</v>
      </c>
      <c r="J75" s="124">
        <v>2945290</v>
      </c>
      <c r="K75" s="124">
        <v>3107594</v>
      </c>
    </row>
    <row r="76" spans="1:11" ht="12.75">
      <c r="A76" s="237" t="s">
        <v>68</v>
      </c>
      <c r="B76" s="238"/>
      <c r="C76" s="238"/>
      <c r="D76" s="238"/>
      <c r="E76" s="238"/>
      <c r="F76" s="238"/>
      <c r="G76" s="238"/>
      <c r="H76" s="239"/>
      <c r="I76" s="1">
        <v>68</v>
      </c>
      <c r="J76" s="124">
        <v>2945290</v>
      </c>
      <c r="K76" s="124">
        <v>3107594</v>
      </c>
    </row>
    <row r="77" spans="1:11" ht="12.75">
      <c r="A77" s="237" t="s">
        <v>69</v>
      </c>
      <c r="B77" s="238"/>
      <c r="C77" s="238"/>
      <c r="D77" s="238"/>
      <c r="E77" s="238"/>
      <c r="F77" s="238"/>
      <c r="G77" s="238"/>
      <c r="H77" s="239"/>
      <c r="I77" s="1">
        <v>69</v>
      </c>
      <c r="J77" s="124">
        <v>0</v>
      </c>
      <c r="K77" s="124">
        <v>0</v>
      </c>
    </row>
    <row r="78" spans="1:11" ht="12.75">
      <c r="A78" s="237" t="s">
        <v>70</v>
      </c>
      <c r="B78" s="238"/>
      <c r="C78" s="238"/>
      <c r="D78" s="238"/>
      <c r="E78" s="238"/>
      <c r="F78" s="238"/>
      <c r="G78" s="238"/>
      <c r="H78" s="239"/>
      <c r="I78" s="1">
        <v>70</v>
      </c>
      <c r="J78" s="124">
        <v>25921950</v>
      </c>
      <c r="K78" s="124">
        <v>25410076</v>
      </c>
    </row>
    <row r="79" spans="1:11" ht="12.75">
      <c r="A79" s="229" t="s">
        <v>71</v>
      </c>
      <c r="B79" s="230"/>
      <c r="C79" s="230"/>
      <c r="D79" s="230"/>
      <c r="E79" s="230"/>
      <c r="F79" s="230"/>
      <c r="G79" s="230"/>
      <c r="H79" s="231"/>
      <c r="I79" s="1">
        <v>71</v>
      </c>
      <c r="J79" s="126">
        <v>-46705903</v>
      </c>
      <c r="K79" s="126">
        <v>-72895692</v>
      </c>
    </row>
    <row r="80" spans="1:11" ht="12.75">
      <c r="A80" s="229" t="s">
        <v>72</v>
      </c>
      <c r="B80" s="230"/>
      <c r="C80" s="230"/>
      <c r="D80" s="230"/>
      <c r="E80" s="230"/>
      <c r="F80" s="230"/>
      <c r="G80" s="230"/>
      <c r="H80" s="231"/>
      <c r="I80" s="1">
        <v>72</v>
      </c>
      <c r="J80" s="125">
        <f>J81-J82</f>
        <v>12727180</v>
      </c>
      <c r="K80" s="125">
        <f>K81-K82</f>
        <v>14641039</v>
      </c>
    </row>
    <row r="81" spans="1:11" ht="12.75">
      <c r="A81" s="240" t="s">
        <v>73</v>
      </c>
      <c r="B81" s="241"/>
      <c r="C81" s="241"/>
      <c r="D81" s="241"/>
      <c r="E81" s="241"/>
      <c r="F81" s="241"/>
      <c r="G81" s="241"/>
      <c r="H81" s="242"/>
      <c r="I81" s="1">
        <v>73</v>
      </c>
      <c r="J81" s="124">
        <v>12727180</v>
      </c>
      <c r="K81" s="124">
        <v>14641039</v>
      </c>
    </row>
    <row r="82" spans="1:11" ht="12.75">
      <c r="A82" s="240" t="s">
        <v>74</v>
      </c>
      <c r="B82" s="241"/>
      <c r="C82" s="241"/>
      <c r="D82" s="241"/>
      <c r="E82" s="241"/>
      <c r="F82" s="241"/>
      <c r="G82" s="241"/>
      <c r="H82" s="242"/>
      <c r="I82" s="1">
        <v>74</v>
      </c>
      <c r="J82" s="124"/>
      <c r="K82" s="124"/>
    </row>
    <row r="83" spans="1:11" ht="12.75">
      <c r="A83" s="229" t="s">
        <v>75</v>
      </c>
      <c r="B83" s="230"/>
      <c r="C83" s="230"/>
      <c r="D83" s="230"/>
      <c r="E83" s="230"/>
      <c r="F83" s="230"/>
      <c r="G83" s="230"/>
      <c r="H83" s="231"/>
      <c r="I83" s="1">
        <v>75</v>
      </c>
      <c r="J83" s="125">
        <f>J84-J85</f>
        <v>4929914</v>
      </c>
      <c r="K83" s="125">
        <f>K84-K85</f>
        <v>46225068.98835097</v>
      </c>
    </row>
    <row r="84" spans="1:11" ht="12.75">
      <c r="A84" s="240" t="s">
        <v>76</v>
      </c>
      <c r="B84" s="241"/>
      <c r="C84" s="241"/>
      <c r="D84" s="241"/>
      <c r="E84" s="241"/>
      <c r="F84" s="241"/>
      <c r="G84" s="241"/>
      <c r="H84" s="242"/>
      <c r="I84" s="1">
        <v>76</v>
      </c>
      <c r="J84" s="124">
        <v>4929914</v>
      </c>
      <c r="K84" s="124">
        <v>46225068.98835097</v>
      </c>
    </row>
    <row r="85" spans="1:11" ht="12.75">
      <c r="A85" s="240" t="s">
        <v>77</v>
      </c>
      <c r="B85" s="241"/>
      <c r="C85" s="241"/>
      <c r="D85" s="241"/>
      <c r="E85" s="241"/>
      <c r="F85" s="241"/>
      <c r="G85" s="241"/>
      <c r="H85" s="242"/>
      <c r="I85" s="1">
        <v>77</v>
      </c>
      <c r="J85" s="124"/>
      <c r="K85" s="124"/>
    </row>
    <row r="86" spans="1:11" ht="12.75">
      <c r="A86" s="229" t="s">
        <v>78</v>
      </c>
      <c r="B86" s="230"/>
      <c r="C86" s="230"/>
      <c r="D86" s="230"/>
      <c r="E86" s="230"/>
      <c r="F86" s="230"/>
      <c r="G86" s="230"/>
      <c r="H86" s="231"/>
      <c r="I86" s="1">
        <v>78</v>
      </c>
      <c r="J86" s="126">
        <v>-6850</v>
      </c>
      <c r="K86" s="126">
        <v>-4721</v>
      </c>
    </row>
    <row r="87" spans="1:11" ht="12.75">
      <c r="A87" s="229" t="s">
        <v>286</v>
      </c>
      <c r="B87" s="230"/>
      <c r="C87" s="230"/>
      <c r="D87" s="230"/>
      <c r="E87" s="230"/>
      <c r="F87" s="230"/>
      <c r="G87" s="230"/>
      <c r="H87" s="231"/>
      <c r="I87" s="1">
        <v>79</v>
      </c>
      <c r="J87" s="125">
        <f>SUM(J88:J90)</f>
        <v>6400943</v>
      </c>
      <c r="K87" s="125">
        <f>SUM(K88:K90)</f>
        <v>9459516</v>
      </c>
    </row>
    <row r="88" spans="1:11" ht="12.75">
      <c r="A88" s="237" t="s">
        <v>79</v>
      </c>
      <c r="B88" s="238"/>
      <c r="C88" s="238"/>
      <c r="D88" s="238"/>
      <c r="E88" s="238"/>
      <c r="F88" s="238"/>
      <c r="G88" s="238"/>
      <c r="H88" s="239"/>
      <c r="I88" s="1">
        <v>80</v>
      </c>
      <c r="J88" s="124">
        <v>687919</v>
      </c>
      <c r="K88" s="124">
        <v>1724443</v>
      </c>
    </row>
    <row r="89" spans="1:11" ht="12.75">
      <c r="A89" s="237" t="s">
        <v>80</v>
      </c>
      <c r="B89" s="238"/>
      <c r="C89" s="238"/>
      <c r="D89" s="238"/>
      <c r="E89" s="238"/>
      <c r="F89" s="238"/>
      <c r="G89" s="238"/>
      <c r="H89" s="239"/>
      <c r="I89" s="1">
        <v>81</v>
      </c>
      <c r="J89" s="124"/>
      <c r="K89" s="124">
        <v>0</v>
      </c>
    </row>
    <row r="90" spans="1:11" ht="12.75">
      <c r="A90" s="237" t="s">
        <v>81</v>
      </c>
      <c r="B90" s="238"/>
      <c r="C90" s="238"/>
      <c r="D90" s="238"/>
      <c r="E90" s="238"/>
      <c r="F90" s="238"/>
      <c r="G90" s="238"/>
      <c r="H90" s="239"/>
      <c r="I90" s="1">
        <v>82</v>
      </c>
      <c r="J90" s="124">
        <v>5713024</v>
      </c>
      <c r="K90" s="124">
        <v>7735073</v>
      </c>
    </row>
    <row r="91" spans="1:11" ht="12.75">
      <c r="A91" s="229" t="s">
        <v>287</v>
      </c>
      <c r="B91" s="230"/>
      <c r="C91" s="230"/>
      <c r="D91" s="230"/>
      <c r="E91" s="230"/>
      <c r="F91" s="230"/>
      <c r="G91" s="230"/>
      <c r="H91" s="231"/>
      <c r="I91" s="1">
        <v>83</v>
      </c>
      <c r="J91" s="125">
        <f>SUM(J92:J100)</f>
        <v>249376763</v>
      </c>
      <c r="K91" s="125">
        <f>SUM(K92:K100)</f>
        <v>298864762</v>
      </c>
    </row>
    <row r="92" spans="1:11" ht="12.75">
      <c r="A92" s="237" t="s">
        <v>82</v>
      </c>
      <c r="B92" s="238"/>
      <c r="C92" s="238"/>
      <c r="D92" s="238"/>
      <c r="E92" s="238"/>
      <c r="F92" s="238"/>
      <c r="G92" s="238"/>
      <c r="H92" s="239"/>
      <c r="I92" s="1">
        <v>84</v>
      </c>
      <c r="J92" s="124"/>
      <c r="K92" s="124"/>
    </row>
    <row r="93" spans="1:11" ht="12.75">
      <c r="A93" s="237" t="s">
        <v>83</v>
      </c>
      <c r="B93" s="238"/>
      <c r="C93" s="238"/>
      <c r="D93" s="238"/>
      <c r="E93" s="238"/>
      <c r="F93" s="238"/>
      <c r="G93" s="238"/>
      <c r="H93" s="239"/>
      <c r="I93" s="1">
        <v>85</v>
      </c>
      <c r="J93" s="124"/>
      <c r="K93" s="124"/>
    </row>
    <row r="94" spans="1:11" ht="12.75">
      <c r="A94" s="237" t="s">
        <v>84</v>
      </c>
      <c r="B94" s="238"/>
      <c r="C94" s="238"/>
      <c r="D94" s="238"/>
      <c r="E94" s="238"/>
      <c r="F94" s="238"/>
      <c r="G94" s="238"/>
      <c r="H94" s="239"/>
      <c r="I94" s="1">
        <v>86</v>
      </c>
      <c r="J94" s="124">
        <v>212344188</v>
      </c>
      <c r="K94" s="124">
        <v>262592153</v>
      </c>
    </row>
    <row r="95" spans="1:11" ht="12.75">
      <c r="A95" s="237" t="s">
        <v>85</v>
      </c>
      <c r="B95" s="238"/>
      <c r="C95" s="238"/>
      <c r="D95" s="238"/>
      <c r="E95" s="238"/>
      <c r="F95" s="238"/>
      <c r="G95" s="238"/>
      <c r="H95" s="239"/>
      <c r="I95" s="1">
        <v>87</v>
      </c>
      <c r="J95" s="124"/>
      <c r="K95" s="124"/>
    </row>
    <row r="96" spans="1:11" ht="12.75">
      <c r="A96" s="237" t="s">
        <v>86</v>
      </c>
      <c r="B96" s="238"/>
      <c r="C96" s="238"/>
      <c r="D96" s="238"/>
      <c r="E96" s="238"/>
      <c r="F96" s="238"/>
      <c r="G96" s="238"/>
      <c r="H96" s="239"/>
      <c r="I96" s="1">
        <v>88</v>
      </c>
      <c r="J96" s="124">
        <v>26238997</v>
      </c>
      <c r="K96" s="124">
        <v>28487988</v>
      </c>
    </row>
    <row r="97" spans="1:11" ht="12.75">
      <c r="A97" s="237" t="s">
        <v>87</v>
      </c>
      <c r="B97" s="238"/>
      <c r="C97" s="238"/>
      <c r="D97" s="238"/>
      <c r="E97" s="238"/>
      <c r="F97" s="238"/>
      <c r="G97" s="238"/>
      <c r="H97" s="239"/>
      <c r="I97" s="1">
        <v>89</v>
      </c>
      <c r="J97" s="124"/>
      <c r="K97" s="124"/>
    </row>
    <row r="98" spans="1:11" ht="12.75">
      <c r="A98" s="237" t="s">
        <v>88</v>
      </c>
      <c r="B98" s="238"/>
      <c r="C98" s="238"/>
      <c r="D98" s="238"/>
      <c r="E98" s="238"/>
      <c r="F98" s="238"/>
      <c r="G98" s="238"/>
      <c r="H98" s="239"/>
      <c r="I98" s="1">
        <v>90</v>
      </c>
      <c r="J98" s="124"/>
      <c r="K98" s="124"/>
    </row>
    <row r="99" spans="1:11" ht="12.75">
      <c r="A99" s="237" t="s">
        <v>89</v>
      </c>
      <c r="B99" s="238"/>
      <c r="C99" s="238"/>
      <c r="D99" s="238"/>
      <c r="E99" s="238"/>
      <c r="F99" s="238"/>
      <c r="G99" s="238"/>
      <c r="H99" s="239"/>
      <c r="I99" s="1">
        <v>91</v>
      </c>
      <c r="J99" s="124"/>
      <c r="K99" s="124"/>
    </row>
    <row r="100" spans="1:11" ht="12.75">
      <c r="A100" s="237" t="s">
        <v>90</v>
      </c>
      <c r="B100" s="238"/>
      <c r="C100" s="238"/>
      <c r="D100" s="238"/>
      <c r="E100" s="238"/>
      <c r="F100" s="238"/>
      <c r="G100" s="238"/>
      <c r="H100" s="239"/>
      <c r="I100" s="1">
        <v>92</v>
      </c>
      <c r="J100" s="124">
        <v>10793578</v>
      </c>
      <c r="K100" s="124">
        <v>7784621</v>
      </c>
    </row>
    <row r="101" spans="1:11" ht="12.75">
      <c r="A101" s="229" t="s">
        <v>297</v>
      </c>
      <c r="B101" s="230"/>
      <c r="C101" s="230"/>
      <c r="D101" s="230"/>
      <c r="E101" s="230"/>
      <c r="F101" s="230"/>
      <c r="G101" s="230"/>
      <c r="H101" s="231"/>
      <c r="I101" s="1">
        <v>93</v>
      </c>
      <c r="J101" s="125">
        <f>SUM(J102:J113)</f>
        <v>641580171</v>
      </c>
      <c r="K101" s="125">
        <f>SUM(K102:K113)</f>
        <v>396477902</v>
      </c>
    </row>
    <row r="102" spans="1:11" ht="12.75" customHeight="1">
      <c r="A102" s="237" t="s">
        <v>82</v>
      </c>
      <c r="B102" s="238"/>
      <c r="C102" s="238"/>
      <c r="D102" s="238"/>
      <c r="E102" s="238"/>
      <c r="F102" s="238"/>
      <c r="G102" s="238"/>
      <c r="H102" s="239"/>
      <c r="I102" s="1">
        <v>94</v>
      </c>
      <c r="J102" s="124"/>
      <c r="K102" s="124"/>
    </row>
    <row r="103" spans="1:11" ht="12.75" customHeight="1">
      <c r="A103" s="237" t="s">
        <v>83</v>
      </c>
      <c r="B103" s="238"/>
      <c r="C103" s="238"/>
      <c r="D103" s="238"/>
      <c r="E103" s="238"/>
      <c r="F103" s="238"/>
      <c r="G103" s="238"/>
      <c r="H103" s="239"/>
      <c r="I103" s="1">
        <v>95</v>
      </c>
      <c r="J103" s="124">
        <v>4623823</v>
      </c>
      <c r="K103" s="124">
        <v>1983051</v>
      </c>
    </row>
    <row r="104" spans="1:11" ht="12.75" customHeight="1">
      <c r="A104" s="237" t="s">
        <v>84</v>
      </c>
      <c r="B104" s="238"/>
      <c r="C104" s="238"/>
      <c r="D104" s="238"/>
      <c r="E104" s="238"/>
      <c r="F104" s="238"/>
      <c r="G104" s="238"/>
      <c r="H104" s="239"/>
      <c r="I104" s="1">
        <v>96</v>
      </c>
      <c r="J104" s="124">
        <v>280719131</v>
      </c>
      <c r="K104" s="124">
        <v>161117273</v>
      </c>
    </row>
    <row r="105" spans="1:11" ht="12.75" customHeight="1">
      <c r="A105" s="237" t="s">
        <v>85</v>
      </c>
      <c r="B105" s="238"/>
      <c r="C105" s="238"/>
      <c r="D105" s="238"/>
      <c r="E105" s="238"/>
      <c r="F105" s="238"/>
      <c r="G105" s="238"/>
      <c r="H105" s="239"/>
      <c r="I105" s="1">
        <v>97</v>
      </c>
      <c r="J105" s="124">
        <v>57224240</v>
      </c>
      <c r="K105" s="124">
        <v>23613360</v>
      </c>
    </row>
    <row r="106" spans="1:11" ht="12.75" customHeight="1">
      <c r="A106" s="237" t="s">
        <v>86</v>
      </c>
      <c r="B106" s="238"/>
      <c r="C106" s="238"/>
      <c r="D106" s="238"/>
      <c r="E106" s="238"/>
      <c r="F106" s="238"/>
      <c r="G106" s="238"/>
      <c r="H106" s="239"/>
      <c r="I106" s="1">
        <v>98</v>
      </c>
      <c r="J106" s="124">
        <v>270424546</v>
      </c>
      <c r="K106" s="124">
        <v>180510796</v>
      </c>
    </row>
    <row r="107" spans="1:11" ht="12.75" customHeight="1">
      <c r="A107" s="237" t="s">
        <v>87</v>
      </c>
      <c r="B107" s="238"/>
      <c r="C107" s="238"/>
      <c r="D107" s="238"/>
      <c r="E107" s="238"/>
      <c r="F107" s="238"/>
      <c r="G107" s="238"/>
      <c r="H107" s="239"/>
      <c r="I107" s="1">
        <v>99</v>
      </c>
      <c r="J107" s="124"/>
      <c r="K107" s="124"/>
    </row>
    <row r="108" spans="1:11" ht="12.75" customHeight="1">
      <c r="A108" s="237" t="s">
        <v>88</v>
      </c>
      <c r="B108" s="238"/>
      <c r="C108" s="238"/>
      <c r="D108" s="238"/>
      <c r="E108" s="238"/>
      <c r="F108" s="238"/>
      <c r="G108" s="238"/>
      <c r="H108" s="239"/>
      <c r="I108" s="1">
        <v>100</v>
      </c>
      <c r="J108" s="124">
        <v>1674486</v>
      </c>
      <c r="K108" s="124">
        <v>896374</v>
      </c>
    </row>
    <row r="109" spans="1:11" ht="12.75">
      <c r="A109" s="237" t="s">
        <v>91</v>
      </c>
      <c r="B109" s="238"/>
      <c r="C109" s="238"/>
      <c r="D109" s="238"/>
      <c r="E109" s="238"/>
      <c r="F109" s="238"/>
      <c r="G109" s="238"/>
      <c r="H109" s="239"/>
      <c r="I109" s="1">
        <v>101</v>
      </c>
      <c r="J109" s="124">
        <v>10173697</v>
      </c>
      <c r="K109" s="124">
        <v>9898976</v>
      </c>
    </row>
    <row r="110" spans="1:11" ht="12.75">
      <c r="A110" s="237" t="s">
        <v>92</v>
      </c>
      <c r="B110" s="238"/>
      <c r="C110" s="238"/>
      <c r="D110" s="238"/>
      <c r="E110" s="238"/>
      <c r="F110" s="238"/>
      <c r="G110" s="238"/>
      <c r="H110" s="239"/>
      <c r="I110" s="1">
        <v>102</v>
      </c>
      <c r="J110" s="124">
        <v>11618292</v>
      </c>
      <c r="K110" s="124">
        <v>15041837</v>
      </c>
    </row>
    <row r="111" spans="1:11" ht="12.75">
      <c r="A111" s="237" t="s">
        <v>93</v>
      </c>
      <c r="B111" s="238"/>
      <c r="C111" s="238"/>
      <c r="D111" s="238"/>
      <c r="E111" s="238"/>
      <c r="F111" s="238"/>
      <c r="G111" s="238"/>
      <c r="H111" s="239"/>
      <c r="I111" s="1">
        <v>103</v>
      </c>
      <c r="J111" s="124"/>
      <c r="K111" s="124">
        <v>27856</v>
      </c>
    </row>
    <row r="112" spans="1:11" ht="12.75">
      <c r="A112" s="237" t="s">
        <v>94</v>
      </c>
      <c r="B112" s="238"/>
      <c r="C112" s="238"/>
      <c r="D112" s="238"/>
      <c r="E112" s="238"/>
      <c r="F112" s="238"/>
      <c r="G112" s="238"/>
      <c r="H112" s="239"/>
      <c r="I112" s="1">
        <v>104</v>
      </c>
      <c r="J112" s="124"/>
      <c r="K112" s="124"/>
    </row>
    <row r="113" spans="1:11" ht="12.75">
      <c r="A113" s="237" t="s">
        <v>95</v>
      </c>
      <c r="B113" s="238"/>
      <c r="C113" s="238"/>
      <c r="D113" s="238"/>
      <c r="E113" s="238"/>
      <c r="F113" s="238"/>
      <c r="G113" s="238"/>
      <c r="H113" s="239"/>
      <c r="I113" s="1">
        <v>105</v>
      </c>
      <c r="J113" s="124">
        <v>5121956</v>
      </c>
      <c r="K113" s="124">
        <v>3388379</v>
      </c>
    </row>
    <row r="114" spans="1:11" ht="12.75">
      <c r="A114" s="229" t="s">
        <v>96</v>
      </c>
      <c r="B114" s="230"/>
      <c r="C114" s="230"/>
      <c r="D114" s="230"/>
      <c r="E114" s="230"/>
      <c r="F114" s="230"/>
      <c r="G114" s="230"/>
      <c r="H114" s="231"/>
      <c r="I114" s="1">
        <v>106</v>
      </c>
      <c r="J114" s="126">
        <v>16865278</v>
      </c>
      <c r="K114" s="126">
        <v>17619428</v>
      </c>
    </row>
    <row r="115" spans="1:11" ht="12.75">
      <c r="A115" s="229" t="s">
        <v>288</v>
      </c>
      <c r="B115" s="230"/>
      <c r="C115" s="230"/>
      <c r="D115" s="230"/>
      <c r="E115" s="230"/>
      <c r="F115" s="230"/>
      <c r="G115" s="230"/>
      <c r="H115" s="231"/>
      <c r="I115" s="1">
        <v>107</v>
      </c>
      <c r="J115" s="125">
        <f>J70+J87+J91+J101+J114</f>
        <v>1520701175</v>
      </c>
      <c r="K115" s="125">
        <f>K70+K87+K91+K101+K114</f>
        <v>1345377123.9883509</v>
      </c>
    </row>
    <row r="116" spans="1:11" ht="12.75">
      <c r="A116" s="215" t="s">
        <v>97</v>
      </c>
      <c r="B116" s="216"/>
      <c r="C116" s="216"/>
      <c r="D116" s="216"/>
      <c r="E116" s="216"/>
      <c r="F116" s="216"/>
      <c r="G116" s="216"/>
      <c r="H116" s="217"/>
      <c r="I116" s="2">
        <v>108</v>
      </c>
      <c r="J116" s="127">
        <f>+J68</f>
        <v>18790339</v>
      </c>
      <c r="K116" s="127">
        <f>+K68</f>
        <v>29591225</v>
      </c>
    </row>
    <row r="117" spans="1:11" ht="12.75">
      <c r="A117" s="218" t="s">
        <v>98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99</v>
      </c>
      <c r="B118" s="223"/>
      <c r="C118" s="223"/>
      <c r="D118" s="223"/>
      <c r="E118" s="223"/>
      <c r="F118" s="223"/>
      <c r="G118" s="223"/>
      <c r="H118" s="223"/>
      <c r="I118" s="224"/>
      <c r="J118" s="224"/>
      <c r="K118" s="225"/>
    </row>
    <row r="119" spans="1:11" ht="12.75">
      <c r="A119" s="226" t="s">
        <v>100</v>
      </c>
      <c r="B119" s="227"/>
      <c r="C119" s="227"/>
      <c r="D119" s="227"/>
      <c r="E119" s="227"/>
      <c r="F119" s="227"/>
      <c r="G119" s="227"/>
      <c r="H119" s="228"/>
      <c r="I119" s="1">
        <v>109</v>
      </c>
      <c r="J119" s="124">
        <f>+J70-J86</f>
        <v>606484870</v>
      </c>
      <c r="K119" s="124">
        <f>+K70-K86</f>
        <v>622960236.988351</v>
      </c>
    </row>
    <row r="120" spans="1:11" ht="12.75">
      <c r="A120" s="232" t="s">
        <v>101</v>
      </c>
      <c r="B120" s="233"/>
      <c r="C120" s="233"/>
      <c r="D120" s="233"/>
      <c r="E120" s="233"/>
      <c r="F120" s="233"/>
      <c r="G120" s="233"/>
      <c r="H120" s="234"/>
      <c r="I120" s="4">
        <v>110</v>
      </c>
      <c r="J120" s="129">
        <f>+J86</f>
        <v>-6850</v>
      </c>
      <c r="K120" s="129">
        <f>+K86</f>
        <v>-4721</v>
      </c>
    </row>
    <row r="121" spans="1:11" ht="23.25" customHeight="1">
      <c r="A121" s="235" t="s">
        <v>102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:11" ht="12.75">
      <c r="A122" s="213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1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  <ignoredErrors>
    <ignoredError sqref="J119:K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6">
      <selection activeCell="M31" sqref="M31"/>
    </sheetView>
  </sheetViews>
  <sheetFormatPr defaultColWidth="9.140625" defaultRowHeight="12.75"/>
  <cols>
    <col min="1" max="9" width="9.140625" style="39" customWidth="1"/>
    <col min="10" max="10" width="10.7109375" style="39" customWidth="1"/>
    <col min="11" max="11" width="11.140625" style="39" bestFit="1" customWidth="1"/>
    <col min="12" max="16384" width="9.140625" style="39" customWidth="1"/>
  </cols>
  <sheetData>
    <row r="1" spans="1:11" ht="12.75" customHeight="1">
      <c r="A1" s="249" t="s">
        <v>103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61" t="s">
        <v>310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.75" customHeight="1">
      <c r="A4" s="277" t="s">
        <v>281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>
      <c r="A5" s="280" t="s">
        <v>5</v>
      </c>
      <c r="B5" s="280"/>
      <c r="C5" s="280"/>
      <c r="D5" s="280"/>
      <c r="E5" s="280"/>
      <c r="F5" s="280"/>
      <c r="G5" s="280"/>
      <c r="H5" s="280"/>
      <c r="I5" s="43" t="s">
        <v>6</v>
      </c>
      <c r="J5" s="45" t="s">
        <v>7</v>
      </c>
      <c r="K5" s="45" t="s">
        <v>8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46">
        <v>2</v>
      </c>
      <c r="J6" s="45">
        <v>3</v>
      </c>
      <c r="K6" s="45">
        <v>5</v>
      </c>
    </row>
    <row r="7" spans="1:11" ht="12.75">
      <c r="A7" s="222" t="s">
        <v>104</v>
      </c>
      <c r="B7" s="223"/>
      <c r="C7" s="223"/>
      <c r="D7" s="223"/>
      <c r="E7" s="223"/>
      <c r="F7" s="223"/>
      <c r="G7" s="223"/>
      <c r="H7" s="243"/>
      <c r="I7" s="3">
        <v>111</v>
      </c>
      <c r="J7" s="128">
        <f>SUM(J8:J9)</f>
        <v>899864754.9</v>
      </c>
      <c r="K7" s="128">
        <f>SUM(K8:K9)</f>
        <v>1028490766</v>
      </c>
    </row>
    <row r="8" spans="1:11" ht="12.75">
      <c r="A8" s="226" t="s">
        <v>105</v>
      </c>
      <c r="B8" s="227"/>
      <c r="C8" s="227"/>
      <c r="D8" s="227"/>
      <c r="E8" s="227"/>
      <c r="F8" s="227"/>
      <c r="G8" s="227"/>
      <c r="H8" s="228"/>
      <c r="I8" s="1">
        <v>112</v>
      </c>
      <c r="J8" s="124">
        <v>869552759.3</v>
      </c>
      <c r="K8" s="124">
        <v>1002363709</v>
      </c>
    </row>
    <row r="9" spans="1:11" ht="12.75">
      <c r="A9" s="226" t="s">
        <v>106</v>
      </c>
      <c r="B9" s="227"/>
      <c r="C9" s="227"/>
      <c r="D9" s="227"/>
      <c r="E9" s="227"/>
      <c r="F9" s="227"/>
      <c r="G9" s="227"/>
      <c r="H9" s="228"/>
      <c r="I9" s="1">
        <v>113</v>
      </c>
      <c r="J9" s="124">
        <v>30311995.6</v>
      </c>
      <c r="K9" s="124">
        <v>26127057</v>
      </c>
    </row>
    <row r="10" spans="1:11" ht="12.75">
      <c r="A10" s="229" t="s">
        <v>107</v>
      </c>
      <c r="B10" s="230"/>
      <c r="C10" s="230"/>
      <c r="D10" s="230"/>
      <c r="E10" s="230"/>
      <c r="F10" s="230"/>
      <c r="G10" s="230"/>
      <c r="H10" s="231"/>
      <c r="I10" s="1">
        <v>114</v>
      </c>
      <c r="J10" s="125">
        <f>J11+J12+J16+J20+J21+J22+J25+J26</f>
        <v>905927318</v>
      </c>
      <c r="K10" s="125">
        <f>K11+K12+K16+K20+K21+K22+K25+K26</f>
        <v>986809169</v>
      </c>
    </row>
    <row r="11" spans="1:11" ht="12.75">
      <c r="A11" s="237" t="s">
        <v>108</v>
      </c>
      <c r="B11" s="238"/>
      <c r="C11" s="238"/>
      <c r="D11" s="238"/>
      <c r="E11" s="238"/>
      <c r="F11" s="238"/>
      <c r="G11" s="238"/>
      <c r="H11" s="239"/>
      <c r="I11" s="1">
        <v>115</v>
      </c>
      <c r="J11" s="124">
        <v>-4892500</v>
      </c>
      <c r="K11" s="124">
        <v>593334</v>
      </c>
    </row>
    <row r="12" spans="1:11" ht="12.75">
      <c r="A12" s="229" t="s">
        <v>295</v>
      </c>
      <c r="B12" s="230"/>
      <c r="C12" s="230"/>
      <c r="D12" s="230"/>
      <c r="E12" s="230"/>
      <c r="F12" s="230"/>
      <c r="G12" s="230"/>
      <c r="H12" s="231"/>
      <c r="I12" s="1">
        <v>116</v>
      </c>
      <c r="J12" s="125">
        <f>SUM(J13:J15)</f>
        <v>537354296</v>
      </c>
      <c r="K12" s="125">
        <f>SUM(K13:K15)</f>
        <v>607566278</v>
      </c>
    </row>
    <row r="13" spans="1:11" ht="12.75">
      <c r="A13" s="226" t="s">
        <v>109</v>
      </c>
      <c r="B13" s="227"/>
      <c r="C13" s="227"/>
      <c r="D13" s="227"/>
      <c r="E13" s="227"/>
      <c r="F13" s="227"/>
      <c r="G13" s="227"/>
      <c r="H13" s="228"/>
      <c r="I13" s="1">
        <v>117</v>
      </c>
      <c r="J13" s="124">
        <v>434918118.6</v>
      </c>
      <c r="K13" s="124">
        <v>482237994</v>
      </c>
    </row>
    <row r="14" spans="1:11" ht="12.75">
      <c r="A14" s="226" t="s">
        <v>110</v>
      </c>
      <c r="B14" s="227"/>
      <c r="C14" s="227"/>
      <c r="D14" s="227"/>
      <c r="E14" s="227"/>
      <c r="F14" s="227"/>
      <c r="G14" s="227"/>
      <c r="H14" s="228"/>
      <c r="I14" s="1">
        <v>118</v>
      </c>
      <c r="J14" s="124">
        <v>36226754.4</v>
      </c>
      <c r="K14" s="124">
        <v>52626498</v>
      </c>
    </row>
    <row r="15" spans="1:11" ht="12.75">
      <c r="A15" s="226" t="s">
        <v>111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124">
        <v>66209423</v>
      </c>
      <c r="K15" s="124">
        <v>72701786</v>
      </c>
    </row>
    <row r="16" spans="1:11" ht="12.75">
      <c r="A16" s="229" t="s">
        <v>112</v>
      </c>
      <c r="B16" s="230"/>
      <c r="C16" s="230"/>
      <c r="D16" s="230"/>
      <c r="E16" s="230"/>
      <c r="F16" s="230"/>
      <c r="G16" s="230"/>
      <c r="H16" s="231"/>
      <c r="I16" s="1">
        <v>120</v>
      </c>
      <c r="J16" s="125">
        <f>SUM(J17:J19)</f>
        <v>163605883</v>
      </c>
      <c r="K16" s="125">
        <f>SUM(K17:K19)</f>
        <v>169860311</v>
      </c>
    </row>
    <row r="17" spans="1:11" ht="12.75">
      <c r="A17" s="226" t="s">
        <v>113</v>
      </c>
      <c r="B17" s="227"/>
      <c r="C17" s="227"/>
      <c r="D17" s="227"/>
      <c r="E17" s="227"/>
      <c r="F17" s="227"/>
      <c r="G17" s="227"/>
      <c r="H17" s="228"/>
      <c r="I17" s="1">
        <v>121</v>
      </c>
      <c r="J17" s="124">
        <v>101835592</v>
      </c>
      <c r="K17" s="124">
        <v>104781345</v>
      </c>
    </row>
    <row r="18" spans="1:11" ht="12.75">
      <c r="A18" s="226" t="s">
        <v>114</v>
      </c>
      <c r="B18" s="227"/>
      <c r="C18" s="227"/>
      <c r="D18" s="227"/>
      <c r="E18" s="227"/>
      <c r="F18" s="227"/>
      <c r="G18" s="227"/>
      <c r="H18" s="228"/>
      <c r="I18" s="1">
        <v>122</v>
      </c>
      <c r="J18" s="124">
        <v>32582907</v>
      </c>
      <c r="K18" s="124">
        <v>36571186</v>
      </c>
    </row>
    <row r="19" spans="1:11" ht="12.75">
      <c r="A19" s="226" t="s">
        <v>115</v>
      </c>
      <c r="B19" s="227"/>
      <c r="C19" s="227"/>
      <c r="D19" s="227"/>
      <c r="E19" s="227"/>
      <c r="F19" s="227"/>
      <c r="G19" s="227"/>
      <c r="H19" s="228"/>
      <c r="I19" s="1">
        <v>123</v>
      </c>
      <c r="J19" s="124">
        <v>29187384</v>
      </c>
      <c r="K19" s="124">
        <v>28507780</v>
      </c>
    </row>
    <row r="20" spans="1:11" ht="12.75">
      <c r="A20" s="229" t="s">
        <v>116</v>
      </c>
      <c r="B20" s="230"/>
      <c r="C20" s="230"/>
      <c r="D20" s="230"/>
      <c r="E20" s="230"/>
      <c r="F20" s="230"/>
      <c r="G20" s="230"/>
      <c r="H20" s="231"/>
      <c r="I20" s="1">
        <v>124</v>
      </c>
      <c r="J20" s="126">
        <v>58989516</v>
      </c>
      <c r="K20" s="126">
        <v>73198275</v>
      </c>
    </row>
    <row r="21" spans="1:11" ht="12.75">
      <c r="A21" s="229" t="s">
        <v>117</v>
      </c>
      <c r="B21" s="230"/>
      <c r="C21" s="230"/>
      <c r="D21" s="230"/>
      <c r="E21" s="230"/>
      <c r="F21" s="230"/>
      <c r="G21" s="230"/>
      <c r="H21" s="231"/>
      <c r="I21" s="1">
        <v>125</v>
      </c>
      <c r="J21" s="126">
        <v>135566338</v>
      </c>
      <c r="K21" s="126">
        <v>107304984</v>
      </c>
    </row>
    <row r="22" spans="1:11" ht="12.75">
      <c r="A22" s="229" t="s">
        <v>118</v>
      </c>
      <c r="B22" s="230"/>
      <c r="C22" s="230"/>
      <c r="D22" s="230"/>
      <c r="E22" s="230"/>
      <c r="F22" s="230"/>
      <c r="G22" s="230"/>
      <c r="H22" s="231"/>
      <c r="I22" s="1">
        <v>126</v>
      </c>
      <c r="J22" s="125">
        <f>SUM(J23:J24)</f>
        <v>0</v>
      </c>
      <c r="K22" s="125">
        <f>SUM(K23:K24)</f>
        <v>767572</v>
      </c>
    </row>
    <row r="23" spans="1:11" ht="12.75">
      <c r="A23" s="237" t="s">
        <v>119</v>
      </c>
      <c r="B23" s="238"/>
      <c r="C23" s="238"/>
      <c r="D23" s="238"/>
      <c r="E23" s="238"/>
      <c r="F23" s="238"/>
      <c r="G23" s="238"/>
      <c r="H23" s="239"/>
      <c r="I23" s="1">
        <v>127</v>
      </c>
      <c r="J23" s="124"/>
      <c r="K23" s="124"/>
    </row>
    <row r="24" spans="1:11" ht="12.75">
      <c r="A24" s="237" t="s">
        <v>120</v>
      </c>
      <c r="B24" s="238"/>
      <c r="C24" s="238"/>
      <c r="D24" s="238"/>
      <c r="E24" s="238"/>
      <c r="F24" s="238"/>
      <c r="G24" s="238"/>
      <c r="H24" s="239"/>
      <c r="I24" s="1">
        <v>128</v>
      </c>
      <c r="J24" s="124"/>
      <c r="K24" s="124">
        <v>767572</v>
      </c>
    </row>
    <row r="25" spans="1:11" ht="12.75">
      <c r="A25" s="262" t="s">
        <v>121</v>
      </c>
      <c r="B25" s="263"/>
      <c r="C25" s="263"/>
      <c r="D25" s="263"/>
      <c r="E25" s="263"/>
      <c r="F25" s="263"/>
      <c r="G25" s="263"/>
      <c r="H25" s="264"/>
      <c r="I25" s="1">
        <v>129</v>
      </c>
      <c r="J25" s="126">
        <v>5807502</v>
      </c>
      <c r="K25" s="126">
        <v>8648985</v>
      </c>
    </row>
    <row r="26" spans="1:11" ht="12.75">
      <c r="A26" s="262" t="s">
        <v>122</v>
      </c>
      <c r="B26" s="263"/>
      <c r="C26" s="263"/>
      <c r="D26" s="263"/>
      <c r="E26" s="263"/>
      <c r="F26" s="263"/>
      <c r="G26" s="263"/>
      <c r="H26" s="264"/>
      <c r="I26" s="1">
        <v>130</v>
      </c>
      <c r="J26" s="126">
        <v>9496283</v>
      </c>
      <c r="K26" s="126">
        <v>18869430</v>
      </c>
    </row>
    <row r="27" spans="1:11" ht="12.75">
      <c r="A27" s="229" t="s">
        <v>123</v>
      </c>
      <c r="B27" s="230"/>
      <c r="C27" s="230"/>
      <c r="D27" s="230"/>
      <c r="E27" s="230"/>
      <c r="F27" s="230"/>
      <c r="G27" s="230"/>
      <c r="H27" s="231"/>
      <c r="I27" s="1">
        <v>131</v>
      </c>
      <c r="J27" s="125">
        <f>SUM(J28:J32)</f>
        <v>41403273</v>
      </c>
      <c r="K27" s="125">
        <f>SUM(K28:K32)</f>
        <v>121454092</v>
      </c>
    </row>
    <row r="28" spans="1:11" ht="11.25" customHeight="1">
      <c r="A28" s="262" t="s">
        <v>124</v>
      </c>
      <c r="B28" s="263"/>
      <c r="C28" s="263"/>
      <c r="D28" s="263"/>
      <c r="E28" s="263"/>
      <c r="F28" s="263"/>
      <c r="G28" s="263"/>
      <c r="H28" s="264"/>
      <c r="I28" s="1">
        <v>132</v>
      </c>
      <c r="J28" s="124">
        <v>16228732</v>
      </c>
      <c r="K28" s="124">
        <v>86507384</v>
      </c>
    </row>
    <row r="29" spans="1:11" ht="12.75">
      <c r="A29" s="262" t="s">
        <v>125</v>
      </c>
      <c r="B29" s="263"/>
      <c r="C29" s="263"/>
      <c r="D29" s="263"/>
      <c r="E29" s="263"/>
      <c r="F29" s="263"/>
      <c r="G29" s="263"/>
      <c r="H29" s="264"/>
      <c r="I29" s="1">
        <v>133</v>
      </c>
      <c r="J29" s="124">
        <v>16440142</v>
      </c>
      <c r="K29" s="124">
        <v>26747508</v>
      </c>
    </row>
    <row r="30" spans="1:11" ht="12.75">
      <c r="A30" s="262" t="s">
        <v>126</v>
      </c>
      <c r="B30" s="263"/>
      <c r="C30" s="263"/>
      <c r="D30" s="263"/>
      <c r="E30" s="263"/>
      <c r="F30" s="263"/>
      <c r="G30" s="263"/>
      <c r="H30" s="264"/>
      <c r="I30" s="1">
        <v>134</v>
      </c>
      <c r="J30" s="124">
        <v>7912164</v>
      </c>
      <c r="K30" s="124">
        <v>8199200</v>
      </c>
    </row>
    <row r="31" spans="1:11" ht="12.75">
      <c r="A31" s="262" t="s">
        <v>127</v>
      </c>
      <c r="B31" s="263"/>
      <c r="C31" s="263"/>
      <c r="D31" s="263"/>
      <c r="E31" s="263"/>
      <c r="F31" s="263"/>
      <c r="G31" s="263"/>
      <c r="H31" s="264"/>
      <c r="I31" s="1">
        <v>135</v>
      </c>
      <c r="J31" s="124">
        <v>822235</v>
      </c>
      <c r="K31" s="124"/>
    </row>
    <row r="32" spans="1:11" ht="12.75">
      <c r="A32" s="262" t="s">
        <v>128</v>
      </c>
      <c r="B32" s="263"/>
      <c r="C32" s="263"/>
      <c r="D32" s="263"/>
      <c r="E32" s="263"/>
      <c r="F32" s="263"/>
      <c r="G32" s="263"/>
      <c r="H32" s="264"/>
      <c r="I32" s="1">
        <v>136</v>
      </c>
      <c r="J32" s="124"/>
      <c r="K32" s="124"/>
    </row>
    <row r="33" spans="1:11" ht="12.75">
      <c r="A33" s="262" t="s">
        <v>129</v>
      </c>
      <c r="B33" s="263"/>
      <c r="C33" s="263"/>
      <c r="D33" s="263"/>
      <c r="E33" s="263"/>
      <c r="F33" s="263"/>
      <c r="G33" s="263"/>
      <c r="H33" s="264"/>
      <c r="I33" s="1">
        <v>137</v>
      </c>
      <c r="J33" s="125">
        <f>SUM(J34:J37)</f>
        <v>63179058</v>
      </c>
      <c r="K33" s="125">
        <f>SUM(K34:K37)</f>
        <v>153231464</v>
      </c>
    </row>
    <row r="34" spans="1:11" ht="12.75" customHeight="1">
      <c r="A34" s="262" t="s">
        <v>124</v>
      </c>
      <c r="B34" s="263"/>
      <c r="C34" s="263"/>
      <c r="D34" s="263"/>
      <c r="E34" s="263"/>
      <c r="F34" s="263"/>
      <c r="G34" s="263"/>
      <c r="H34" s="264"/>
      <c r="I34" s="1">
        <v>138</v>
      </c>
      <c r="J34" s="124">
        <v>5368987</v>
      </c>
      <c r="K34" s="124">
        <v>104247303</v>
      </c>
    </row>
    <row r="35" spans="1:11" ht="12.75" customHeight="1">
      <c r="A35" s="262" t="s">
        <v>125</v>
      </c>
      <c r="B35" s="263"/>
      <c r="C35" s="263"/>
      <c r="D35" s="263"/>
      <c r="E35" s="263"/>
      <c r="F35" s="263"/>
      <c r="G35" s="263"/>
      <c r="H35" s="264"/>
      <c r="I35" s="1">
        <v>139</v>
      </c>
      <c r="J35" s="124">
        <v>56858480</v>
      </c>
      <c r="K35" s="124">
        <v>48984161</v>
      </c>
    </row>
    <row r="36" spans="1:11" ht="12.75">
      <c r="A36" s="262" t="s">
        <v>130</v>
      </c>
      <c r="B36" s="263"/>
      <c r="C36" s="263"/>
      <c r="D36" s="263"/>
      <c r="E36" s="263"/>
      <c r="F36" s="263"/>
      <c r="G36" s="263"/>
      <c r="H36" s="264"/>
      <c r="I36" s="1">
        <v>140</v>
      </c>
      <c r="J36" s="124"/>
      <c r="K36" s="124"/>
    </row>
    <row r="37" spans="1:11" ht="12.75">
      <c r="A37" s="262" t="s">
        <v>131</v>
      </c>
      <c r="B37" s="263"/>
      <c r="C37" s="263"/>
      <c r="D37" s="263"/>
      <c r="E37" s="263"/>
      <c r="F37" s="263"/>
      <c r="G37" s="263"/>
      <c r="H37" s="264"/>
      <c r="I37" s="1">
        <v>141</v>
      </c>
      <c r="J37" s="124">
        <v>951591</v>
      </c>
      <c r="K37" s="124">
        <v>0</v>
      </c>
    </row>
    <row r="38" spans="1:11" ht="12.75">
      <c r="A38" s="262" t="s">
        <v>132</v>
      </c>
      <c r="B38" s="263"/>
      <c r="C38" s="263"/>
      <c r="D38" s="263"/>
      <c r="E38" s="263"/>
      <c r="F38" s="263"/>
      <c r="G38" s="263"/>
      <c r="H38" s="264"/>
      <c r="I38" s="1">
        <v>142</v>
      </c>
      <c r="J38" s="124">
        <v>40227103</v>
      </c>
      <c r="K38" s="124">
        <v>47391982.31459167</v>
      </c>
    </row>
    <row r="39" spans="1:11" ht="12.75">
      <c r="A39" s="229" t="s">
        <v>133</v>
      </c>
      <c r="B39" s="230"/>
      <c r="C39" s="230"/>
      <c r="D39" s="230"/>
      <c r="E39" s="230"/>
      <c r="F39" s="230"/>
      <c r="G39" s="230"/>
      <c r="H39" s="231"/>
      <c r="I39" s="1">
        <v>143</v>
      </c>
      <c r="J39" s="124">
        <v>7328202</v>
      </c>
      <c r="K39" s="124">
        <v>10934110.572094962</v>
      </c>
    </row>
    <row r="40" spans="1:11" ht="12.75">
      <c r="A40" s="229" t="s">
        <v>135</v>
      </c>
      <c r="B40" s="230"/>
      <c r="C40" s="230"/>
      <c r="D40" s="230"/>
      <c r="E40" s="230"/>
      <c r="F40" s="230"/>
      <c r="G40" s="230"/>
      <c r="H40" s="231"/>
      <c r="I40" s="1">
        <v>144</v>
      </c>
      <c r="J40" s="124"/>
      <c r="K40" s="124"/>
    </row>
    <row r="41" spans="1:11" ht="12.75">
      <c r="A41" s="229" t="s">
        <v>134</v>
      </c>
      <c r="B41" s="230"/>
      <c r="C41" s="230"/>
      <c r="D41" s="230"/>
      <c r="E41" s="230"/>
      <c r="F41" s="230"/>
      <c r="G41" s="230"/>
      <c r="H41" s="231"/>
      <c r="I41" s="1">
        <v>145</v>
      </c>
      <c r="J41" s="124"/>
      <c r="K41" s="124"/>
    </row>
    <row r="42" spans="1:11" ht="12.75">
      <c r="A42" s="229" t="s">
        <v>136</v>
      </c>
      <c r="B42" s="230"/>
      <c r="C42" s="230"/>
      <c r="D42" s="230"/>
      <c r="E42" s="230"/>
      <c r="F42" s="230"/>
      <c r="G42" s="230"/>
      <c r="H42" s="231"/>
      <c r="I42" s="1">
        <v>146</v>
      </c>
      <c r="J42" s="125">
        <f>J7+J27+J38+J40</f>
        <v>981495130.9</v>
      </c>
      <c r="K42" s="125">
        <f>K7+K27+K38+K40</f>
        <v>1197336840.3145916</v>
      </c>
    </row>
    <row r="43" spans="1:11" ht="12.75">
      <c r="A43" s="229" t="s">
        <v>137</v>
      </c>
      <c r="B43" s="230"/>
      <c r="C43" s="230"/>
      <c r="D43" s="230"/>
      <c r="E43" s="230"/>
      <c r="F43" s="230"/>
      <c r="G43" s="230"/>
      <c r="H43" s="231"/>
      <c r="I43" s="1">
        <v>147</v>
      </c>
      <c r="J43" s="125">
        <f>J10+J33+J39+J41</f>
        <v>976434578</v>
      </c>
      <c r="K43" s="125">
        <f>K10+K33+K39+K41</f>
        <v>1150974743.572095</v>
      </c>
    </row>
    <row r="44" spans="1:11" ht="12.75">
      <c r="A44" s="229" t="s">
        <v>138</v>
      </c>
      <c r="B44" s="230"/>
      <c r="C44" s="230"/>
      <c r="D44" s="230"/>
      <c r="E44" s="230"/>
      <c r="F44" s="230"/>
      <c r="G44" s="230"/>
      <c r="H44" s="231"/>
      <c r="I44" s="1">
        <v>148</v>
      </c>
      <c r="J44" s="125">
        <f>J42-J43</f>
        <v>5060552.899999976</v>
      </c>
      <c r="K44" s="125">
        <f>K42-K43</f>
        <v>46362096.74249673</v>
      </c>
    </row>
    <row r="45" spans="1:11" ht="12.75">
      <c r="A45" s="240" t="s">
        <v>139</v>
      </c>
      <c r="B45" s="241"/>
      <c r="C45" s="241"/>
      <c r="D45" s="241"/>
      <c r="E45" s="241"/>
      <c r="F45" s="241"/>
      <c r="G45" s="241"/>
      <c r="H45" s="242"/>
      <c r="I45" s="1">
        <v>149</v>
      </c>
      <c r="J45" s="125">
        <f>IF(J42&gt;J43,J42-J43,0)</f>
        <v>5060552.899999976</v>
      </c>
      <c r="K45" s="125">
        <f>IF(K42&gt;K43,K42-K43,0)</f>
        <v>46362096.74249673</v>
      </c>
    </row>
    <row r="46" spans="1:11" ht="12.75">
      <c r="A46" s="240" t="s">
        <v>140</v>
      </c>
      <c r="B46" s="241"/>
      <c r="C46" s="241"/>
      <c r="D46" s="241"/>
      <c r="E46" s="241"/>
      <c r="F46" s="241"/>
      <c r="G46" s="241"/>
      <c r="H46" s="242"/>
      <c r="I46" s="1">
        <v>150</v>
      </c>
      <c r="J46" s="125">
        <f>IF(J43&gt;J42,J43-J42,0)</f>
        <v>0</v>
      </c>
      <c r="K46" s="125">
        <f>IF(K43&gt;K42,K43-K42,0)</f>
        <v>0</v>
      </c>
    </row>
    <row r="47" spans="1:11" ht="12.75">
      <c r="A47" s="229" t="s">
        <v>141</v>
      </c>
      <c r="B47" s="230"/>
      <c r="C47" s="230"/>
      <c r="D47" s="230"/>
      <c r="E47" s="230"/>
      <c r="F47" s="230"/>
      <c r="G47" s="230"/>
      <c r="H47" s="231"/>
      <c r="I47" s="1">
        <v>151</v>
      </c>
      <c r="J47" s="124">
        <v>143599</v>
      </c>
      <c r="K47" s="124">
        <v>139584</v>
      </c>
    </row>
    <row r="48" spans="1:11" ht="12.75">
      <c r="A48" s="229" t="s">
        <v>142</v>
      </c>
      <c r="B48" s="230"/>
      <c r="C48" s="230"/>
      <c r="D48" s="230"/>
      <c r="E48" s="230"/>
      <c r="F48" s="230"/>
      <c r="G48" s="230"/>
      <c r="H48" s="231"/>
      <c r="I48" s="1">
        <v>152</v>
      </c>
      <c r="J48" s="125">
        <f>J44-J47</f>
        <v>4916953.899999976</v>
      </c>
      <c r="K48" s="125">
        <f>K44-K47</f>
        <v>46222512.74249673</v>
      </c>
    </row>
    <row r="49" spans="1:11" ht="12.75">
      <c r="A49" s="240" t="s">
        <v>143</v>
      </c>
      <c r="B49" s="241"/>
      <c r="C49" s="241"/>
      <c r="D49" s="241"/>
      <c r="E49" s="241"/>
      <c r="F49" s="241"/>
      <c r="G49" s="241"/>
      <c r="H49" s="242"/>
      <c r="I49" s="1">
        <v>153</v>
      </c>
      <c r="J49" s="125">
        <f>IF(J48&gt;0,J48,0)</f>
        <v>4916953.899999976</v>
      </c>
      <c r="K49" s="125">
        <f>IF(K48&gt;0,K48,0)</f>
        <v>46222512.74249673</v>
      </c>
    </row>
    <row r="50" spans="1:11" ht="12.75">
      <c r="A50" s="274" t="s">
        <v>144</v>
      </c>
      <c r="B50" s="275"/>
      <c r="C50" s="275"/>
      <c r="D50" s="275"/>
      <c r="E50" s="275"/>
      <c r="F50" s="275"/>
      <c r="G50" s="275"/>
      <c r="H50" s="276"/>
      <c r="I50" s="2">
        <v>154</v>
      </c>
      <c r="J50" s="130">
        <f>IF(J48&lt;0,-J48,0)</f>
        <v>0</v>
      </c>
      <c r="K50" s="130">
        <f>IF(K48&lt;0,-K48,0)</f>
        <v>0</v>
      </c>
    </row>
    <row r="51" spans="1:11" ht="12.75" customHeight="1">
      <c r="A51" s="218" t="s">
        <v>145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</row>
    <row r="52" spans="1:11" ht="12.75" customHeight="1">
      <c r="A52" s="222" t="s">
        <v>146</v>
      </c>
      <c r="B52" s="223"/>
      <c r="C52" s="223"/>
      <c r="D52" s="223"/>
      <c r="E52" s="223"/>
      <c r="F52" s="223"/>
      <c r="G52" s="223"/>
      <c r="H52" s="223"/>
      <c r="I52" s="40"/>
      <c r="J52" s="40"/>
      <c r="K52" s="40"/>
    </row>
    <row r="53" spans="1:11" ht="12.75">
      <c r="A53" s="262" t="s">
        <v>148</v>
      </c>
      <c r="B53" s="263"/>
      <c r="C53" s="263"/>
      <c r="D53" s="263"/>
      <c r="E53" s="263"/>
      <c r="F53" s="263"/>
      <c r="G53" s="263"/>
      <c r="H53" s="264"/>
      <c r="I53" s="120">
        <v>155</v>
      </c>
      <c r="J53" s="124">
        <v>4929913.900000006</v>
      </c>
      <c r="K53" s="124">
        <v>46225068.74249673</v>
      </c>
    </row>
    <row r="54" spans="1:11" ht="12.75">
      <c r="A54" s="262" t="s">
        <v>147</v>
      </c>
      <c r="B54" s="263"/>
      <c r="C54" s="263"/>
      <c r="D54" s="263"/>
      <c r="E54" s="263"/>
      <c r="F54" s="263"/>
      <c r="G54" s="263"/>
      <c r="H54" s="264"/>
      <c r="I54" s="120">
        <v>156</v>
      </c>
      <c r="J54" s="129">
        <v>-12960</v>
      </c>
      <c r="K54" s="129">
        <v>-2555.7035612590003</v>
      </c>
    </row>
    <row r="55" spans="1:11" ht="12.75" customHeight="1">
      <c r="A55" s="272" t="s">
        <v>149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</row>
    <row r="56" spans="1:11" ht="12.75">
      <c r="A56" s="269" t="s">
        <v>150</v>
      </c>
      <c r="B56" s="270"/>
      <c r="C56" s="270"/>
      <c r="D56" s="270"/>
      <c r="E56" s="270"/>
      <c r="F56" s="270"/>
      <c r="G56" s="270"/>
      <c r="H56" s="271"/>
      <c r="I56" s="121">
        <v>157</v>
      </c>
      <c r="J56" s="123">
        <f>+J49</f>
        <v>4916953.899999976</v>
      </c>
      <c r="K56" s="123">
        <f>+K49</f>
        <v>46222512.74249673</v>
      </c>
    </row>
    <row r="57" spans="1:11" ht="12.75">
      <c r="A57" s="262" t="s">
        <v>151</v>
      </c>
      <c r="B57" s="263"/>
      <c r="C57" s="263"/>
      <c r="D57" s="263"/>
      <c r="E57" s="263"/>
      <c r="F57" s="263"/>
      <c r="G57" s="263"/>
      <c r="H57" s="264"/>
      <c r="I57" s="120">
        <v>158</v>
      </c>
      <c r="J57" s="125">
        <f>SUM(J58:J64)</f>
        <v>-70702843</v>
      </c>
      <c r="K57" s="125">
        <f>SUM(K58:K64)</f>
        <v>-32972462</v>
      </c>
    </row>
    <row r="58" spans="1:11" ht="12.75">
      <c r="A58" s="262" t="s">
        <v>152</v>
      </c>
      <c r="B58" s="263"/>
      <c r="C58" s="263"/>
      <c r="D58" s="263"/>
      <c r="E58" s="263"/>
      <c r="F58" s="263"/>
      <c r="G58" s="263"/>
      <c r="H58" s="264"/>
      <c r="I58" s="120">
        <v>159</v>
      </c>
      <c r="J58" s="124">
        <v>-123828245</v>
      </c>
      <c r="K58" s="124">
        <v>-9268698</v>
      </c>
    </row>
    <row r="59" spans="1:11" ht="12.75">
      <c r="A59" s="262" t="s">
        <v>153</v>
      </c>
      <c r="B59" s="263"/>
      <c r="C59" s="263"/>
      <c r="D59" s="263"/>
      <c r="E59" s="263"/>
      <c r="F59" s="263"/>
      <c r="G59" s="263"/>
      <c r="H59" s="264"/>
      <c r="I59" s="120">
        <v>160</v>
      </c>
      <c r="J59" s="124">
        <v>53125402</v>
      </c>
      <c r="K59" s="124">
        <v>-23703764</v>
      </c>
    </row>
    <row r="60" spans="1:11" ht="12.75">
      <c r="A60" s="262" t="s">
        <v>154</v>
      </c>
      <c r="B60" s="263"/>
      <c r="C60" s="263"/>
      <c r="D60" s="263"/>
      <c r="E60" s="263"/>
      <c r="F60" s="263"/>
      <c r="G60" s="263"/>
      <c r="H60" s="264"/>
      <c r="I60" s="120">
        <v>161</v>
      </c>
      <c r="J60" s="124"/>
      <c r="K60" s="124"/>
    </row>
    <row r="61" spans="1:11" ht="12.75">
      <c r="A61" s="262" t="s">
        <v>155</v>
      </c>
      <c r="B61" s="263"/>
      <c r="C61" s="263"/>
      <c r="D61" s="263"/>
      <c r="E61" s="263"/>
      <c r="F61" s="263"/>
      <c r="G61" s="263"/>
      <c r="H61" s="264"/>
      <c r="I61" s="120">
        <v>162</v>
      </c>
      <c r="J61" s="124"/>
      <c r="K61" s="124"/>
    </row>
    <row r="62" spans="1:11" ht="12.75">
      <c r="A62" s="262" t="s">
        <v>156</v>
      </c>
      <c r="B62" s="263"/>
      <c r="C62" s="263"/>
      <c r="D62" s="263"/>
      <c r="E62" s="263"/>
      <c r="F62" s="263"/>
      <c r="G62" s="263"/>
      <c r="H62" s="264"/>
      <c r="I62" s="120">
        <v>163</v>
      </c>
      <c r="J62" s="124"/>
      <c r="K62" s="124"/>
    </row>
    <row r="63" spans="1:11" ht="12.75">
      <c r="A63" s="262" t="s">
        <v>157</v>
      </c>
      <c r="B63" s="263"/>
      <c r="C63" s="263"/>
      <c r="D63" s="263"/>
      <c r="E63" s="263"/>
      <c r="F63" s="263"/>
      <c r="G63" s="263"/>
      <c r="H63" s="264"/>
      <c r="I63" s="120">
        <v>164</v>
      </c>
      <c r="J63" s="124"/>
      <c r="K63" s="124"/>
    </row>
    <row r="64" spans="1:11" ht="12.75">
      <c r="A64" s="262" t="s">
        <v>158</v>
      </c>
      <c r="B64" s="263"/>
      <c r="C64" s="263"/>
      <c r="D64" s="263"/>
      <c r="E64" s="263"/>
      <c r="F64" s="263"/>
      <c r="G64" s="263"/>
      <c r="H64" s="264"/>
      <c r="I64" s="120">
        <v>165</v>
      </c>
      <c r="J64" s="124"/>
      <c r="K64" s="124"/>
    </row>
    <row r="65" spans="1:11" ht="12.75">
      <c r="A65" s="262" t="s">
        <v>159</v>
      </c>
      <c r="B65" s="263"/>
      <c r="C65" s="263"/>
      <c r="D65" s="263"/>
      <c r="E65" s="263"/>
      <c r="F65" s="263"/>
      <c r="G65" s="263"/>
      <c r="H65" s="264"/>
      <c r="I65" s="120">
        <v>166</v>
      </c>
      <c r="J65" s="124">
        <v>-14141301</v>
      </c>
      <c r="K65" s="124">
        <v>-6594021</v>
      </c>
    </row>
    <row r="66" spans="1:11" ht="12.75">
      <c r="A66" s="262" t="s">
        <v>160</v>
      </c>
      <c r="B66" s="263"/>
      <c r="C66" s="263"/>
      <c r="D66" s="263"/>
      <c r="E66" s="263"/>
      <c r="F66" s="263"/>
      <c r="G66" s="263"/>
      <c r="H66" s="264"/>
      <c r="I66" s="120">
        <v>167</v>
      </c>
      <c r="J66" s="125">
        <f>J57-J65</f>
        <v>-56561542</v>
      </c>
      <c r="K66" s="125">
        <f>K57-K65</f>
        <v>-26378441</v>
      </c>
    </row>
    <row r="67" spans="1:11" ht="12.75">
      <c r="A67" s="262" t="s">
        <v>161</v>
      </c>
      <c r="B67" s="263"/>
      <c r="C67" s="263"/>
      <c r="D67" s="263"/>
      <c r="E67" s="263"/>
      <c r="F67" s="263"/>
      <c r="G67" s="263"/>
      <c r="H67" s="264"/>
      <c r="I67" s="120">
        <v>168</v>
      </c>
      <c r="J67" s="130">
        <f>J56+J66</f>
        <v>-51644588.100000024</v>
      </c>
      <c r="K67" s="130">
        <f>K56+K66</f>
        <v>19844071.74249673</v>
      </c>
    </row>
    <row r="68" spans="1:11" ht="12.75" customHeight="1">
      <c r="A68" s="265" t="s">
        <v>162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</row>
    <row r="69" spans="1:11" ht="12.75" customHeight="1">
      <c r="A69" s="267" t="s">
        <v>163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</row>
    <row r="70" spans="1:11" ht="12.75" customHeight="1">
      <c r="A70" s="262" t="s">
        <v>148</v>
      </c>
      <c r="B70" s="263"/>
      <c r="C70" s="263"/>
      <c r="D70" s="263"/>
      <c r="E70" s="263"/>
      <c r="F70" s="263"/>
      <c r="G70" s="263"/>
      <c r="H70" s="264"/>
      <c r="I70" s="120">
        <v>169</v>
      </c>
      <c r="J70" s="124">
        <v>-51625310.100000024</v>
      </c>
      <c r="K70" s="124">
        <v>19858522.74249673</v>
      </c>
    </row>
    <row r="71" spans="1:11" ht="12.75" customHeight="1">
      <c r="A71" s="262" t="s">
        <v>147</v>
      </c>
      <c r="B71" s="263"/>
      <c r="C71" s="263"/>
      <c r="D71" s="263"/>
      <c r="E71" s="263"/>
      <c r="F71" s="263"/>
      <c r="G71" s="263"/>
      <c r="H71" s="264"/>
      <c r="I71" s="122">
        <v>170</v>
      </c>
      <c r="J71" s="129">
        <v>-19278</v>
      </c>
      <c r="K71" s="129">
        <v>-14450.870000709001</v>
      </c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K67 J53:K54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L29" sqref="L29"/>
    </sheetView>
  </sheetViews>
  <sheetFormatPr defaultColWidth="9.140625" defaultRowHeight="12.75"/>
  <cols>
    <col min="1" max="9" width="9.140625" style="39" customWidth="1"/>
    <col min="10" max="11" width="10.7109375" style="39" customWidth="1"/>
    <col min="12" max="16384" width="9.140625" style="39" customWidth="1"/>
  </cols>
  <sheetData>
    <row r="1" spans="1:11" ht="12.75" customHeight="1">
      <c r="A1" s="288" t="s">
        <v>164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310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2.75">
      <c r="A4" s="285" t="s">
        <v>281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24">
      <c r="A5" s="290" t="str">
        <f>+'P&amp;L'!A5</f>
        <v>ITEM</v>
      </c>
      <c r="B5" s="290"/>
      <c r="C5" s="290"/>
      <c r="D5" s="290"/>
      <c r="E5" s="290"/>
      <c r="F5" s="290"/>
      <c r="G5" s="290"/>
      <c r="H5" s="290"/>
      <c r="I5" s="47" t="str">
        <f>+'P&amp;L'!I5</f>
        <v>AOP
ind.</v>
      </c>
      <c r="J5" s="48" t="str">
        <f>+'P&amp;L'!J5</f>
        <v>Preceding year</v>
      </c>
      <c r="K5" s="48" t="str">
        <f>+'P&amp;L'!K5</f>
        <v>Current year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49">
        <v>2</v>
      </c>
      <c r="J6" s="50" t="s">
        <v>2</v>
      </c>
      <c r="K6" s="50" t="s">
        <v>3</v>
      </c>
    </row>
    <row r="7" spans="1:11" ht="19.5" customHeight="1">
      <c r="A7" s="218" t="s">
        <v>165</v>
      </c>
      <c r="B7" s="219"/>
      <c r="C7" s="219"/>
      <c r="D7" s="219"/>
      <c r="E7" s="219"/>
      <c r="F7" s="219"/>
      <c r="G7" s="219"/>
      <c r="H7" s="219"/>
      <c r="I7" s="282"/>
      <c r="J7" s="282"/>
      <c r="K7" s="283"/>
    </row>
    <row r="8" spans="1:11" ht="16.5" customHeight="1">
      <c r="A8" s="226" t="s">
        <v>166</v>
      </c>
      <c r="B8" s="227"/>
      <c r="C8" s="227"/>
      <c r="D8" s="227"/>
      <c r="E8" s="227"/>
      <c r="F8" s="227"/>
      <c r="G8" s="227"/>
      <c r="H8" s="227"/>
      <c r="I8" s="1">
        <v>1</v>
      </c>
      <c r="J8" s="124">
        <v>5060552.899999976</v>
      </c>
      <c r="K8" s="124">
        <v>46362096.74249673</v>
      </c>
    </row>
    <row r="9" spans="1:11" ht="16.5" customHeight="1">
      <c r="A9" s="226" t="s">
        <v>167</v>
      </c>
      <c r="B9" s="227"/>
      <c r="C9" s="227"/>
      <c r="D9" s="227"/>
      <c r="E9" s="227"/>
      <c r="F9" s="227"/>
      <c r="G9" s="227"/>
      <c r="H9" s="227"/>
      <c r="I9" s="1">
        <v>2</v>
      </c>
      <c r="J9" s="124">
        <v>58989516</v>
      </c>
      <c r="K9" s="124">
        <v>73198275</v>
      </c>
    </row>
    <row r="10" spans="1:11" ht="16.5" customHeight="1">
      <c r="A10" s="226" t="s">
        <v>168</v>
      </c>
      <c r="B10" s="227"/>
      <c r="C10" s="227"/>
      <c r="D10" s="227"/>
      <c r="E10" s="227"/>
      <c r="F10" s="227"/>
      <c r="G10" s="227"/>
      <c r="H10" s="227"/>
      <c r="I10" s="1">
        <v>3</v>
      </c>
      <c r="J10" s="124">
        <v>120605800</v>
      </c>
      <c r="K10" s="124"/>
    </row>
    <row r="11" spans="1:11" ht="16.5" customHeight="1">
      <c r="A11" s="226" t="s">
        <v>169</v>
      </c>
      <c r="B11" s="227"/>
      <c r="C11" s="227"/>
      <c r="D11" s="227"/>
      <c r="E11" s="227"/>
      <c r="F11" s="227"/>
      <c r="G11" s="227"/>
      <c r="H11" s="227"/>
      <c r="I11" s="1">
        <v>4</v>
      </c>
      <c r="J11" s="124">
        <v>7650784</v>
      </c>
      <c r="K11" s="124">
        <v>75071854</v>
      </c>
    </row>
    <row r="12" spans="1:11" ht="16.5" customHeight="1">
      <c r="A12" s="226" t="s">
        <v>170</v>
      </c>
      <c r="B12" s="227"/>
      <c r="C12" s="227"/>
      <c r="D12" s="227"/>
      <c r="E12" s="227"/>
      <c r="F12" s="227"/>
      <c r="G12" s="227"/>
      <c r="H12" s="227"/>
      <c r="I12" s="1">
        <v>5</v>
      </c>
      <c r="J12" s="124">
        <v>477420</v>
      </c>
      <c r="K12" s="124"/>
    </row>
    <row r="13" spans="1:11" ht="16.5" customHeight="1">
      <c r="A13" s="226" t="s">
        <v>171</v>
      </c>
      <c r="B13" s="227"/>
      <c r="C13" s="227"/>
      <c r="D13" s="227"/>
      <c r="E13" s="227"/>
      <c r="F13" s="227"/>
      <c r="G13" s="227"/>
      <c r="H13" s="227"/>
      <c r="I13" s="1">
        <v>6</v>
      </c>
      <c r="J13" s="124"/>
      <c r="K13" s="124"/>
    </row>
    <row r="14" spans="1:11" ht="12.75">
      <c r="A14" s="229" t="s">
        <v>179</v>
      </c>
      <c r="B14" s="230"/>
      <c r="C14" s="230"/>
      <c r="D14" s="230"/>
      <c r="E14" s="230"/>
      <c r="F14" s="230"/>
      <c r="G14" s="230"/>
      <c r="H14" s="230"/>
      <c r="I14" s="1">
        <v>7</v>
      </c>
      <c r="J14" s="131">
        <v>192784072.89999998</v>
      </c>
      <c r="K14" s="125">
        <v>194632225.74249673</v>
      </c>
    </row>
    <row r="15" spans="1:11" ht="12.75">
      <c r="A15" s="226" t="s">
        <v>187</v>
      </c>
      <c r="B15" s="227"/>
      <c r="C15" s="227"/>
      <c r="D15" s="227"/>
      <c r="E15" s="227"/>
      <c r="F15" s="227"/>
      <c r="G15" s="227"/>
      <c r="H15" s="227"/>
      <c r="I15" s="1">
        <v>8</v>
      </c>
      <c r="J15" s="124"/>
      <c r="K15" s="124">
        <v>241289547</v>
      </c>
    </row>
    <row r="16" spans="1:11" ht="12.75">
      <c r="A16" s="226" t="s">
        <v>188</v>
      </c>
      <c r="B16" s="227"/>
      <c r="C16" s="227"/>
      <c r="D16" s="227"/>
      <c r="E16" s="227"/>
      <c r="F16" s="227"/>
      <c r="G16" s="227"/>
      <c r="H16" s="227"/>
      <c r="I16" s="1">
        <v>9</v>
      </c>
      <c r="J16" s="124"/>
      <c r="K16" s="124"/>
    </row>
    <row r="17" spans="1:11" ht="12.75">
      <c r="A17" s="226" t="s">
        <v>189</v>
      </c>
      <c r="B17" s="227"/>
      <c r="C17" s="227"/>
      <c r="D17" s="227"/>
      <c r="E17" s="227"/>
      <c r="F17" s="227"/>
      <c r="G17" s="227"/>
      <c r="H17" s="227"/>
      <c r="I17" s="1">
        <v>10</v>
      </c>
      <c r="J17" s="124"/>
      <c r="K17" s="124">
        <v>3471276</v>
      </c>
    </row>
    <row r="18" spans="1:11" ht="12.75">
      <c r="A18" s="226" t="s">
        <v>190</v>
      </c>
      <c r="B18" s="227"/>
      <c r="C18" s="227"/>
      <c r="D18" s="227"/>
      <c r="E18" s="227"/>
      <c r="F18" s="227"/>
      <c r="G18" s="227"/>
      <c r="H18" s="227"/>
      <c r="I18" s="1">
        <v>11</v>
      </c>
      <c r="J18" s="124">
        <v>24369361</v>
      </c>
      <c r="K18" s="124">
        <v>3822360</v>
      </c>
    </row>
    <row r="19" spans="1:11" ht="12.75">
      <c r="A19" s="229" t="s">
        <v>191</v>
      </c>
      <c r="B19" s="230"/>
      <c r="C19" s="230"/>
      <c r="D19" s="230"/>
      <c r="E19" s="230"/>
      <c r="F19" s="230"/>
      <c r="G19" s="230"/>
      <c r="H19" s="230"/>
      <c r="I19" s="1">
        <v>12</v>
      </c>
      <c r="J19" s="131">
        <v>24369361</v>
      </c>
      <c r="K19" s="125">
        <v>248583183</v>
      </c>
    </row>
    <row r="20" spans="1:11" ht="12.75">
      <c r="A20" s="229" t="s">
        <v>180</v>
      </c>
      <c r="B20" s="230"/>
      <c r="C20" s="230"/>
      <c r="D20" s="230"/>
      <c r="E20" s="230"/>
      <c r="F20" s="230"/>
      <c r="G20" s="230"/>
      <c r="H20" s="230"/>
      <c r="I20" s="1">
        <v>13</v>
      </c>
      <c r="J20" s="131">
        <v>168414711.89999998</v>
      </c>
      <c r="K20" s="125">
        <v>0</v>
      </c>
    </row>
    <row r="21" spans="1:11" ht="12.75">
      <c r="A21" s="229" t="s">
        <v>181</v>
      </c>
      <c r="B21" s="230"/>
      <c r="C21" s="230"/>
      <c r="D21" s="230"/>
      <c r="E21" s="230"/>
      <c r="F21" s="230"/>
      <c r="G21" s="230"/>
      <c r="H21" s="230"/>
      <c r="I21" s="1">
        <v>14</v>
      </c>
      <c r="J21" s="131">
        <v>0</v>
      </c>
      <c r="K21" s="125">
        <v>53950957.25750327</v>
      </c>
    </row>
    <row r="22" spans="1:11" ht="12.75">
      <c r="A22" s="218" t="s">
        <v>182</v>
      </c>
      <c r="B22" s="219"/>
      <c r="C22" s="219"/>
      <c r="D22" s="219"/>
      <c r="E22" s="219"/>
      <c r="F22" s="219"/>
      <c r="G22" s="219"/>
      <c r="H22" s="219"/>
      <c r="I22" s="282"/>
      <c r="J22" s="282"/>
      <c r="K22" s="283"/>
    </row>
    <row r="23" spans="1:11" ht="12.75">
      <c r="A23" s="226" t="s">
        <v>192</v>
      </c>
      <c r="B23" s="227"/>
      <c r="C23" s="227"/>
      <c r="D23" s="227"/>
      <c r="E23" s="227"/>
      <c r="F23" s="227"/>
      <c r="G23" s="227"/>
      <c r="H23" s="227"/>
      <c r="I23" s="1">
        <v>15</v>
      </c>
      <c r="J23" s="124"/>
      <c r="K23" s="124"/>
    </row>
    <row r="24" spans="1:11" ht="12.75">
      <c r="A24" s="226" t="s">
        <v>193</v>
      </c>
      <c r="B24" s="227"/>
      <c r="C24" s="227"/>
      <c r="D24" s="227"/>
      <c r="E24" s="227"/>
      <c r="F24" s="227"/>
      <c r="G24" s="227"/>
      <c r="H24" s="227"/>
      <c r="I24" s="1">
        <v>16</v>
      </c>
      <c r="J24" s="124"/>
      <c r="K24" s="124"/>
    </row>
    <row r="25" spans="1:11" ht="12.75">
      <c r="A25" s="226" t="s">
        <v>194</v>
      </c>
      <c r="B25" s="227"/>
      <c r="C25" s="227"/>
      <c r="D25" s="227"/>
      <c r="E25" s="227"/>
      <c r="F25" s="227"/>
      <c r="G25" s="227"/>
      <c r="H25" s="227"/>
      <c r="I25" s="1">
        <v>17</v>
      </c>
      <c r="J25" s="124">
        <v>5787620</v>
      </c>
      <c r="K25" s="124">
        <v>1275102</v>
      </c>
    </row>
    <row r="26" spans="1:11" ht="12.75">
      <c r="A26" s="226" t="s">
        <v>195</v>
      </c>
      <c r="B26" s="227"/>
      <c r="C26" s="227"/>
      <c r="D26" s="227"/>
      <c r="E26" s="227"/>
      <c r="F26" s="227"/>
      <c r="G26" s="227"/>
      <c r="H26" s="227"/>
      <c r="I26" s="1">
        <v>18</v>
      </c>
      <c r="J26" s="124">
        <v>41227210</v>
      </c>
      <c r="K26" s="124">
        <v>41736765</v>
      </c>
    </row>
    <row r="27" spans="1:11" ht="12.75">
      <c r="A27" s="226" t="s">
        <v>196</v>
      </c>
      <c r="B27" s="227"/>
      <c r="C27" s="227"/>
      <c r="D27" s="227"/>
      <c r="E27" s="227"/>
      <c r="F27" s="227"/>
      <c r="G27" s="227"/>
      <c r="H27" s="227"/>
      <c r="I27" s="1">
        <v>19</v>
      </c>
      <c r="J27" s="124"/>
      <c r="K27" s="124"/>
    </row>
    <row r="28" spans="1:11" ht="12.75">
      <c r="A28" s="229" t="s">
        <v>197</v>
      </c>
      <c r="B28" s="230"/>
      <c r="C28" s="230"/>
      <c r="D28" s="230"/>
      <c r="E28" s="230"/>
      <c r="F28" s="230"/>
      <c r="G28" s="230"/>
      <c r="H28" s="230"/>
      <c r="I28" s="1">
        <v>20</v>
      </c>
      <c r="J28" s="131">
        <v>47014830</v>
      </c>
      <c r="K28" s="125">
        <v>43011867</v>
      </c>
    </row>
    <row r="29" spans="1:11" ht="12.75">
      <c r="A29" s="226" t="s">
        <v>198</v>
      </c>
      <c r="B29" s="227"/>
      <c r="C29" s="227"/>
      <c r="D29" s="227"/>
      <c r="E29" s="227"/>
      <c r="F29" s="227"/>
      <c r="G29" s="227"/>
      <c r="H29" s="227"/>
      <c r="I29" s="1">
        <v>21</v>
      </c>
      <c r="J29" s="124">
        <v>108370240</v>
      </c>
      <c r="K29" s="124">
        <v>20491376</v>
      </c>
    </row>
    <row r="30" spans="1:11" ht="12.75">
      <c r="A30" s="226" t="s">
        <v>199</v>
      </c>
      <c r="B30" s="227"/>
      <c r="C30" s="227"/>
      <c r="D30" s="227"/>
      <c r="E30" s="227"/>
      <c r="F30" s="227"/>
      <c r="G30" s="227"/>
      <c r="H30" s="227"/>
      <c r="I30" s="1">
        <v>22</v>
      </c>
      <c r="J30" s="132"/>
      <c r="K30" s="124"/>
    </row>
    <row r="31" spans="1:11" ht="12.75">
      <c r="A31" s="226" t="s">
        <v>200</v>
      </c>
      <c r="B31" s="227"/>
      <c r="C31" s="227"/>
      <c r="D31" s="227"/>
      <c r="E31" s="227"/>
      <c r="F31" s="227"/>
      <c r="G31" s="227"/>
      <c r="H31" s="227"/>
      <c r="I31" s="1">
        <v>23</v>
      </c>
      <c r="J31" s="132"/>
      <c r="K31" s="124"/>
    </row>
    <row r="32" spans="1:11" ht="12.75">
      <c r="A32" s="229" t="s">
        <v>201</v>
      </c>
      <c r="B32" s="230"/>
      <c r="C32" s="230"/>
      <c r="D32" s="230"/>
      <c r="E32" s="230"/>
      <c r="F32" s="230"/>
      <c r="G32" s="230"/>
      <c r="H32" s="230"/>
      <c r="I32" s="1">
        <v>24</v>
      </c>
      <c r="J32" s="131">
        <v>108370240</v>
      </c>
      <c r="K32" s="125">
        <v>20491376</v>
      </c>
    </row>
    <row r="33" spans="1:11" ht="12.75">
      <c r="A33" s="229" t="s">
        <v>184</v>
      </c>
      <c r="B33" s="230"/>
      <c r="C33" s="230"/>
      <c r="D33" s="230"/>
      <c r="E33" s="230"/>
      <c r="F33" s="230"/>
      <c r="G33" s="230"/>
      <c r="H33" s="230"/>
      <c r="I33" s="1">
        <v>25</v>
      </c>
      <c r="J33" s="131">
        <v>0</v>
      </c>
      <c r="K33" s="125">
        <v>22520491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0"/>
      <c r="I34" s="1">
        <v>26</v>
      </c>
      <c r="J34" s="131">
        <v>61355410</v>
      </c>
      <c r="K34" s="125">
        <v>0</v>
      </c>
    </row>
    <row r="35" spans="1:11" ht="12.75">
      <c r="A35" s="218" t="s">
        <v>172</v>
      </c>
      <c r="B35" s="219"/>
      <c r="C35" s="219"/>
      <c r="D35" s="219"/>
      <c r="E35" s="219"/>
      <c r="F35" s="219"/>
      <c r="G35" s="219"/>
      <c r="H35" s="219"/>
      <c r="I35" s="282"/>
      <c r="J35" s="282"/>
      <c r="K35" s="283"/>
    </row>
    <row r="36" spans="1:11" ht="12.75">
      <c r="A36" s="226" t="s">
        <v>202</v>
      </c>
      <c r="B36" s="227"/>
      <c r="C36" s="227"/>
      <c r="D36" s="227"/>
      <c r="E36" s="227"/>
      <c r="F36" s="227"/>
      <c r="G36" s="227"/>
      <c r="H36" s="227"/>
      <c r="I36" s="1">
        <v>27</v>
      </c>
      <c r="J36" s="132"/>
      <c r="K36" s="124"/>
    </row>
    <row r="37" spans="1:11" ht="12.75">
      <c r="A37" s="226" t="s">
        <v>203</v>
      </c>
      <c r="B37" s="227"/>
      <c r="C37" s="227"/>
      <c r="D37" s="227"/>
      <c r="E37" s="227"/>
      <c r="F37" s="227"/>
      <c r="G37" s="227"/>
      <c r="H37" s="227"/>
      <c r="I37" s="1">
        <v>28</v>
      </c>
      <c r="J37" s="124">
        <v>80496166</v>
      </c>
      <c r="K37" s="124">
        <v>65449653</v>
      </c>
    </row>
    <row r="38" spans="1:11" ht="12.75">
      <c r="A38" s="226" t="s">
        <v>204</v>
      </c>
      <c r="B38" s="227"/>
      <c r="C38" s="227"/>
      <c r="D38" s="227"/>
      <c r="E38" s="227"/>
      <c r="F38" s="227"/>
      <c r="G38" s="227"/>
      <c r="H38" s="227"/>
      <c r="I38" s="1">
        <v>29</v>
      </c>
      <c r="J38" s="132">
        <v>8346292</v>
      </c>
      <c r="K38" s="124">
        <v>6160560</v>
      </c>
    </row>
    <row r="39" spans="1:11" ht="12.75">
      <c r="A39" s="229" t="s">
        <v>205</v>
      </c>
      <c r="B39" s="230"/>
      <c r="C39" s="230"/>
      <c r="D39" s="230"/>
      <c r="E39" s="230"/>
      <c r="F39" s="230"/>
      <c r="G39" s="230"/>
      <c r="H39" s="230"/>
      <c r="I39" s="1">
        <v>30</v>
      </c>
      <c r="J39" s="131">
        <v>88842458</v>
      </c>
      <c r="K39" s="125">
        <v>71610213</v>
      </c>
    </row>
    <row r="40" spans="1:11" ht="12.75">
      <c r="A40" s="226" t="s">
        <v>206</v>
      </c>
      <c r="B40" s="227"/>
      <c r="C40" s="227"/>
      <c r="D40" s="227"/>
      <c r="E40" s="227"/>
      <c r="F40" s="227"/>
      <c r="G40" s="227"/>
      <c r="H40" s="227"/>
      <c r="I40" s="1">
        <v>31</v>
      </c>
      <c r="J40" s="124">
        <v>73849322</v>
      </c>
      <c r="K40" s="124"/>
    </row>
    <row r="41" spans="1:11" ht="12.75">
      <c r="A41" s="226" t="s">
        <v>207</v>
      </c>
      <c r="B41" s="227"/>
      <c r="C41" s="227"/>
      <c r="D41" s="227"/>
      <c r="E41" s="227"/>
      <c r="F41" s="227"/>
      <c r="G41" s="227"/>
      <c r="H41" s="227"/>
      <c r="I41" s="1">
        <v>32</v>
      </c>
      <c r="J41" s="124">
        <v>33342576</v>
      </c>
      <c r="K41" s="124"/>
    </row>
    <row r="42" spans="1:11" ht="12.75">
      <c r="A42" s="226" t="s">
        <v>208</v>
      </c>
      <c r="B42" s="227"/>
      <c r="C42" s="227"/>
      <c r="D42" s="227"/>
      <c r="E42" s="227"/>
      <c r="F42" s="227"/>
      <c r="G42" s="227"/>
      <c r="H42" s="227"/>
      <c r="I42" s="1">
        <v>33</v>
      </c>
      <c r="J42" s="124"/>
      <c r="K42" s="124"/>
    </row>
    <row r="43" spans="1:11" ht="12.75">
      <c r="A43" s="226" t="s">
        <v>209</v>
      </c>
      <c r="B43" s="227"/>
      <c r="C43" s="227"/>
      <c r="D43" s="227"/>
      <c r="E43" s="227"/>
      <c r="F43" s="227"/>
      <c r="G43" s="227"/>
      <c r="H43" s="227"/>
      <c r="I43" s="1">
        <v>34</v>
      </c>
      <c r="J43" s="124"/>
      <c r="K43" s="124"/>
    </row>
    <row r="44" spans="1:11" ht="12.75">
      <c r="A44" s="226" t="s">
        <v>210</v>
      </c>
      <c r="B44" s="227"/>
      <c r="C44" s="227"/>
      <c r="D44" s="227"/>
      <c r="E44" s="227"/>
      <c r="F44" s="227"/>
      <c r="G44" s="227"/>
      <c r="H44" s="227"/>
      <c r="I44" s="1">
        <v>35</v>
      </c>
      <c r="J44" s="124">
        <v>109847339</v>
      </c>
      <c r="K44" s="124">
        <v>35601564</v>
      </c>
    </row>
    <row r="45" spans="1:11" ht="12.75">
      <c r="A45" s="229" t="s">
        <v>211</v>
      </c>
      <c r="B45" s="230"/>
      <c r="C45" s="230"/>
      <c r="D45" s="230"/>
      <c r="E45" s="230"/>
      <c r="F45" s="230"/>
      <c r="G45" s="230"/>
      <c r="H45" s="230"/>
      <c r="I45" s="1">
        <v>36</v>
      </c>
      <c r="J45" s="131">
        <v>217039237</v>
      </c>
      <c r="K45" s="125">
        <v>35601564</v>
      </c>
    </row>
    <row r="46" spans="1:11" ht="12.75">
      <c r="A46" s="229" t="s">
        <v>185</v>
      </c>
      <c r="B46" s="230"/>
      <c r="C46" s="230"/>
      <c r="D46" s="230"/>
      <c r="E46" s="230"/>
      <c r="F46" s="230"/>
      <c r="G46" s="230"/>
      <c r="H46" s="230"/>
      <c r="I46" s="1">
        <v>37</v>
      </c>
      <c r="J46" s="131">
        <v>0</v>
      </c>
      <c r="K46" s="125">
        <v>36008649</v>
      </c>
    </row>
    <row r="47" spans="1:11" ht="12.75">
      <c r="A47" s="229" t="s">
        <v>186</v>
      </c>
      <c r="B47" s="230"/>
      <c r="C47" s="230"/>
      <c r="D47" s="230"/>
      <c r="E47" s="230"/>
      <c r="F47" s="230"/>
      <c r="G47" s="230"/>
      <c r="H47" s="230"/>
      <c r="I47" s="1">
        <v>38</v>
      </c>
      <c r="J47" s="131">
        <v>128196779</v>
      </c>
      <c r="K47" s="125">
        <v>0</v>
      </c>
    </row>
    <row r="48" spans="1:11" ht="12.75">
      <c r="A48" s="226" t="s">
        <v>173</v>
      </c>
      <c r="B48" s="227"/>
      <c r="C48" s="227"/>
      <c r="D48" s="227"/>
      <c r="E48" s="227"/>
      <c r="F48" s="227"/>
      <c r="G48" s="227"/>
      <c r="H48" s="227"/>
      <c r="I48" s="1">
        <v>39</v>
      </c>
      <c r="J48" s="134"/>
      <c r="K48" s="134">
        <v>4578182.742496729</v>
      </c>
    </row>
    <row r="49" spans="1:11" ht="12.75">
      <c r="A49" s="226" t="s">
        <v>174</v>
      </c>
      <c r="B49" s="227"/>
      <c r="C49" s="227"/>
      <c r="D49" s="227"/>
      <c r="E49" s="227"/>
      <c r="F49" s="227"/>
      <c r="G49" s="227"/>
      <c r="H49" s="227"/>
      <c r="I49" s="1">
        <v>40</v>
      </c>
      <c r="J49" s="133">
        <v>21137477.100000024</v>
      </c>
      <c r="K49" s="134">
        <v>0</v>
      </c>
    </row>
    <row r="50" spans="1:11" ht="12.75">
      <c r="A50" s="226" t="s">
        <v>175</v>
      </c>
      <c r="B50" s="227"/>
      <c r="C50" s="227"/>
      <c r="D50" s="227"/>
      <c r="E50" s="227"/>
      <c r="F50" s="227"/>
      <c r="G50" s="227"/>
      <c r="H50" s="227"/>
      <c r="I50" s="1">
        <v>41</v>
      </c>
      <c r="J50" s="124">
        <v>28943068</v>
      </c>
      <c r="K50" s="124">
        <v>7805591</v>
      </c>
    </row>
    <row r="51" spans="1:11" ht="12.75">
      <c r="A51" s="226" t="s">
        <v>176</v>
      </c>
      <c r="B51" s="227"/>
      <c r="C51" s="227"/>
      <c r="D51" s="227"/>
      <c r="E51" s="227"/>
      <c r="F51" s="227"/>
      <c r="G51" s="227"/>
      <c r="H51" s="227"/>
      <c r="I51" s="1">
        <v>42</v>
      </c>
      <c r="J51" s="124"/>
      <c r="K51" s="124">
        <v>4578183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1">
        <v>43</v>
      </c>
      <c r="J52" s="124">
        <v>21137477</v>
      </c>
      <c r="K52" s="124"/>
    </row>
    <row r="53" spans="1:11" ht="12.75">
      <c r="A53" s="232" t="s">
        <v>178</v>
      </c>
      <c r="B53" s="233"/>
      <c r="C53" s="233"/>
      <c r="D53" s="233"/>
      <c r="E53" s="233"/>
      <c r="F53" s="233"/>
      <c r="G53" s="233"/>
      <c r="H53" s="233"/>
      <c r="I53" s="4">
        <v>44</v>
      </c>
      <c r="J53" s="135">
        <v>7805591</v>
      </c>
      <c r="K53" s="135">
        <v>12383774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45:K49 J32:K34 J19:K21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10" zoomScaleSheetLayoutView="110" zoomScalePageLayoutView="0" workbookViewId="0" topLeftCell="A1">
      <selection activeCell="M8" sqref="M8"/>
    </sheetView>
  </sheetViews>
  <sheetFormatPr defaultColWidth="9.140625" defaultRowHeight="12.75"/>
  <cols>
    <col min="1" max="4" width="9.140625" style="53" customWidth="1"/>
    <col min="5" max="5" width="10.421875" style="53" bestFit="1" customWidth="1"/>
    <col min="6" max="9" width="9.140625" style="53" customWidth="1"/>
    <col min="10" max="11" width="10.7109375" style="53" customWidth="1"/>
    <col min="12" max="16384" width="9.140625" style="53" customWidth="1"/>
  </cols>
  <sheetData>
    <row r="1" spans="1:12" ht="12.75">
      <c r="A1" s="307" t="s">
        <v>212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52"/>
    </row>
    <row r="2" spans="1:12" ht="15">
      <c r="A2" s="32"/>
      <c r="B2" s="51"/>
      <c r="C2" s="291" t="s">
        <v>222</v>
      </c>
      <c r="D2" s="292"/>
      <c r="E2" s="54">
        <v>42005</v>
      </c>
      <c r="F2" s="99" t="s">
        <v>223</v>
      </c>
      <c r="G2" s="293">
        <v>42369</v>
      </c>
      <c r="H2" s="294"/>
      <c r="I2" s="51"/>
      <c r="J2" s="51"/>
      <c r="K2" s="51"/>
      <c r="L2" s="55"/>
    </row>
    <row r="3" spans="1:12" ht="15">
      <c r="A3" s="32"/>
      <c r="B3" s="51"/>
      <c r="C3" s="99"/>
      <c r="D3" s="100"/>
      <c r="E3" s="54"/>
      <c r="F3" s="99"/>
      <c r="G3" s="54"/>
      <c r="H3" s="101"/>
      <c r="I3" s="51"/>
      <c r="J3" s="51"/>
      <c r="K3" s="51"/>
      <c r="L3" s="55"/>
    </row>
    <row r="4" spans="1:12" ht="16.5" customHeight="1">
      <c r="A4" s="285" t="s">
        <v>281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  <c r="L4" s="55"/>
    </row>
    <row r="5" spans="1:11" ht="24">
      <c r="A5" s="295" t="s">
        <v>5</v>
      </c>
      <c r="B5" s="295"/>
      <c r="C5" s="295"/>
      <c r="D5" s="295"/>
      <c r="E5" s="295"/>
      <c r="F5" s="295"/>
      <c r="G5" s="295"/>
      <c r="H5" s="295"/>
      <c r="I5" s="56" t="s">
        <v>6</v>
      </c>
      <c r="J5" s="56" t="s">
        <v>7</v>
      </c>
      <c r="K5" s="56" t="s">
        <v>8</v>
      </c>
    </row>
    <row r="6" spans="1:11" ht="12.75">
      <c r="A6" s="296">
        <v>1</v>
      </c>
      <c r="B6" s="296"/>
      <c r="C6" s="296"/>
      <c r="D6" s="296"/>
      <c r="E6" s="296"/>
      <c r="F6" s="296"/>
      <c r="G6" s="296"/>
      <c r="H6" s="296"/>
      <c r="I6" s="58">
        <v>2</v>
      </c>
      <c r="J6" s="57" t="s">
        <v>2</v>
      </c>
      <c r="K6" s="57" t="s">
        <v>3</v>
      </c>
    </row>
    <row r="7" spans="1:11" ht="12.75" customHeight="1">
      <c r="A7" s="297" t="s">
        <v>226</v>
      </c>
      <c r="B7" s="298"/>
      <c r="C7" s="298"/>
      <c r="D7" s="298"/>
      <c r="E7" s="298"/>
      <c r="F7" s="298"/>
      <c r="G7" s="298"/>
      <c r="H7" s="298"/>
      <c r="I7" s="33">
        <v>1</v>
      </c>
      <c r="J7" s="123">
        <v>419958400</v>
      </c>
      <c r="K7" s="123">
        <v>419958400</v>
      </c>
    </row>
    <row r="8" spans="1:11" ht="12.75">
      <c r="A8" s="297" t="s">
        <v>227</v>
      </c>
      <c r="B8" s="298"/>
      <c r="C8" s="298"/>
      <c r="D8" s="298"/>
      <c r="E8" s="298"/>
      <c r="F8" s="298"/>
      <c r="G8" s="298"/>
      <c r="H8" s="298"/>
      <c r="I8" s="33">
        <v>2</v>
      </c>
      <c r="J8" s="124">
        <v>183513200</v>
      </c>
      <c r="K8" s="124">
        <v>183481905</v>
      </c>
    </row>
    <row r="9" spans="1:11" ht="12.75">
      <c r="A9" s="297" t="s">
        <v>228</v>
      </c>
      <c r="B9" s="298"/>
      <c r="C9" s="298"/>
      <c r="D9" s="298"/>
      <c r="E9" s="298"/>
      <c r="F9" s="298"/>
      <c r="G9" s="298"/>
      <c r="H9" s="298"/>
      <c r="I9" s="33">
        <v>3</v>
      </c>
      <c r="J9" s="124">
        <v>32055229</v>
      </c>
      <c r="K9" s="124">
        <v>31544795</v>
      </c>
    </row>
    <row r="10" spans="1:11" ht="12" customHeight="1">
      <c r="A10" s="297" t="s">
        <v>229</v>
      </c>
      <c r="B10" s="298"/>
      <c r="C10" s="298"/>
      <c r="D10" s="298"/>
      <c r="E10" s="298"/>
      <c r="F10" s="298"/>
      <c r="G10" s="298"/>
      <c r="H10" s="298"/>
      <c r="I10" s="33">
        <v>4</v>
      </c>
      <c r="J10" s="124">
        <v>12727180</v>
      </c>
      <c r="K10" s="124">
        <v>14641039</v>
      </c>
    </row>
    <row r="11" spans="1:11" ht="12" customHeight="1">
      <c r="A11" s="297" t="s">
        <v>230</v>
      </c>
      <c r="B11" s="298"/>
      <c r="C11" s="298"/>
      <c r="D11" s="298"/>
      <c r="E11" s="298"/>
      <c r="F11" s="298"/>
      <c r="G11" s="298"/>
      <c r="H11" s="298"/>
      <c r="I11" s="33">
        <v>5</v>
      </c>
      <c r="J11" s="124">
        <v>4929914</v>
      </c>
      <c r="K11" s="124">
        <v>46225068.98835097</v>
      </c>
    </row>
    <row r="12" spans="1:11" ht="12" customHeight="1">
      <c r="A12" s="297" t="s">
        <v>231</v>
      </c>
      <c r="B12" s="298"/>
      <c r="C12" s="298"/>
      <c r="D12" s="298"/>
      <c r="E12" s="298"/>
      <c r="F12" s="298"/>
      <c r="G12" s="298"/>
      <c r="H12" s="298"/>
      <c r="I12" s="33">
        <v>6</v>
      </c>
      <c r="J12" s="124"/>
      <c r="K12" s="124"/>
    </row>
    <row r="13" spans="1:11" ht="12" customHeight="1">
      <c r="A13" s="297" t="s">
        <v>232</v>
      </c>
      <c r="B13" s="298"/>
      <c r="C13" s="298"/>
      <c r="D13" s="298"/>
      <c r="E13" s="298"/>
      <c r="F13" s="298"/>
      <c r="G13" s="298"/>
      <c r="H13" s="298"/>
      <c r="I13" s="33">
        <v>7</v>
      </c>
      <c r="J13" s="124"/>
      <c r="K13" s="124"/>
    </row>
    <row r="14" spans="1:11" ht="12" customHeight="1">
      <c r="A14" s="297" t="s">
        <v>233</v>
      </c>
      <c r="B14" s="298"/>
      <c r="C14" s="298"/>
      <c r="D14" s="298"/>
      <c r="E14" s="298"/>
      <c r="F14" s="298"/>
      <c r="G14" s="298"/>
      <c r="H14" s="298"/>
      <c r="I14" s="33">
        <v>8</v>
      </c>
      <c r="J14" s="124"/>
      <c r="K14" s="124"/>
    </row>
    <row r="15" spans="1:11" ht="12" customHeight="1">
      <c r="A15" s="297" t="s">
        <v>234</v>
      </c>
      <c r="B15" s="298"/>
      <c r="C15" s="298"/>
      <c r="D15" s="298"/>
      <c r="E15" s="298"/>
      <c r="F15" s="298"/>
      <c r="G15" s="298"/>
      <c r="H15" s="298"/>
      <c r="I15" s="33">
        <v>9</v>
      </c>
      <c r="J15" s="124">
        <v>-46705903</v>
      </c>
      <c r="K15" s="124">
        <v>-72895692</v>
      </c>
    </row>
    <row r="16" spans="1:11" ht="12.75" customHeight="1">
      <c r="A16" s="303" t="s">
        <v>213</v>
      </c>
      <c r="B16" s="304"/>
      <c r="C16" s="304"/>
      <c r="D16" s="304"/>
      <c r="E16" s="304"/>
      <c r="F16" s="304"/>
      <c r="G16" s="304"/>
      <c r="H16" s="304"/>
      <c r="I16" s="33">
        <v>10</v>
      </c>
      <c r="J16" s="136">
        <v>606478020</v>
      </c>
      <c r="K16" s="136">
        <v>622955515.988351</v>
      </c>
    </row>
    <row r="17" spans="1:11" ht="12.75" customHeight="1">
      <c r="A17" s="297" t="s">
        <v>214</v>
      </c>
      <c r="B17" s="298"/>
      <c r="C17" s="298"/>
      <c r="D17" s="298"/>
      <c r="E17" s="298"/>
      <c r="F17" s="298"/>
      <c r="G17" s="298"/>
      <c r="H17" s="298"/>
      <c r="I17" s="33">
        <v>11</v>
      </c>
      <c r="J17" s="124">
        <v>-123828245</v>
      </c>
      <c r="K17" s="124">
        <v>-9268698</v>
      </c>
    </row>
    <row r="18" spans="1:11" ht="12.75" customHeight="1">
      <c r="A18" s="297" t="s">
        <v>215</v>
      </c>
      <c r="B18" s="298"/>
      <c r="C18" s="298"/>
      <c r="D18" s="298"/>
      <c r="E18" s="298"/>
      <c r="F18" s="298"/>
      <c r="G18" s="298"/>
      <c r="H18" s="298"/>
      <c r="I18" s="33">
        <v>12</v>
      </c>
      <c r="J18" s="124">
        <v>14141301</v>
      </c>
      <c r="K18" s="124">
        <v>6594021</v>
      </c>
    </row>
    <row r="19" spans="1:11" ht="12.75" customHeight="1">
      <c r="A19" s="297" t="s">
        <v>216</v>
      </c>
      <c r="B19" s="298"/>
      <c r="C19" s="298"/>
      <c r="D19" s="298"/>
      <c r="E19" s="298"/>
      <c r="F19" s="298"/>
      <c r="G19" s="298"/>
      <c r="H19" s="298"/>
      <c r="I19" s="33">
        <v>13</v>
      </c>
      <c r="J19" s="124"/>
      <c r="K19" s="124"/>
    </row>
    <row r="20" spans="1:11" ht="12.75" customHeight="1">
      <c r="A20" s="297" t="s">
        <v>217</v>
      </c>
      <c r="B20" s="298"/>
      <c r="C20" s="298"/>
      <c r="D20" s="298"/>
      <c r="E20" s="298"/>
      <c r="F20" s="298"/>
      <c r="G20" s="298"/>
      <c r="H20" s="298"/>
      <c r="I20" s="33">
        <v>14</v>
      </c>
      <c r="J20" s="124"/>
      <c r="K20" s="124"/>
    </row>
    <row r="21" spans="1:11" ht="12.75" customHeight="1">
      <c r="A21" s="297" t="s">
        <v>218</v>
      </c>
      <c r="B21" s="298"/>
      <c r="C21" s="298"/>
      <c r="D21" s="298"/>
      <c r="E21" s="298"/>
      <c r="F21" s="298"/>
      <c r="G21" s="298"/>
      <c r="H21" s="298"/>
      <c r="I21" s="33">
        <v>15</v>
      </c>
      <c r="J21" s="124"/>
      <c r="K21" s="124"/>
    </row>
    <row r="22" spans="1:11" ht="15" customHeight="1">
      <c r="A22" s="297" t="s">
        <v>219</v>
      </c>
      <c r="B22" s="298"/>
      <c r="C22" s="298"/>
      <c r="D22" s="298"/>
      <c r="E22" s="298"/>
      <c r="F22" s="298"/>
      <c r="G22" s="298"/>
      <c r="H22" s="298"/>
      <c r="I22" s="33">
        <v>16</v>
      </c>
      <c r="J22" s="124">
        <v>53125402</v>
      </c>
      <c r="K22" s="124">
        <v>-23703764</v>
      </c>
    </row>
    <row r="23" spans="1:11" ht="15" customHeight="1">
      <c r="A23" s="229" t="s">
        <v>224</v>
      </c>
      <c r="B23" s="304"/>
      <c r="C23" s="304"/>
      <c r="D23" s="304"/>
      <c r="E23" s="304"/>
      <c r="F23" s="304"/>
      <c r="G23" s="304"/>
      <c r="H23" s="304"/>
      <c r="I23" s="33">
        <v>17</v>
      </c>
      <c r="J23" s="137">
        <v>-56561542</v>
      </c>
      <c r="K23" s="137">
        <v>-26378441</v>
      </c>
    </row>
    <row r="24" spans="1:11" ht="15" customHeight="1">
      <c r="A24" s="309"/>
      <c r="B24" s="310"/>
      <c r="C24" s="310"/>
      <c r="D24" s="310"/>
      <c r="E24" s="310"/>
      <c r="F24" s="310"/>
      <c r="G24" s="310"/>
      <c r="H24" s="310"/>
      <c r="I24" s="311"/>
      <c r="J24" s="311"/>
      <c r="K24" s="312"/>
    </row>
    <row r="25" spans="1:11" ht="15" customHeight="1">
      <c r="A25" s="299" t="s">
        <v>220</v>
      </c>
      <c r="B25" s="300"/>
      <c r="C25" s="300"/>
      <c r="D25" s="300"/>
      <c r="E25" s="300"/>
      <c r="F25" s="300"/>
      <c r="G25" s="300"/>
      <c r="H25" s="300"/>
      <c r="I25" s="34">
        <v>18</v>
      </c>
      <c r="J25" s="123">
        <v>606484870</v>
      </c>
      <c r="K25" s="123">
        <v>622960236.988351</v>
      </c>
    </row>
    <row r="26" spans="1:11" ht="15" customHeight="1">
      <c r="A26" s="301" t="s">
        <v>221</v>
      </c>
      <c r="B26" s="302"/>
      <c r="C26" s="302"/>
      <c r="D26" s="302"/>
      <c r="E26" s="302"/>
      <c r="F26" s="302"/>
      <c r="G26" s="302"/>
      <c r="H26" s="302"/>
      <c r="I26" s="35">
        <v>19</v>
      </c>
      <c r="J26" s="138">
        <v>-6850</v>
      </c>
      <c r="K26" s="138">
        <v>-4721</v>
      </c>
    </row>
    <row r="27" spans="1:11" ht="30" customHeight="1">
      <c r="A27" s="305" t="s">
        <v>225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C2:D2"/>
    <mergeCell ref="G2:H2"/>
    <mergeCell ref="A5:H5"/>
    <mergeCell ref="A6:H6"/>
    <mergeCell ref="A7:H7"/>
    <mergeCell ref="A8:H8"/>
    <mergeCell ref="A4:K4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Kristina Perić</cp:lastModifiedBy>
  <cp:lastPrinted>2012-02-08T10:55:05Z</cp:lastPrinted>
  <dcterms:created xsi:type="dcterms:W3CDTF">2008-10-17T11:51:54Z</dcterms:created>
  <dcterms:modified xsi:type="dcterms:W3CDTF">2016-04-29T13:23:50Z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