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<sst xmlns="http://schemas.openxmlformats.org/spreadsheetml/2006/main" count="342" uniqueCount="308">
  <si>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</si>
  <si>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</si>
  <si>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</si>
  <si>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</si>
  <si>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</si>
  <si>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</si>
  <si>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</si>
  <si>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</si>
  <si>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</si>
  <si>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</si>
  <si>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</si>
  <si>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</si>
  <si>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</si>
  <si>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</si>
  <si>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</si>
  <si>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</si>
  <si>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</si>
  <si>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</si>
  <si>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</si>
  <si>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</si>
  <si>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</si>
  <si>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</si>
  <si>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</si>
  <si>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</si>
  <si>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</si>
  <si>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</si>
  <si>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</si>
  <si>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</si>
  <si>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</si>
  <si>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</si>
  <si>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</si>
  <si>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</si>
  <si>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</si>
  <si>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</si>
  <si>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</si>
  <si>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</si>
  <si>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</si>
  <si>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</si>
  <si>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</si>
  <si>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</si>
  <si>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</si>
  <si>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</si>
  <si>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</si>
  <si>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</si>
  <si>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</si>
  <si>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</si>
  <si>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</si>
  <si>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</si>
  <si>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</si>
  <si>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</si>
  <si>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</si>
  <si>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</si>
  <si>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</si>
  <si>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</si>
  <si>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</si>
  <si>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</si>
  <si>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</si>
  <si>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</si>
  <si>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</si>
  <si>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</si>
  <si>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</si>
  <si>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</si>
  <si>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</si>
  <si>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</si>
  <si>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</si>
  <si>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</si>
  <si>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</si>
  <si>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</si>
  <si>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</si>
  <si>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</si>
  <si>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</si>
  <si>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</si>
  <si>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</si>
  <si>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</si>
  <si>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</si>
  <si>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</si>
  <si>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</si>
  <si>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</si>
  <si>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</si>
  <si>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</si>
  <si>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</si>
  <si>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</si>
  <si>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</si>
  <si>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</si>
  <si>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</si>
  <si>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</si>
  <si>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</si>
  <si>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</si>
  <si>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</si>
  <si>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</si>
  <si>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</si>
  <si>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</si>
  <si>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</si>
  <si>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</si>
  <si>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</si>
  <si>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</si>
  <si>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</si>
  <si>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</si>
  <si>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</si>
  <si>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</si>
  <si>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</si>
  <si>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</si>
  <si>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</si>
  <si>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</si>
  <si>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</si>
  <si>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</si>
  <si>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</si>
  <si>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</si>
  <si>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</si>
  <si>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</si>
  <si>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</si>
  <si>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</si>
  <si>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</si>
  <si>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</si>
  <si>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</si>
  <si>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</si>
  <si>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</si>
  <si>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</si>
  <si>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</si>
  <si>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</si>
  <si>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</si>
  <si>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</si>
  <si>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</si>
  <si>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</si>
  <si>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</si>
  <si>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</si>
  <si>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</si>
  <si>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</si>
  <si>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</si>
  <si>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</si>
  <si>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</si>
  <si>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</si>
  <si>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</si>
  <si>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</si>
  <si>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</si>
  <si>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</si>
  <si>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</si>
  <si>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</si>
  <si>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</si>
  <si>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</si>
  <si>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</si>
  <si>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</si>
  <si>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</si>
  <si>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</si>
  <si>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</si>
  <si>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</si>
  <si>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</si>
  <si>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</si>
  <si>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</si>
  <si>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</si>
  <si>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</si>
  <si>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</si>
  <si>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</si>
  <si>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</si>
  <si>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</si>
  <si>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</si>
  <si>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</si>
  <si>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</si>
  <si>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</si>
  <si>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</si>
  <si>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</si>
  <si>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</si>
  <si>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</si>
  <si>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</si>
  <si>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</si>
  <si>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</si>
  <si>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</si>
  <si>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</si>
  <si>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</si>
  <si>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</si>
  <si>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</si>
  <si>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</si>
  <si>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</si>
  <si>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</si>
  <si>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</si>
  <si>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</si>
  <si>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</si>
  <si>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</si>
  <si>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</si>
  <si>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</si>
  <si>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</si>
  <si>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</si>
  <si>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</si>
  <si>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</si>
  <si>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</si>
  <si>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</si>
  <si>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</si>
  <si>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</si>
  <si>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</si>
  <si>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</si>
  <si>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</si>
  <si>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</si>
  <si>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</si>
  <si>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</si>
  <si>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</si>
  <si>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</si>
  <si>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</si>
  <si>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</si>
  <si>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</si>
  <si>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</si>
  <si>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</si>
  <si>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</si>
  <si>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</si>
  <si>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</si>
  <si>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</si>
  <si>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</si>
  <si>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</si>
  <si>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</si>
  <si>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</si>
  <si>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</si>
  <si>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</si>
  <si>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</si>
  <si>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</si>
  <si>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</si>
  <si>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</si>
  <si>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</si>
  <si>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</si>
  <si>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</si>
  <si>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</si>
  <si>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</si>
  <si>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</si>
  <si>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</si>
  <si>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</si>
  <si>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</si>
  <si>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</si>
  <si>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</si>
  <si>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</si>
  <si>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</si>
  <si>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</si>
  <si>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</si>
  <si>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</si>
  <si>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</si>
  <si>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</si>
  <si>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</si>
  <si>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</si>
  <si>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</si>
  <si>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</si>
  <si>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</si>
  <si>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</si>
  <si>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</si>
  <si>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</si>
  <si>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</si>
  <si>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</si>
  <si>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</si>
  <si>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</si>
  <si>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</si>
  <si>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</si>
  <si>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</si>
  <si>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</si>
  <si>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</si>
  <si>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</si>
  <si>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</si>
  <si>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</si>
  <si>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</si>
  <si>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</si>
  <si>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</si>
  <si>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</si>
  <si>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</si>
  <si>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</si>
  <si>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</si>
  <si>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</si>
  <si>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</si>
  <si>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</si>
  <si>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</si>
  <si>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</si>
  <si>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</si>
  <si>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</si>
  <si>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</si>
  <si>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</si>
  <si>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</si>
  <si>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</si>
  <si>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</si>
  <si>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</si>
  <si>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</si>
  <si>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</si>
  <si>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</si>
  <si>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</si>
  <si>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</si>
  <si>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</si>
  <si>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</si>
  <si>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</si>
  <si>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</si>
  <si>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</si>
  <si>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</si>
  <si>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</si>
  <si>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03333477</t>
  </si>
  <si>
    <t>040000833</t>
  </si>
  <si>
    <t>86167814130</t>
  </si>
  <si>
    <t>3.MAJ Brodogradilište d.d.</t>
  </si>
  <si>
    <t>RIJEKA</t>
  </si>
  <si>
    <t>LIBURNIJSKA 3</t>
  </si>
  <si>
    <t>PRIMORSKO-GORANSKA</t>
  </si>
  <si>
    <t>NE</t>
  </si>
  <si>
    <t>3011</t>
  </si>
  <si>
    <t>03924947</t>
  </si>
  <si>
    <t>Obveznik: 3.MAJ Brodogradilište d.d.</t>
  </si>
  <si>
    <t>gmanageroffice.3maj@uljanik .hr</t>
  </si>
  <si>
    <t>www.uljanik.hr</t>
  </si>
  <si>
    <t>ULJANIK Poslovno informacijski sustavi d.o.o.</t>
  </si>
  <si>
    <t>052/373-281</t>
  </si>
  <si>
    <t>052/373480</t>
  </si>
  <si>
    <t>press@uljanik.hr</t>
  </si>
  <si>
    <t>MAKSIMILIAN PERCAN</t>
  </si>
  <si>
    <t>01.01.2017.</t>
  </si>
  <si>
    <t>NINA BAŠIĆ</t>
  </si>
  <si>
    <t>30.09.2017.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</si>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</sst>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1" xfId="58" applyFont="1" applyBorder="1" applyAlignment="1">
      <alignment/>
      <protection/>
    </xf>
    <xf numFmtId="0" fontId="3" fillId="0" borderId="22" xfId="58" applyFont="1" applyFill="1" applyBorder="1" applyAlignment="1" applyProtection="1">
      <alignment horizontal="left" vertical="center" wrapText="1"/>
      <protection hidden="1"/>
    </xf>
    <xf numFmtId="0" fontId="3" fillId="0" borderId="15" xfId="58" applyFont="1" applyFill="1" applyBorder="1" applyAlignment="1" applyProtection="1">
      <alignment vertical="center"/>
      <protection hidden="1"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3" fillId="0" borderId="15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2" xfId="58" applyFont="1" applyFill="1" applyBorder="1" applyAlignment="1" applyProtection="1">
      <alignment/>
      <protection hidden="1"/>
    </xf>
    <xf numFmtId="0" fontId="3" fillId="0" borderId="22" xfId="58" applyFont="1" applyBorder="1" applyAlignment="1" applyProtection="1">
      <alignment wrapText="1"/>
      <protection hidden="1"/>
    </xf>
    <xf numFmtId="0" fontId="3" fillId="0" borderId="15" xfId="58" applyFont="1" applyBorder="1" applyAlignment="1" applyProtection="1">
      <alignment horizontal="righ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15" xfId="58" applyFont="1" applyBorder="1" applyAlignment="1" applyProtection="1">
      <alignment horizontal="right" wrapText="1"/>
      <protection hidden="1"/>
    </xf>
    <xf numFmtId="0" fontId="2" fillId="0" borderId="22" xfId="58" applyFont="1" applyFill="1" applyBorder="1" applyAlignment="1" applyProtection="1">
      <alignment horizontal="right" vertical="center"/>
      <protection hidden="1" locked="0"/>
    </xf>
    <xf numFmtId="0" fontId="3" fillId="0" borderId="22" xfId="58" applyFont="1" applyBorder="1" applyAlignment="1" applyProtection="1">
      <alignment vertical="top"/>
      <protection hidden="1"/>
    </xf>
    <xf numFmtId="0" fontId="3" fillId="0" borderId="22" xfId="58" applyFont="1" applyBorder="1" applyAlignment="1" applyProtection="1">
      <alignment horizontal="left" vertical="top" wrapText="1"/>
      <protection hidden="1"/>
    </xf>
    <xf numFmtId="0" fontId="3" fillId="0" borderId="15" xfId="58" applyFont="1" applyBorder="1" applyAlignment="1">
      <alignment/>
      <protection/>
    </xf>
    <xf numFmtId="0" fontId="3" fillId="0" borderId="22" xfId="58" applyFont="1" applyBorder="1" applyAlignment="1" applyProtection="1">
      <alignment horizontal="left" vertical="top" indent="2"/>
      <protection hidden="1"/>
    </xf>
    <xf numFmtId="0" fontId="3" fillId="0" borderId="22" xfId="58" applyFont="1" applyBorder="1" applyAlignment="1" applyProtection="1">
      <alignment horizontal="left" vertical="top" wrapText="1" indent="2"/>
      <protection hidden="1"/>
    </xf>
    <xf numFmtId="0" fontId="3" fillId="0" borderId="15" xfId="58" applyFont="1" applyBorder="1" applyAlignment="1" applyProtection="1">
      <alignment horizontal="right" vertical="top"/>
      <protection hidden="1"/>
    </xf>
    <xf numFmtId="49" fontId="2" fillId="0" borderId="22" xfId="58" applyNumberFormat="1" applyFont="1" applyBorder="1" applyAlignment="1" applyProtection="1">
      <alignment horizontal="center" vertical="center"/>
      <protection hidden="1" locked="0"/>
    </xf>
    <xf numFmtId="0" fontId="3" fillId="0" borderId="15" xfId="58" applyFont="1" applyBorder="1" applyAlignment="1" applyProtection="1">
      <alignment horizontal="left" vertical="top"/>
      <protection hidden="1"/>
    </xf>
    <xf numFmtId="0" fontId="3" fillId="0" borderId="22" xfId="58" applyFont="1" applyBorder="1" applyAlignment="1" applyProtection="1">
      <alignment horizontal="left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15" xfId="58" applyFont="1" applyBorder="1" applyAlignment="1" applyProtection="1">
      <alignment horizontal="left"/>
      <protection hidden="1"/>
    </xf>
    <xf numFmtId="0" fontId="3" fillId="0" borderId="22" xfId="58" applyFont="1" applyFill="1" applyBorder="1" applyAlignment="1" applyProtection="1">
      <alignment vertical="center"/>
      <protection hidden="1"/>
    </xf>
    <xf numFmtId="0" fontId="13" fillId="0" borderId="22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2" fillId="0" borderId="15" xfId="58" applyFont="1" applyBorder="1" applyAlignment="1" applyProtection="1">
      <alignment vertical="center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24" xfId="58" applyFont="1" applyFill="1" applyBorder="1" applyAlignment="1" applyProtection="1">
      <alignment horizontal="right" vertical="top" wrapText="1"/>
      <protection hidden="1"/>
    </xf>
    <xf numFmtId="0" fontId="3" fillId="0" borderId="25" xfId="58" applyFont="1" applyFill="1" applyBorder="1" applyAlignment="1" applyProtection="1">
      <alignment horizontal="right" vertical="top" wrapText="1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15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49" fontId="2" fillId="0" borderId="18" xfId="58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2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5" xfId="58" applyFont="1" applyBorder="1" applyAlignment="1" applyProtection="1">
      <alignment horizontal="right" wrapText="1"/>
      <protection hidden="1"/>
    </xf>
    <xf numFmtId="49" fontId="2" fillId="0" borderId="2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2" xfId="58" applyFont="1" applyBorder="1" applyAlignment="1" applyProtection="1">
      <alignment horizontal="center" vertical="center" wrapText="1"/>
      <protection hidden="1"/>
    </xf>
    <xf numFmtId="0" fontId="3" fillId="0" borderId="15" xfId="58" applyFont="1" applyBorder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horizontal="right"/>
      <protection hidden="1"/>
    </xf>
    <xf numFmtId="0" fontId="1" fillId="0" borderId="15" xfId="58" applyFont="1" applyBorder="1" applyAlignment="1" applyProtection="1">
      <alignment horizontal="right" vertical="center" wrapText="1"/>
      <protection hidden="1"/>
    </xf>
    <xf numFmtId="0" fontId="1" fillId="0" borderId="22" xfId="58" applyFont="1" applyBorder="1" applyAlignment="1" applyProtection="1">
      <alignment horizontal="right" wrapText="1"/>
      <protection hidden="1"/>
    </xf>
    <xf numFmtId="0" fontId="2" fillId="0" borderId="24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Fill="1" applyBorder="1" applyAlignment="1">
      <alignment horizontal="left" vertical="center"/>
      <protection/>
    </xf>
    <xf numFmtId="0" fontId="3" fillId="0" borderId="26" xfId="58" applyFont="1" applyFill="1" applyBorder="1" applyAlignment="1">
      <alignment horizontal="left" vertical="center"/>
      <protection/>
    </xf>
    <xf numFmtId="1" fontId="2" fillId="0" borderId="24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3" applyFill="1" applyBorder="1" applyAlignment="1" applyProtection="1">
      <alignment/>
      <protection hidden="1" locked="0"/>
    </xf>
    <xf numFmtId="0" fontId="2" fillId="0" borderId="25" xfId="58" applyFont="1" applyFill="1" applyBorder="1" applyAlignment="1" applyProtection="1">
      <alignment/>
      <protection hidden="1" locked="0"/>
    </xf>
    <xf numFmtId="0" fontId="2" fillId="0" borderId="26" xfId="58" applyFont="1" applyFill="1" applyBorder="1" applyAlignment="1" applyProtection="1">
      <alignment/>
      <protection hidden="1" locked="0"/>
    </xf>
    <xf numFmtId="0" fontId="3" fillId="0" borderId="25" xfId="58" applyFont="1" applyFill="1" applyBorder="1" applyAlignment="1">
      <alignment horizontal="left"/>
      <protection/>
    </xf>
    <xf numFmtId="0" fontId="3" fillId="0" borderId="26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5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2" xfId="58" applyFont="1" applyBorder="1" applyAlignment="1">
      <alignment horizontal="center"/>
      <protection/>
    </xf>
    <xf numFmtId="0" fontId="2" fillId="0" borderId="24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3" fillId="0" borderId="22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0" fontId="15" fillId="0" borderId="0" xfId="63" applyFont="1" applyBorder="1" applyAlignment="1" applyProtection="1">
      <alignment horizontal="left"/>
      <protection hidden="1"/>
    </xf>
    <xf numFmtId="0" fontId="16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33" borderId="20" xfId="0" applyFont="1" applyFill="1" applyBorder="1" applyAlignment="1" applyProtection="1">
      <alignment vertical="center" wrapText="1"/>
      <protection hidden="1"/>
    </xf>
    <xf numFmtId="0" fontId="7" fillId="33" borderId="28" xfId="0" applyFont="1" applyFill="1" applyBorder="1" applyAlignment="1" applyProtection="1">
      <alignment vertical="center" wrapText="1"/>
      <protection hidden="1"/>
    </xf>
    <xf numFmtId="0" fontId="7" fillId="33" borderId="29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Style 1 2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.3maj@uljanik%20.hr" TargetMode="External" /><Relationship Id="rId2" Type="http://schemas.openxmlformats.org/officeDocument/2006/relationships/hyperlink" Target="http://www.uljanik.hr/" TargetMode="External" /><Relationship Id="rId3" Type="http://schemas.openxmlformats.org/officeDocument/2006/relationships/hyperlink" Target="mailto:press@ulja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10.421875" style="10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4" t="s">
        <v>214</v>
      </c>
      <c r="B1" s="185"/>
      <c r="C1" s="185"/>
      <c r="D1" s="72"/>
      <c r="E1" s="72"/>
      <c r="F1" s="72"/>
      <c r="G1" s="72"/>
      <c r="H1" s="72"/>
      <c r="I1" s="73"/>
      <c r="J1" s="9"/>
      <c r="K1" s="9"/>
      <c r="L1" s="9"/>
    </row>
    <row r="2" spans="1:12" ht="12.75">
      <c r="A2" s="137" t="s">
        <v>215</v>
      </c>
      <c r="B2" s="138"/>
      <c r="C2" s="138"/>
      <c r="D2" s="139"/>
      <c r="E2" s="107" t="s">
        <v>303</v>
      </c>
      <c r="F2" s="11"/>
      <c r="G2" s="12" t="s">
        <v>216</v>
      </c>
      <c r="H2" s="107" t="s">
        <v>305</v>
      </c>
      <c r="I2" s="74"/>
      <c r="J2" s="9"/>
      <c r="K2" s="9"/>
      <c r="L2" s="9"/>
    </row>
    <row r="3" spans="1:12" ht="12.75">
      <c r="A3" s="75"/>
      <c r="B3" s="13"/>
      <c r="C3" s="13"/>
      <c r="D3" s="13"/>
      <c r="E3" s="14"/>
      <c r="F3" s="14"/>
      <c r="G3" s="13"/>
      <c r="H3" s="13"/>
      <c r="I3" s="76"/>
      <c r="J3" s="9"/>
      <c r="K3" s="9"/>
      <c r="L3" s="9"/>
    </row>
    <row r="4" spans="1:12" ht="15.75">
      <c r="A4" s="140" t="s">
        <v>281</v>
      </c>
      <c r="B4" s="141"/>
      <c r="C4" s="141"/>
      <c r="D4" s="141"/>
      <c r="E4" s="141"/>
      <c r="F4" s="141"/>
      <c r="G4" s="141"/>
      <c r="H4" s="141"/>
      <c r="I4" s="142"/>
      <c r="J4" s="9"/>
      <c r="K4" s="9"/>
      <c r="L4" s="9"/>
    </row>
    <row r="5" spans="1:12" ht="12.75">
      <c r="A5" s="77"/>
      <c r="B5" s="15"/>
      <c r="C5" s="15"/>
      <c r="D5" s="15"/>
      <c r="E5" s="16"/>
      <c r="F5" s="78"/>
      <c r="G5" s="17"/>
      <c r="H5" s="18"/>
      <c r="I5" s="79"/>
      <c r="J5" s="9"/>
      <c r="K5" s="9"/>
      <c r="L5" s="9"/>
    </row>
    <row r="6" spans="1:12" ht="12.75">
      <c r="A6" s="143" t="s">
        <v>217</v>
      </c>
      <c r="B6" s="144"/>
      <c r="C6" s="135" t="s">
        <v>285</v>
      </c>
      <c r="D6" s="136"/>
      <c r="E6" s="28"/>
      <c r="F6" s="28"/>
      <c r="G6" s="28"/>
      <c r="H6" s="28"/>
      <c r="I6" s="80"/>
      <c r="J6" s="9"/>
      <c r="K6" s="9"/>
      <c r="L6" s="9"/>
    </row>
    <row r="7" spans="1:12" ht="12.75">
      <c r="A7" s="81"/>
      <c r="B7" s="21"/>
      <c r="C7" s="15"/>
      <c r="D7" s="15"/>
      <c r="E7" s="28"/>
      <c r="F7" s="28"/>
      <c r="G7" s="28"/>
      <c r="H7" s="28"/>
      <c r="I7" s="80"/>
      <c r="J7" s="9"/>
      <c r="K7" s="9"/>
      <c r="L7" s="9"/>
    </row>
    <row r="8" spans="1:12" ht="12.75">
      <c r="A8" s="145" t="s">
        <v>218</v>
      </c>
      <c r="B8" s="146"/>
      <c r="C8" s="135" t="s">
        <v>286</v>
      </c>
      <c r="D8" s="136"/>
      <c r="E8" s="28"/>
      <c r="F8" s="28"/>
      <c r="G8" s="28"/>
      <c r="H8" s="28"/>
      <c r="I8" s="82"/>
      <c r="J8" s="9"/>
      <c r="K8" s="9"/>
      <c r="L8" s="9"/>
    </row>
    <row r="9" spans="1:12" ht="12.75">
      <c r="A9" s="83"/>
      <c r="B9" s="46"/>
      <c r="C9" s="19"/>
      <c r="D9" s="25"/>
      <c r="E9" s="15"/>
      <c r="F9" s="15"/>
      <c r="G9" s="15"/>
      <c r="H9" s="15"/>
      <c r="I9" s="82"/>
      <c r="J9" s="9"/>
      <c r="K9" s="9"/>
      <c r="L9" s="9"/>
    </row>
    <row r="10" spans="1:12" ht="12.75">
      <c r="A10" s="132" t="s">
        <v>219</v>
      </c>
      <c r="B10" s="133"/>
      <c r="C10" s="135" t="s">
        <v>287</v>
      </c>
      <c r="D10" s="136"/>
      <c r="E10" s="15"/>
      <c r="F10" s="15"/>
      <c r="G10" s="15"/>
      <c r="H10" s="15"/>
      <c r="I10" s="82"/>
      <c r="J10" s="9"/>
      <c r="K10" s="9"/>
      <c r="L10" s="9"/>
    </row>
    <row r="11" spans="1:12" ht="12.75">
      <c r="A11" s="134"/>
      <c r="B11" s="133"/>
      <c r="C11" s="15"/>
      <c r="D11" s="15"/>
      <c r="E11" s="15"/>
      <c r="F11" s="15"/>
      <c r="G11" s="15"/>
      <c r="H11" s="15"/>
      <c r="I11" s="82"/>
      <c r="J11" s="9"/>
      <c r="K11" s="9"/>
      <c r="L11" s="9"/>
    </row>
    <row r="12" spans="1:12" ht="12.75">
      <c r="A12" s="143" t="s">
        <v>220</v>
      </c>
      <c r="B12" s="144"/>
      <c r="C12" s="147" t="s">
        <v>288</v>
      </c>
      <c r="D12" s="148"/>
      <c r="E12" s="148"/>
      <c r="F12" s="148"/>
      <c r="G12" s="148"/>
      <c r="H12" s="148"/>
      <c r="I12" s="149"/>
      <c r="J12" s="9"/>
      <c r="K12" s="9"/>
      <c r="L12" s="9"/>
    </row>
    <row r="13" spans="1:12" ht="12.75">
      <c r="A13" s="81"/>
      <c r="B13" s="21"/>
      <c r="C13" s="20"/>
      <c r="D13" s="15"/>
      <c r="E13" s="15"/>
      <c r="F13" s="15"/>
      <c r="G13" s="15"/>
      <c r="H13" s="15"/>
      <c r="I13" s="82"/>
      <c r="J13" s="9"/>
      <c r="K13" s="9"/>
      <c r="L13" s="9"/>
    </row>
    <row r="14" spans="1:12" ht="12.75">
      <c r="A14" s="143" t="s">
        <v>221</v>
      </c>
      <c r="B14" s="144"/>
      <c r="C14" s="150">
        <v>51000</v>
      </c>
      <c r="D14" s="151"/>
      <c r="E14" s="15"/>
      <c r="F14" s="147" t="s">
        <v>289</v>
      </c>
      <c r="G14" s="148"/>
      <c r="H14" s="148"/>
      <c r="I14" s="149"/>
      <c r="J14" s="9"/>
      <c r="K14" s="9"/>
      <c r="L14" s="9"/>
    </row>
    <row r="15" spans="1:12" ht="12.75">
      <c r="A15" s="81"/>
      <c r="B15" s="21"/>
      <c r="C15" s="15"/>
      <c r="D15" s="15"/>
      <c r="E15" s="15"/>
      <c r="F15" s="15"/>
      <c r="G15" s="15"/>
      <c r="H15" s="15"/>
      <c r="I15" s="82"/>
      <c r="J15" s="9"/>
      <c r="K15" s="9"/>
      <c r="L15" s="9"/>
    </row>
    <row r="16" spans="1:12" ht="12.75">
      <c r="A16" s="143" t="s">
        <v>222</v>
      </c>
      <c r="B16" s="144"/>
      <c r="C16" s="147" t="s">
        <v>290</v>
      </c>
      <c r="D16" s="148"/>
      <c r="E16" s="148"/>
      <c r="F16" s="148"/>
      <c r="G16" s="148"/>
      <c r="H16" s="148"/>
      <c r="I16" s="149"/>
      <c r="J16" s="9"/>
      <c r="K16" s="9"/>
      <c r="L16" s="9"/>
    </row>
    <row r="17" spans="1:12" ht="12.75">
      <c r="A17" s="81"/>
      <c r="B17" s="21"/>
      <c r="C17" s="15"/>
      <c r="D17" s="15"/>
      <c r="E17" s="15"/>
      <c r="F17" s="15"/>
      <c r="G17" s="15"/>
      <c r="H17" s="15"/>
      <c r="I17" s="82"/>
      <c r="J17" s="9"/>
      <c r="K17" s="9"/>
      <c r="L17" s="9"/>
    </row>
    <row r="18" spans="1:12" ht="12.75">
      <c r="A18" s="143" t="s">
        <v>223</v>
      </c>
      <c r="B18" s="144"/>
      <c r="C18" s="152" t="s">
        <v>296</v>
      </c>
      <c r="D18" s="153"/>
      <c r="E18" s="153"/>
      <c r="F18" s="153"/>
      <c r="G18" s="153"/>
      <c r="H18" s="153"/>
      <c r="I18" s="154"/>
      <c r="J18" s="9"/>
      <c r="K18" s="9"/>
      <c r="L18" s="9"/>
    </row>
    <row r="19" spans="1:12" ht="12.75">
      <c r="A19" s="81"/>
      <c r="B19" s="21"/>
      <c r="C19" s="20"/>
      <c r="D19" s="15"/>
      <c r="E19" s="15"/>
      <c r="F19" s="15"/>
      <c r="G19" s="15"/>
      <c r="H19" s="15"/>
      <c r="I19" s="82"/>
      <c r="J19" s="9"/>
      <c r="K19" s="9"/>
      <c r="L19" s="9"/>
    </row>
    <row r="20" spans="1:12" ht="12.75">
      <c r="A20" s="143" t="s">
        <v>224</v>
      </c>
      <c r="B20" s="144"/>
      <c r="C20" s="152" t="s">
        <v>297</v>
      </c>
      <c r="D20" s="153"/>
      <c r="E20" s="153"/>
      <c r="F20" s="153"/>
      <c r="G20" s="153"/>
      <c r="H20" s="153"/>
      <c r="I20" s="154"/>
      <c r="J20" s="9"/>
      <c r="K20" s="9"/>
      <c r="L20" s="9"/>
    </row>
    <row r="21" spans="1:12" ht="12.75">
      <c r="A21" s="81"/>
      <c r="B21" s="21"/>
      <c r="C21" s="20"/>
      <c r="D21" s="15"/>
      <c r="E21" s="15"/>
      <c r="F21" s="15"/>
      <c r="G21" s="15"/>
      <c r="H21" s="15"/>
      <c r="I21" s="82"/>
      <c r="J21" s="9"/>
      <c r="K21" s="9"/>
      <c r="L21" s="9"/>
    </row>
    <row r="22" spans="1:12" ht="12.75">
      <c r="A22" s="143" t="s">
        <v>225</v>
      </c>
      <c r="B22" s="144"/>
      <c r="C22" s="108">
        <v>373</v>
      </c>
      <c r="D22" s="147" t="s">
        <v>289</v>
      </c>
      <c r="E22" s="155"/>
      <c r="F22" s="156"/>
      <c r="G22" s="143"/>
      <c r="H22" s="157"/>
      <c r="I22" s="84"/>
      <c r="J22" s="9"/>
      <c r="K22" s="9"/>
      <c r="L22" s="9"/>
    </row>
    <row r="23" spans="1:12" ht="12.75">
      <c r="A23" s="81"/>
      <c r="B23" s="21"/>
      <c r="C23" s="15"/>
      <c r="D23" s="23"/>
      <c r="E23" s="23"/>
      <c r="F23" s="23"/>
      <c r="G23" s="23"/>
      <c r="H23" s="15"/>
      <c r="I23" s="82"/>
      <c r="J23" s="9"/>
      <c r="K23" s="9"/>
      <c r="L23" s="9"/>
    </row>
    <row r="24" spans="1:12" ht="12.75">
      <c r="A24" s="143" t="s">
        <v>226</v>
      </c>
      <c r="B24" s="144"/>
      <c r="C24" s="108">
        <v>8</v>
      </c>
      <c r="D24" s="147" t="s">
        <v>291</v>
      </c>
      <c r="E24" s="155"/>
      <c r="F24" s="155"/>
      <c r="G24" s="156"/>
      <c r="H24" s="47" t="s">
        <v>227</v>
      </c>
      <c r="I24" s="131">
        <v>1394</v>
      </c>
      <c r="J24" s="9"/>
      <c r="K24" s="9"/>
      <c r="L24" s="9"/>
    </row>
    <row r="25" spans="1:12" ht="12.75">
      <c r="A25" s="81"/>
      <c r="B25" s="21"/>
      <c r="C25" s="15"/>
      <c r="D25" s="23"/>
      <c r="E25" s="23"/>
      <c r="F25" s="23"/>
      <c r="G25" s="21"/>
      <c r="H25" s="21" t="s">
        <v>282</v>
      </c>
      <c r="I25" s="85"/>
      <c r="J25" s="9"/>
      <c r="K25" s="9"/>
      <c r="L25" s="9"/>
    </row>
    <row r="26" spans="1:12" ht="12.75">
      <c r="A26" s="143" t="s">
        <v>228</v>
      </c>
      <c r="B26" s="144"/>
      <c r="C26" s="109" t="s">
        <v>292</v>
      </c>
      <c r="D26" s="24"/>
      <c r="E26" s="32"/>
      <c r="F26" s="23"/>
      <c r="G26" s="158" t="s">
        <v>229</v>
      </c>
      <c r="H26" s="144"/>
      <c r="I26" s="126" t="s">
        <v>293</v>
      </c>
      <c r="J26" s="9"/>
      <c r="K26" s="9"/>
      <c r="L26" s="9"/>
    </row>
    <row r="27" spans="1:12" ht="12.75">
      <c r="A27" s="81"/>
      <c r="B27" s="21"/>
      <c r="C27" s="15"/>
      <c r="D27" s="23"/>
      <c r="E27" s="23"/>
      <c r="F27" s="23"/>
      <c r="G27" s="23"/>
      <c r="H27" s="15"/>
      <c r="I27" s="86"/>
      <c r="J27" s="9"/>
      <c r="K27" s="9"/>
      <c r="L27" s="9"/>
    </row>
    <row r="28" spans="1:12" ht="12.75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232</v>
      </c>
      <c r="I28" s="165"/>
      <c r="J28" s="9"/>
      <c r="K28" s="9"/>
      <c r="L28" s="9"/>
    </row>
    <row r="29" spans="1:12" ht="12.75">
      <c r="A29" s="87"/>
      <c r="B29" s="32"/>
      <c r="C29" s="32"/>
      <c r="D29" s="25"/>
      <c r="E29" s="15"/>
      <c r="F29" s="15"/>
      <c r="G29" s="15"/>
      <c r="H29" s="26"/>
      <c r="I29" s="86"/>
      <c r="J29" s="9"/>
      <c r="K29" s="9"/>
      <c r="L29" s="9"/>
    </row>
    <row r="30" spans="1:12" ht="12.75">
      <c r="A30" s="166"/>
      <c r="B30" s="167"/>
      <c r="C30" s="167"/>
      <c r="D30" s="168"/>
      <c r="E30" s="166"/>
      <c r="F30" s="167"/>
      <c r="G30" s="167"/>
      <c r="H30" s="135"/>
      <c r="I30" s="136"/>
      <c r="J30" s="9"/>
      <c r="K30" s="9"/>
      <c r="L30" s="9"/>
    </row>
    <row r="31" spans="1:12" ht="12.75">
      <c r="A31" s="81"/>
      <c r="B31" s="21"/>
      <c r="C31" s="20"/>
      <c r="D31" s="169"/>
      <c r="E31" s="169"/>
      <c r="F31" s="169"/>
      <c r="G31" s="170"/>
      <c r="H31" s="15"/>
      <c r="I31" s="88"/>
      <c r="J31" s="9"/>
      <c r="K31" s="9"/>
      <c r="L31" s="9"/>
    </row>
    <row r="32" spans="1:12" ht="12.75">
      <c r="A32" s="166"/>
      <c r="B32" s="167"/>
      <c r="C32" s="167"/>
      <c r="D32" s="168"/>
      <c r="E32" s="166"/>
      <c r="F32" s="167"/>
      <c r="G32" s="167"/>
      <c r="H32" s="135"/>
      <c r="I32" s="136"/>
      <c r="J32" s="9"/>
      <c r="K32" s="9"/>
      <c r="L32" s="9"/>
    </row>
    <row r="33" spans="1:12" ht="12.75">
      <c r="A33" s="81"/>
      <c r="B33" s="21"/>
      <c r="C33" s="20"/>
      <c r="D33" s="27"/>
      <c r="E33" s="27"/>
      <c r="F33" s="27"/>
      <c r="G33" s="28"/>
      <c r="H33" s="15"/>
      <c r="I33" s="89"/>
      <c r="J33" s="9"/>
      <c r="K33" s="9"/>
      <c r="L33" s="9"/>
    </row>
    <row r="34" spans="1:12" ht="12.75">
      <c r="A34" s="166"/>
      <c r="B34" s="167"/>
      <c r="C34" s="167"/>
      <c r="D34" s="168"/>
      <c r="E34" s="166"/>
      <c r="F34" s="167"/>
      <c r="G34" s="167"/>
      <c r="H34" s="135"/>
      <c r="I34" s="136"/>
      <c r="J34" s="9"/>
      <c r="K34" s="9"/>
      <c r="L34" s="9"/>
    </row>
    <row r="35" spans="1:12" ht="12.75">
      <c r="A35" s="81"/>
      <c r="B35" s="21"/>
      <c r="C35" s="20"/>
      <c r="D35" s="27"/>
      <c r="E35" s="27"/>
      <c r="F35" s="27"/>
      <c r="G35" s="28"/>
      <c r="H35" s="15"/>
      <c r="I35" s="89"/>
      <c r="J35" s="9"/>
      <c r="K35" s="9"/>
      <c r="L35" s="9"/>
    </row>
    <row r="36" spans="1:12" ht="12.75">
      <c r="A36" s="166"/>
      <c r="B36" s="167"/>
      <c r="C36" s="167"/>
      <c r="D36" s="168"/>
      <c r="E36" s="166"/>
      <c r="F36" s="167"/>
      <c r="G36" s="167"/>
      <c r="H36" s="135"/>
      <c r="I36" s="136"/>
      <c r="J36" s="9"/>
      <c r="K36" s="9"/>
      <c r="L36" s="9"/>
    </row>
    <row r="37" spans="1:12" ht="12.75">
      <c r="A37" s="90"/>
      <c r="B37" s="29"/>
      <c r="C37" s="176"/>
      <c r="D37" s="177"/>
      <c r="E37" s="15"/>
      <c r="F37" s="176"/>
      <c r="G37" s="177"/>
      <c r="H37" s="15"/>
      <c r="I37" s="82"/>
      <c r="J37" s="9"/>
      <c r="K37" s="9"/>
      <c r="L37" s="9"/>
    </row>
    <row r="38" spans="1:12" ht="12.75">
      <c r="A38" s="166"/>
      <c r="B38" s="167"/>
      <c r="C38" s="167"/>
      <c r="D38" s="168"/>
      <c r="E38" s="166"/>
      <c r="F38" s="167"/>
      <c r="G38" s="167"/>
      <c r="H38" s="135"/>
      <c r="I38" s="136"/>
      <c r="J38" s="9"/>
      <c r="K38" s="9"/>
      <c r="L38" s="9"/>
    </row>
    <row r="39" spans="1:12" ht="12.75">
      <c r="A39" s="90"/>
      <c r="B39" s="29"/>
      <c r="C39" s="30"/>
      <c r="D39" s="31"/>
      <c r="E39" s="15"/>
      <c r="F39" s="30"/>
      <c r="G39" s="31"/>
      <c r="H39" s="15"/>
      <c r="I39" s="82"/>
      <c r="J39" s="9"/>
      <c r="K39" s="9"/>
      <c r="L39" s="9"/>
    </row>
    <row r="40" spans="1:12" ht="12.75">
      <c r="A40" s="166"/>
      <c r="B40" s="167"/>
      <c r="C40" s="167"/>
      <c r="D40" s="168"/>
      <c r="E40" s="166"/>
      <c r="F40" s="167"/>
      <c r="G40" s="167"/>
      <c r="H40" s="135"/>
      <c r="I40" s="136"/>
      <c r="J40" s="9"/>
      <c r="K40" s="9"/>
      <c r="L40" s="9"/>
    </row>
    <row r="41" spans="1:12" ht="12.75">
      <c r="A41" s="110"/>
      <c r="B41" s="32"/>
      <c r="C41" s="32"/>
      <c r="D41" s="32"/>
      <c r="E41" s="22"/>
      <c r="F41" s="111"/>
      <c r="G41" s="111"/>
      <c r="H41" s="112"/>
      <c r="I41" s="91"/>
      <c r="J41" s="9"/>
      <c r="K41" s="9"/>
      <c r="L41" s="9"/>
    </row>
    <row r="42" spans="1:12" ht="12.75">
      <c r="A42" s="90"/>
      <c r="B42" s="29"/>
      <c r="C42" s="30"/>
      <c r="D42" s="31"/>
      <c r="E42" s="15"/>
      <c r="F42" s="30"/>
      <c r="G42" s="31"/>
      <c r="H42" s="15"/>
      <c r="I42" s="82"/>
      <c r="J42" s="9"/>
      <c r="K42" s="9"/>
      <c r="L42" s="9"/>
    </row>
    <row r="43" spans="1:12" ht="12.75">
      <c r="A43" s="92"/>
      <c r="B43" s="33"/>
      <c r="C43" s="33"/>
      <c r="D43" s="19"/>
      <c r="E43" s="19"/>
      <c r="F43" s="33"/>
      <c r="G43" s="19"/>
      <c r="H43" s="19"/>
      <c r="I43" s="93"/>
      <c r="J43" s="9"/>
      <c r="K43" s="9"/>
      <c r="L43" s="9"/>
    </row>
    <row r="44" spans="1:12" ht="12.75">
      <c r="A44" s="132" t="s">
        <v>233</v>
      </c>
      <c r="B44" s="175"/>
      <c r="C44" s="135" t="s">
        <v>294</v>
      </c>
      <c r="D44" s="136"/>
      <c r="E44" s="25"/>
      <c r="F44" s="147" t="s">
        <v>298</v>
      </c>
      <c r="G44" s="167"/>
      <c r="H44" s="167"/>
      <c r="I44" s="168"/>
      <c r="J44" s="9"/>
      <c r="K44" s="9"/>
      <c r="L44" s="9"/>
    </row>
    <row r="45" spans="1:12" ht="12.75">
      <c r="A45" s="90"/>
      <c r="B45" s="29"/>
      <c r="C45" s="176"/>
      <c r="D45" s="177"/>
      <c r="E45" s="15"/>
      <c r="F45" s="176"/>
      <c r="G45" s="178"/>
      <c r="H45" s="34"/>
      <c r="I45" s="94"/>
      <c r="J45" s="9"/>
      <c r="K45" s="9"/>
      <c r="L45" s="9"/>
    </row>
    <row r="46" spans="1:12" ht="12.75">
      <c r="A46" s="132" t="s">
        <v>234</v>
      </c>
      <c r="B46" s="175"/>
      <c r="C46" s="147" t="s">
        <v>304</v>
      </c>
      <c r="D46" s="179"/>
      <c r="E46" s="179"/>
      <c r="F46" s="179"/>
      <c r="G46" s="179"/>
      <c r="H46" s="179"/>
      <c r="I46" s="180"/>
      <c r="J46" s="9"/>
      <c r="K46" s="9"/>
      <c r="L46" s="9"/>
    </row>
    <row r="47" spans="1:12" ht="12.75">
      <c r="A47" s="81"/>
      <c r="B47" s="21"/>
      <c r="C47" s="20" t="s">
        <v>235</v>
      </c>
      <c r="D47" s="15"/>
      <c r="E47" s="15"/>
      <c r="F47" s="15"/>
      <c r="G47" s="15"/>
      <c r="H47" s="15"/>
      <c r="I47" s="82"/>
      <c r="J47" s="9"/>
      <c r="K47" s="9"/>
      <c r="L47" s="9"/>
    </row>
    <row r="48" spans="1:12" ht="12.75">
      <c r="A48" s="132" t="s">
        <v>236</v>
      </c>
      <c r="B48" s="175"/>
      <c r="C48" s="181" t="s">
        <v>299</v>
      </c>
      <c r="D48" s="182"/>
      <c r="E48" s="183"/>
      <c r="F48" s="15"/>
      <c r="G48" s="47" t="s">
        <v>237</v>
      </c>
      <c r="H48" s="181" t="s">
        <v>300</v>
      </c>
      <c r="I48" s="183"/>
      <c r="J48" s="9"/>
      <c r="K48" s="9"/>
      <c r="L48" s="9"/>
    </row>
    <row r="49" spans="1:12" ht="12.75">
      <c r="A49" s="81"/>
      <c r="B49" s="21"/>
      <c r="C49" s="20"/>
      <c r="D49" s="15"/>
      <c r="E49" s="15"/>
      <c r="F49" s="15"/>
      <c r="G49" s="15"/>
      <c r="H49" s="15"/>
      <c r="I49" s="82"/>
      <c r="J49" s="9"/>
      <c r="K49" s="9"/>
      <c r="L49" s="9"/>
    </row>
    <row r="50" spans="1:12" ht="12.75">
      <c r="A50" s="132" t="s">
        <v>223</v>
      </c>
      <c r="B50" s="175"/>
      <c r="C50" s="188" t="s">
        <v>301</v>
      </c>
      <c r="D50" s="182"/>
      <c r="E50" s="182"/>
      <c r="F50" s="182"/>
      <c r="G50" s="182"/>
      <c r="H50" s="182"/>
      <c r="I50" s="183"/>
      <c r="J50" s="9"/>
      <c r="K50" s="9"/>
      <c r="L50" s="9"/>
    </row>
    <row r="51" spans="1:12" ht="12.75">
      <c r="A51" s="81"/>
      <c r="B51" s="21"/>
      <c r="C51" s="15"/>
      <c r="D51" s="15"/>
      <c r="E51" s="15"/>
      <c r="F51" s="15"/>
      <c r="G51" s="15"/>
      <c r="H51" s="15"/>
      <c r="I51" s="82"/>
      <c r="J51" s="9"/>
      <c r="K51" s="9"/>
      <c r="L51" s="9"/>
    </row>
    <row r="52" spans="1:12" ht="12.75">
      <c r="A52" s="143" t="s">
        <v>238</v>
      </c>
      <c r="B52" s="144"/>
      <c r="C52" s="181" t="s">
        <v>302</v>
      </c>
      <c r="D52" s="182"/>
      <c r="E52" s="182"/>
      <c r="F52" s="182"/>
      <c r="G52" s="182"/>
      <c r="H52" s="182"/>
      <c r="I52" s="149"/>
      <c r="J52" s="9"/>
      <c r="K52" s="9"/>
      <c r="L52" s="9"/>
    </row>
    <row r="53" spans="1:12" ht="12.75">
      <c r="A53" s="95"/>
      <c r="B53" s="19"/>
      <c r="C53" s="171" t="s">
        <v>239</v>
      </c>
      <c r="D53" s="171"/>
      <c r="E53" s="171"/>
      <c r="F53" s="171"/>
      <c r="G53" s="171"/>
      <c r="H53" s="171"/>
      <c r="I53" s="96"/>
      <c r="J53" s="9"/>
      <c r="K53" s="9"/>
      <c r="L53" s="9"/>
    </row>
    <row r="54" spans="1:12" ht="12.75">
      <c r="A54" s="95"/>
      <c r="B54" s="19"/>
      <c r="C54" s="35"/>
      <c r="D54" s="35"/>
      <c r="E54" s="35"/>
      <c r="F54" s="35"/>
      <c r="G54" s="35"/>
      <c r="H54" s="35"/>
      <c r="I54" s="96"/>
      <c r="J54" s="9"/>
      <c r="K54" s="9"/>
      <c r="L54" s="9"/>
    </row>
    <row r="55" spans="1:12" ht="12.75">
      <c r="A55" s="95"/>
      <c r="B55" s="189" t="s">
        <v>240</v>
      </c>
      <c r="C55" s="190"/>
      <c r="D55" s="190"/>
      <c r="E55" s="190"/>
      <c r="F55" s="45"/>
      <c r="G55" s="45"/>
      <c r="H55" s="45"/>
      <c r="I55" s="97"/>
      <c r="J55" s="9"/>
      <c r="K55" s="9"/>
      <c r="L55" s="9"/>
    </row>
    <row r="56" spans="1:12" ht="12.75">
      <c r="A56" s="95"/>
      <c r="B56" s="191" t="s">
        <v>271</v>
      </c>
      <c r="C56" s="192"/>
      <c r="D56" s="192"/>
      <c r="E56" s="192"/>
      <c r="F56" s="192"/>
      <c r="G56" s="192"/>
      <c r="H56" s="192"/>
      <c r="I56" s="193"/>
      <c r="J56" s="9"/>
      <c r="K56" s="9"/>
      <c r="L56" s="9"/>
    </row>
    <row r="57" spans="1:12" ht="12.75">
      <c r="A57" s="95"/>
      <c r="B57" s="191" t="s">
        <v>272</v>
      </c>
      <c r="C57" s="192"/>
      <c r="D57" s="192"/>
      <c r="E57" s="192"/>
      <c r="F57" s="192"/>
      <c r="G57" s="192"/>
      <c r="H57" s="192"/>
      <c r="I57" s="97"/>
      <c r="J57" s="9"/>
      <c r="K57" s="9"/>
      <c r="L57" s="9"/>
    </row>
    <row r="58" spans="1:12" ht="12.75">
      <c r="A58" s="95"/>
      <c r="B58" s="191" t="s">
        <v>273</v>
      </c>
      <c r="C58" s="192"/>
      <c r="D58" s="192"/>
      <c r="E58" s="192"/>
      <c r="F58" s="192"/>
      <c r="G58" s="192"/>
      <c r="H58" s="192"/>
      <c r="I58" s="193"/>
      <c r="J58" s="9"/>
      <c r="K58" s="9"/>
      <c r="L58" s="9"/>
    </row>
    <row r="59" spans="1:12" ht="12.75">
      <c r="A59" s="95"/>
      <c r="B59" s="191" t="s">
        <v>274</v>
      </c>
      <c r="C59" s="192"/>
      <c r="D59" s="192"/>
      <c r="E59" s="192"/>
      <c r="F59" s="192"/>
      <c r="G59" s="192"/>
      <c r="H59" s="192"/>
      <c r="I59" s="193"/>
      <c r="J59" s="9"/>
      <c r="K59" s="9"/>
      <c r="L59" s="9"/>
    </row>
    <row r="60" spans="1:12" ht="12.75">
      <c r="A60" s="95"/>
      <c r="B60" s="98"/>
      <c r="C60" s="99"/>
      <c r="D60" s="99"/>
      <c r="E60" s="99"/>
      <c r="F60" s="99"/>
      <c r="G60" s="99"/>
      <c r="H60" s="99"/>
      <c r="I60" s="100"/>
      <c r="J60" s="9"/>
      <c r="K60" s="9"/>
      <c r="L60" s="9"/>
    </row>
    <row r="61" spans="1:12" ht="13.5" thickBot="1">
      <c r="A61" s="101" t="s">
        <v>241</v>
      </c>
      <c r="B61" s="15"/>
      <c r="C61" s="15"/>
      <c r="D61" s="15"/>
      <c r="E61" s="15"/>
      <c r="F61" s="15"/>
      <c r="G61" s="36"/>
      <c r="H61" s="37"/>
      <c r="I61" s="102"/>
      <c r="J61" s="9"/>
      <c r="K61" s="9"/>
      <c r="L61" s="9"/>
    </row>
    <row r="62" spans="1:12" ht="12.75">
      <c r="A62" s="77"/>
      <c r="B62" s="15"/>
      <c r="C62" s="15"/>
      <c r="D62" s="15"/>
      <c r="E62" s="19" t="s">
        <v>242</v>
      </c>
      <c r="F62" s="32"/>
      <c r="G62" s="172" t="s">
        <v>243</v>
      </c>
      <c r="H62" s="173"/>
      <c r="I62" s="174"/>
      <c r="J62" s="9"/>
      <c r="K62" s="9"/>
      <c r="L62" s="9"/>
    </row>
    <row r="63" spans="1:12" ht="12.75">
      <c r="A63" s="103"/>
      <c r="B63" s="104"/>
      <c r="C63" s="105"/>
      <c r="D63" s="105"/>
      <c r="E63" s="105"/>
      <c r="F63" s="105"/>
      <c r="G63" s="186"/>
      <c r="H63" s="187"/>
      <c r="I63" s="106"/>
      <c r="J63" s="9"/>
      <c r="K63" s="9"/>
      <c r="L63" s="9"/>
    </row>
  </sheetData>
  <sheetProtection/>
  <protectedRanges>
    <protectedRange sqref="E2 H2 A34:D34 A32:I32 A30:I30 I24" name="Range1"/>
    <protectedRange sqref="C6:D6" name="Range1_3"/>
    <protectedRange sqref="C8:D8" name="Range1_4"/>
    <protectedRange sqref="C10:D10" name="Range1_5"/>
    <protectedRange sqref="C12:I12" name="Range1_1_1"/>
    <protectedRange sqref="C14:D14" name="Range1_7"/>
    <protectedRange sqref="F14:I14" name="Range1_8"/>
    <protectedRange sqref="C16:I16" name="Range1_9"/>
    <protectedRange sqref="C18:I18" name="Range1_10"/>
    <protectedRange sqref="C20:I20" name="Range1_11"/>
    <protectedRange sqref="C22" name="Range1_12"/>
    <protectedRange sqref="D22:F22" name="Range1_13"/>
    <protectedRange sqref="C24" name="Range1_1"/>
    <protectedRange sqref="D24:G24" name="Range1_15"/>
    <protectedRange sqref="C26" name="Range1_2"/>
    <protectedRange sqref="I26" name="Range1_6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manageroffice.3maj@uljanik .hr"/>
    <hyperlink ref="C20" r:id="rId2" display="www.uljanik.hr"/>
    <hyperlink ref="C50" r:id="rId3" display="press@uljan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="110" zoomScaleSheetLayoutView="110" zoomScalePageLayoutView="0" workbookViewId="0" topLeftCell="A44">
      <selection activeCell="K79" sqref="K79"/>
    </sheetView>
  </sheetViews>
  <sheetFormatPr defaultColWidth="9.140625" defaultRowHeight="12.75"/>
  <cols>
    <col min="1" max="7" width="9.140625" style="48" customWidth="1"/>
    <col min="8" max="8" width="6.57421875" style="48" customWidth="1"/>
    <col min="9" max="9" width="9.140625" style="48" customWidth="1"/>
    <col min="10" max="10" width="11.28125" style="48" customWidth="1"/>
    <col min="11" max="11" width="12.00390625" style="113" customWidth="1"/>
    <col min="12" max="16384" width="9.140625" style="48" customWidth="1"/>
  </cols>
  <sheetData>
    <row r="1" spans="1:11" ht="12.75" customHeight="1">
      <c r="A1" s="232" t="s">
        <v>127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306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295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 customHeight="1">
      <c r="A4" s="237" t="s">
        <v>50</v>
      </c>
      <c r="B4" s="238"/>
      <c r="C4" s="238"/>
      <c r="D4" s="238"/>
      <c r="E4" s="238"/>
      <c r="F4" s="238"/>
      <c r="G4" s="238"/>
      <c r="H4" s="239"/>
      <c r="I4" s="53" t="s">
        <v>244</v>
      </c>
      <c r="J4" s="54" t="s">
        <v>283</v>
      </c>
      <c r="K4" s="55" t="s">
        <v>284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2">
        <v>2</v>
      </c>
      <c r="J5" s="51">
        <v>3</v>
      </c>
      <c r="K5" s="51">
        <v>4</v>
      </c>
    </row>
    <row r="6" spans="1:11" ht="5.25" customHeight="1">
      <c r="A6" s="228"/>
      <c r="B6" s="229"/>
      <c r="C6" s="229"/>
      <c r="D6" s="229"/>
      <c r="E6" s="229"/>
      <c r="F6" s="229"/>
      <c r="G6" s="229"/>
      <c r="H6" s="229"/>
      <c r="I6" s="229"/>
      <c r="J6" s="230"/>
      <c r="K6" s="231"/>
    </row>
    <row r="7" spans="1:11" ht="12.75">
      <c r="A7" s="203" t="s">
        <v>51</v>
      </c>
      <c r="B7" s="204"/>
      <c r="C7" s="204"/>
      <c r="D7" s="204"/>
      <c r="E7" s="204"/>
      <c r="F7" s="204"/>
      <c r="G7" s="204"/>
      <c r="H7" s="221"/>
      <c r="I7" s="8">
        <v>1</v>
      </c>
      <c r="J7" s="5"/>
      <c r="K7" s="5"/>
    </row>
    <row r="8" spans="1:11" ht="12.75">
      <c r="A8" s="210" t="s">
        <v>8</v>
      </c>
      <c r="B8" s="211"/>
      <c r="C8" s="211"/>
      <c r="D8" s="211"/>
      <c r="E8" s="211"/>
      <c r="F8" s="211"/>
      <c r="G8" s="211"/>
      <c r="H8" s="212"/>
      <c r="I8" s="1">
        <v>2</v>
      </c>
      <c r="J8" s="49">
        <f>J9+J16+J26+J35+J39</f>
        <v>398157092</v>
      </c>
      <c r="K8" s="49">
        <f>K9+K16+K26+K35+K39</f>
        <v>278719816</v>
      </c>
    </row>
    <row r="9" spans="1:11" ht="12.75">
      <c r="A9" s="207" t="s">
        <v>171</v>
      </c>
      <c r="B9" s="208"/>
      <c r="C9" s="208"/>
      <c r="D9" s="208"/>
      <c r="E9" s="208"/>
      <c r="F9" s="208"/>
      <c r="G9" s="208"/>
      <c r="H9" s="209"/>
      <c r="I9" s="1">
        <v>3</v>
      </c>
      <c r="J9" s="114">
        <f>SUM(J10:J15)</f>
        <v>70687173</v>
      </c>
      <c r="K9" s="117">
        <f>SUM(K10:K15)</f>
        <v>66053078</v>
      </c>
    </row>
    <row r="10" spans="1:11" ht="12.75">
      <c r="A10" s="207" t="s">
        <v>99</v>
      </c>
      <c r="B10" s="208"/>
      <c r="C10" s="208"/>
      <c r="D10" s="208"/>
      <c r="E10" s="208"/>
      <c r="F10" s="208"/>
      <c r="G10" s="208"/>
      <c r="H10" s="209"/>
      <c r="I10" s="1">
        <v>4</v>
      </c>
      <c r="J10" s="115"/>
      <c r="K10" s="118"/>
    </row>
    <row r="11" spans="1:11" ht="12.75">
      <c r="A11" s="207" t="s">
        <v>9</v>
      </c>
      <c r="B11" s="208"/>
      <c r="C11" s="208"/>
      <c r="D11" s="208"/>
      <c r="E11" s="208"/>
      <c r="F11" s="208"/>
      <c r="G11" s="208"/>
      <c r="H11" s="209"/>
      <c r="I11" s="1">
        <v>5</v>
      </c>
      <c r="J11" s="6">
        <v>66530344</v>
      </c>
      <c r="K11" s="118">
        <v>62415309</v>
      </c>
    </row>
    <row r="12" spans="1:11" ht="12.75">
      <c r="A12" s="207" t="s">
        <v>100</v>
      </c>
      <c r="B12" s="208"/>
      <c r="C12" s="208"/>
      <c r="D12" s="208"/>
      <c r="E12" s="208"/>
      <c r="F12" s="208"/>
      <c r="G12" s="208"/>
      <c r="H12" s="209"/>
      <c r="I12" s="1">
        <v>6</v>
      </c>
      <c r="J12" s="119"/>
      <c r="K12" s="120"/>
    </row>
    <row r="13" spans="1:11" ht="12.75">
      <c r="A13" s="207" t="s">
        <v>174</v>
      </c>
      <c r="B13" s="208"/>
      <c r="C13" s="208"/>
      <c r="D13" s="208"/>
      <c r="E13" s="208"/>
      <c r="F13" s="208"/>
      <c r="G13" s="208"/>
      <c r="H13" s="209"/>
      <c r="I13" s="1">
        <v>7</v>
      </c>
      <c r="J13" s="6"/>
      <c r="K13" s="118"/>
    </row>
    <row r="14" spans="1:11" ht="12.75">
      <c r="A14" s="207" t="s">
        <v>175</v>
      </c>
      <c r="B14" s="208"/>
      <c r="C14" s="208"/>
      <c r="D14" s="208"/>
      <c r="E14" s="208"/>
      <c r="F14" s="208"/>
      <c r="G14" s="208"/>
      <c r="H14" s="209"/>
      <c r="I14" s="1">
        <v>8</v>
      </c>
      <c r="J14" s="6">
        <v>4156829</v>
      </c>
      <c r="K14" s="118">
        <v>3637769</v>
      </c>
    </row>
    <row r="15" spans="1:11" ht="12.75">
      <c r="A15" s="207" t="s">
        <v>176</v>
      </c>
      <c r="B15" s="208"/>
      <c r="C15" s="208"/>
      <c r="D15" s="208"/>
      <c r="E15" s="208"/>
      <c r="F15" s="208"/>
      <c r="G15" s="208"/>
      <c r="H15" s="209"/>
      <c r="I15" s="1">
        <v>9</v>
      </c>
      <c r="J15" s="6"/>
      <c r="K15" s="121"/>
    </row>
    <row r="16" spans="1:11" ht="12.75">
      <c r="A16" s="207" t="s">
        <v>172</v>
      </c>
      <c r="B16" s="208"/>
      <c r="C16" s="208"/>
      <c r="D16" s="208"/>
      <c r="E16" s="208"/>
      <c r="F16" s="208"/>
      <c r="G16" s="208"/>
      <c r="H16" s="209"/>
      <c r="I16" s="1">
        <v>10</v>
      </c>
      <c r="J16" s="49">
        <f>SUM(J17:J25)</f>
        <v>48471089</v>
      </c>
      <c r="K16" s="117">
        <f>SUM(K17:K25)</f>
        <v>44877850</v>
      </c>
    </row>
    <row r="17" spans="1:11" ht="12.75">
      <c r="A17" s="207" t="s">
        <v>177</v>
      </c>
      <c r="B17" s="208"/>
      <c r="C17" s="208"/>
      <c r="D17" s="208"/>
      <c r="E17" s="208"/>
      <c r="F17" s="208"/>
      <c r="G17" s="208"/>
      <c r="H17" s="209"/>
      <c r="I17" s="1">
        <v>11</v>
      </c>
      <c r="J17" s="6"/>
      <c r="K17" s="6"/>
    </row>
    <row r="18" spans="1:11" ht="12.75">
      <c r="A18" s="207" t="s">
        <v>213</v>
      </c>
      <c r="B18" s="208"/>
      <c r="C18" s="208"/>
      <c r="D18" s="208"/>
      <c r="E18" s="208"/>
      <c r="F18" s="208"/>
      <c r="G18" s="208"/>
      <c r="H18" s="209"/>
      <c r="I18" s="1">
        <v>12</v>
      </c>
      <c r="J18" s="6">
        <v>200</v>
      </c>
      <c r="K18" s="118">
        <v>49</v>
      </c>
    </row>
    <row r="19" spans="1:11" ht="12.75">
      <c r="A19" s="207" t="s">
        <v>178</v>
      </c>
      <c r="B19" s="208"/>
      <c r="C19" s="208"/>
      <c r="D19" s="208"/>
      <c r="E19" s="208"/>
      <c r="F19" s="208"/>
      <c r="G19" s="208"/>
      <c r="H19" s="209"/>
      <c r="I19" s="1">
        <v>13</v>
      </c>
      <c r="J19" s="6">
        <v>22436912</v>
      </c>
      <c r="K19" s="118">
        <v>20012604</v>
      </c>
    </row>
    <row r="20" spans="1:11" ht="12.75">
      <c r="A20" s="207" t="s">
        <v>21</v>
      </c>
      <c r="B20" s="208"/>
      <c r="C20" s="208"/>
      <c r="D20" s="208"/>
      <c r="E20" s="208"/>
      <c r="F20" s="208"/>
      <c r="G20" s="208"/>
      <c r="H20" s="209"/>
      <c r="I20" s="1">
        <v>14</v>
      </c>
      <c r="J20" s="6">
        <v>8594025</v>
      </c>
      <c r="K20" s="118">
        <v>7916175</v>
      </c>
    </row>
    <row r="21" spans="1:11" ht="12.75">
      <c r="A21" s="207" t="s">
        <v>22</v>
      </c>
      <c r="B21" s="208"/>
      <c r="C21" s="208"/>
      <c r="D21" s="208"/>
      <c r="E21" s="208"/>
      <c r="F21" s="208"/>
      <c r="G21" s="208"/>
      <c r="H21" s="209"/>
      <c r="I21" s="1">
        <v>15</v>
      </c>
      <c r="J21" s="6"/>
      <c r="K21" s="118"/>
    </row>
    <row r="22" spans="1:11" ht="12.75">
      <c r="A22" s="207" t="s">
        <v>63</v>
      </c>
      <c r="B22" s="208"/>
      <c r="C22" s="208"/>
      <c r="D22" s="208"/>
      <c r="E22" s="208"/>
      <c r="F22" s="208"/>
      <c r="G22" s="208"/>
      <c r="H22" s="209"/>
      <c r="I22" s="1">
        <v>16</v>
      </c>
      <c r="J22" s="116"/>
      <c r="K22" s="118"/>
    </row>
    <row r="23" spans="1:11" ht="12.75">
      <c r="A23" s="207" t="s">
        <v>64</v>
      </c>
      <c r="B23" s="208"/>
      <c r="C23" s="208"/>
      <c r="D23" s="208"/>
      <c r="E23" s="208"/>
      <c r="F23" s="208"/>
      <c r="G23" s="208"/>
      <c r="H23" s="209"/>
      <c r="I23" s="1">
        <v>17</v>
      </c>
      <c r="J23" s="6">
        <v>47472</v>
      </c>
      <c r="K23" s="118">
        <v>265169</v>
      </c>
    </row>
    <row r="24" spans="1:11" ht="12.75">
      <c r="A24" s="207" t="s">
        <v>65</v>
      </c>
      <c r="B24" s="208"/>
      <c r="C24" s="208"/>
      <c r="D24" s="208"/>
      <c r="E24" s="208"/>
      <c r="F24" s="208"/>
      <c r="G24" s="208"/>
      <c r="H24" s="209"/>
      <c r="I24" s="1">
        <v>18</v>
      </c>
      <c r="J24" s="6">
        <v>712447</v>
      </c>
      <c r="K24" s="6">
        <v>712447</v>
      </c>
    </row>
    <row r="25" spans="1:11" ht="12.75">
      <c r="A25" s="207" t="s">
        <v>66</v>
      </c>
      <c r="B25" s="208"/>
      <c r="C25" s="208"/>
      <c r="D25" s="208"/>
      <c r="E25" s="208"/>
      <c r="F25" s="208"/>
      <c r="G25" s="208"/>
      <c r="H25" s="209"/>
      <c r="I25" s="1">
        <v>19</v>
      </c>
      <c r="J25" s="6">
        <v>16680033</v>
      </c>
      <c r="K25" s="118">
        <v>15971406</v>
      </c>
    </row>
    <row r="26" spans="1:11" ht="12.75">
      <c r="A26" s="207" t="s">
        <v>159</v>
      </c>
      <c r="B26" s="208"/>
      <c r="C26" s="208"/>
      <c r="D26" s="208"/>
      <c r="E26" s="208"/>
      <c r="F26" s="208"/>
      <c r="G26" s="208"/>
      <c r="H26" s="209"/>
      <c r="I26" s="1">
        <v>20</v>
      </c>
      <c r="J26" s="6">
        <f>SUM(J27:J34)</f>
        <v>245481427</v>
      </c>
      <c r="K26" s="6">
        <f>SUM(K27:K34)</f>
        <v>135913515</v>
      </c>
    </row>
    <row r="27" spans="1:11" ht="12.75">
      <c r="A27" s="207" t="s">
        <v>67</v>
      </c>
      <c r="B27" s="208"/>
      <c r="C27" s="208"/>
      <c r="D27" s="208"/>
      <c r="E27" s="208"/>
      <c r="F27" s="208"/>
      <c r="G27" s="208"/>
      <c r="H27" s="209"/>
      <c r="I27" s="1">
        <v>21</v>
      </c>
      <c r="J27" s="119">
        <v>103807229</v>
      </c>
      <c r="K27" s="119">
        <v>103827229</v>
      </c>
    </row>
    <row r="28" spans="1:11" ht="12.75">
      <c r="A28" s="207" t="s">
        <v>68</v>
      </c>
      <c r="B28" s="208"/>
      <c r="C28" s="208"/>
      <c r="D28" s="208"/>
      <c r="E28" s="208"/>
      <c r="F28" s="208"/>
      <c r="G28" s="208"/>
      <c r="H28" s="209"/>
      <c r="I28" s="1">
        <v>22</v>
      </c>
      <c r="J28" s="6"/>
      <c r="K28" s="118"/>
    </row>
    <row r="29" spans="1:11" ht="12.75">
      <c r="A29" s="207" t="s">
        <v>69</v>
      </c>
      <c r="B29" s="208"/>
      <c r="C29" s="208"/>
      <c r="D29" s="208"/>
      <c r="E29" s="208"/>
      <c r="F29" s="208"/>
      <c r="G29" s="208"/>
      <c r="H29" s="209"/>
      <c r="I29" s="1">
        <v>23</v>
      </c>
      <c r="J29" s="6"/>
      <c r="K29" s="118"/>
    </row>
    <row r="30" spans="1:11" ht="12.75">
      <c r="A30" s="207" t="s">
        <v>74</v>
      </c>
      <c r="B30" s="208"/>
      <c r="C30" s="208"/>
      <c r="D30" s="208"/>
      <c r="E30" s="208"/>
      <c r="F30" s="208"/>
      <c r="G30" s="208"/>
      <c r="H30" s="209"/>
      <c r="I30" s="1">
        <v>24</v>
      </c>
      <c r="J30" s="6"/>
      <c r="K30" s="118"/>
    </row>
    <row r="31" spans="1:11" ht="12.75">
      <c r="A31" s="207" t="s">
        <v>75</v>
      </c>
      <c r="B31" s="208"/>
      <c r="C31" s="208"/>
      <c r="D31" s="208"/>
      <c r="E31" s="208"/>
      <c r="F31" s="208"/>
      <c r="G31" s="208"/>
      <c r="H31" s="209"/>
      <c r="I31" s="1">
        <v>25</v>
      </c>
      <c r="J31" s="6">
        <v>1848</v>
      </c>
      <c r="K31" s="6">
        <v>1848</v>
      </c>
    </row>
    <row r="32" spans="1:11" ht="12.75">
      <c r="A32" s="207" t="s">
        <v>76</v>
      </c>
      <c r="B32" s="208"/>
      <c r="C32" s="208"/>
      <c r="D32" s="208"/>
      <c r="E32" s="208"/>
      <c r="F32" s="208"/>
      <c r="G32" s="208"/>
      <c r="H32" s="209"/>
      <c r="I32" s="1">
        <v>26</v>
      </c>
      <c r="J32" s="6">
        <v>141672350</v>
      </c>
      <c r="K32" s="6">
        <v>32084438</v>
      </c>
    </row>
    <row r="33" spans="1:11" ht="12.75">
      <c r="A33" s="207" t="s">
        <v>70</v>
      </c>
      <c r="B33" s="208"/>
      <c r="C33" s="208"/>
      <c r="D33" s="208"/>
      <c r="E33" s="208"/>
      <c r="F33" s="208"/>
      <c r="G33" s="208"/>
      <c r="H33" s="209"/>
      <c r="I33" s="1">
        <v>27</v>
      </c>
      <c r="J33" s="6"/>
      <c r="K33" s="6"/>
    </row>
    <row r="34" spans="1:11" ht="12.75">
      <c r="A34" s="207" t="s">
        <v>152</v>
      </c>
      <c r="B34" s="208"/>
      <c r="C34" s="208"/>
      <c r="D34" s="208"/>
      <c r="E34" s="208"/>
      <c r="F34" s="208"/>
      <c r="G34" s="208"/>
      <c r="H34" s="209"/>
      <c r="I34" s="1">
        <v>28</v>
      </c>
      <c r="J34" s="6"/>
      <c r="K34" s="6"/>
    </row>
    <row r="35" spans="1:11" ht="12.75">
      <c r="A35" s="207" t="s">
        <v>153</v>
      </c>
      <c r="B35" s="208"/>
      <c r="C35" s="208"/>
      <c r="D35" s="208"/>
      <c r="E35" s="208"/>
      <c r="F35" s="208"/>
      <c r="G35" s="208"/>
      <c r="H35" s="209"/>
      <c r="I35" s="1">
        <v>29</v>
      </c>
      <c r="J35" s="49">
        <f>SUM(J36:J38)</f>
        <v>33517403</v>
      </c>
      <c r="K35" s="49">
        <f>SUM(K36:K38)</f>
        <v>31875373</v>
      </c>
    </row>
    <row r="36" spans="1:11" ht="12.75">
      <c r="A36" s="207" t="s">
        <v>71</v>
      </c>
      <c r="B36" s="208"/>
      <c r="C36" s="208"/>
      <c r="D36" s="208"/>
      <c r="E36" s="208"/>
      <c r="F36" s="208"/>
      <c r="G36" s="208"/>
      <c r="H36" s="209"/>
      <c r="I36" s="1">
        <v>30</v>
      </c>
      <c r="J36" s="6">
        <v>3598888</v>
      </c>
      <c r="K36" s="6">
        <v>3598888</v>
      </c>
    </row>
    <row r="37" spans="1:11" ht="12.75">
      <c r="A37" s="207" t="s">
        <v>72</v>
      </c>
      <c r="B37" s="208"/>
      <c r="C37" s="208"/>
      <c r="D37" s="208"/>
      <c r="E37" s="208"/>
      <c r="F37" s="208"/>
      <c r="G37" s="208"/>
      <c r="H37" s="209"/>
      <c r="I37" s="1">
        <v>31</v>
      </c>
      <c r="J37" s="6">
        <v>9940414</v>
      </c>
      <c r="K37" s="118">
        <v>8281516</v>
      </c>
    </row>
    <row r="38" spans="1:11" ht="12.75">
      <c r="A38" s="207" t="s">
        <v>73</v>
      </c>
      <c r="B38" s="208"/>
      <c r="C38" s="208"/>
      <c r="D38" s="208"/>
      <c r="E38" s="208"/>
      <c r="F38" s="208"/>
      <c r="G38" s="208"/>
      <c r="H38" s="209"/>
      <c r="I38" s="1">
        <v>32</v>
      </c>
      <c r="J38" s="6">
        <v>19978101</v>
      </c>
      <c r="K38" s="6">
        <v>19994969</v>
      </c>
    </row>
    <row r="39" spans="1:11" ht="12.75">
      <c r="A39" s="207" t="s">
        <v>154</v>
      </c>
      <c r="B39" s="208"/>
      <c r="C39" s="208"/>
      <c r="D39" s="208"/>
      <c r="E39" s="208"/>
      <c r="F39" s="208"/>
      <c r="G39" s="208"/>
      <c r="H39" s="209"/>
      <c r="I39" s="1">
        <v>33</v>
      </c>
      <c r="J39" s="6"/>
      <c r="K39" s="6"/>
    </row>
    <row r="40" spans="1:11" ht="12.75">
      <c r="A40" s="210" t="s">
        <v>206</v>
      </c>
      <c r="B40" s="211"/>
      <c r="C40" s="211"/>
      <c r="D40" s="211"/>
      <c r="E40" s="211"/>
      <c r="F40" s="211"/>
      <c r="G40" s="211"/>
      <c r="H40" s="212"/>
      <c r="I40" s="1">
        <v>34</v>
      </c>
      <c r="J40" s="49">
        <f>J41+J49+J56+J64</f>
        <v>920543571</v>
      </c>
      <c r="K40" s="49">
        <f>K41+K49+K56+K64</f>
        <v>1047432531</v>
      </c>
    </row>
    <row r="41" spans="1:11" ht="12.75">
      <c r="A41" s="207" t="s">
        <v>91</v>
      </c>
      <c r="B41" s="208"/>
      <c r="C41" s="208"/>
      <c r="D41" s="208"/>
      <c r="E41" s="208"/>
      <c r="F41" s="208"/>
      <c r="G41" s="208"/>
      <c r="H41" s="209"/>
      <c r="I41" s="1">
        <v>35</v>
      </c>
      <c r="J41" s="114">
        <f>SUM(J42:J48)</f>
        <v>195098756</v>
      </c>
      <c r="K41" s="49">
        <f>SUM(K42:K48)</f>
        <v>262592288</v>
      </c>
    </row>
    <row r="42" spans="1:11" ht="12.75">
      <c r="A42" s="207" t="s">
        <v>103</v>
      </c>
      <c r="B42" s="208"/>
      <c r="C42" s="208"/>
      <c r="D42" s="208"/>
      <c r="E42" s="208"/>
      <c r="F42" s="208"/>
      <c r="G42" s="208"/>
      <c r="H42" s="209"/>
      <c r="I42" s="1">
        <v>36</v>
      </c>
      <c r="J42" s="6">
        <v>165859217</v>
      </c>
      <c r="K42" s="118">
        <v>88616389</v>
      </c>
    </row>
    <row r="43" spans="1:11" ht="12.75">
      <c r="A43" s="207" t="s">
        <v>104</v>
      </c>
      <c r="B43" s="208"/>
      <c r="C43" s="208"/>
      <c r="D43" s="208"/>
      <c r="E43" s="208"/>
      <c r="F43" s="208"/>
      <c r="G43" s="208"/>
      <c r="H43" s="209"/>
      <c r="I43" s="1">
        <v>37</v>
      </c>
      <c r="J43" s="6">
        <v>8249416</v>
      </c>
      <c r="K43" s="118">
        <v>163369925</v>
      </c>
    </row>
    <row r="44" spans="1:11" ht="12.75">
      <c r="A44" s="207" t="s">
        <v>77</v>
      </c>
      <c r="B44" s="208"/>
      <c r="C44" s="208"/>
      <c r="D44" s="208"/>
      <c r="E44" s="208"/>
      <c r="F44" s="208"/>
      <c r="G44" s="208"/>
      <c r="H44" s="209"/>
      <c r="I44" s="1">
        <v>38</v>
      </c>
      <c r="J44" s="6"/>
      <c r="K44" s="118"/>
    </row>
    <row r="45" spans="1:11" ht="12.75">
      <c r="A45" s="207" t="s">
        <v>78</v>
      </c>
      <c r="B45" s="208"/>
      <c r="C45" s="208"/>
      <c r="D45" s="208"/>
      <c r="E45" s="208"/>
      <c r="F45" s="208"/>
      <c r="G45" s="208"/>
      <c r="H45" s="209"/>
      <c r="I45" s="1">
        <v>39</v>
      </c>
      <c r="J45" s="6"/>
      <c r="K45" s="118"/>
    </row>
    <row r="46" spans="1:11" ht="12.75">
      <c r="A46" s="207" t="s">
        <v>79</v>
      </c>
      <c r="B46" s="208"/>
      <c r="C46" s="208"/>
      <c r="D46" s="208"/>
      <c r="E46" s="208"/>
      <c r="F46" s="208"/>
      <c r="G46" s="208"/>
      <c r="H46" s="209"/>
      <c r="I46" s="1">
        <v>40</v>
      </c>
      <c r="J46" s="6">
        <v>20347026</v>
      </c>
      <c r="K46" s="118">
        <v>9962878</v>
      </c>
    </row>
    <row r="47" spans="1:11" ht="12.75">
      <c r="A47" s="207" t="s">
        <v>80</v>
      </c>
      <c r="B47" s="208"/>
      <c r="C47" s="208"/>
      <c r="D47" s="208"/>
      <c r="E47" s="208"/>
      <c r="F47" s="208"/>
      <c r="G47" s="208"/>
      <c r="H47" s="209"/>
      <c r="I47" s="1">
        <v>41</v>
      </c>
      <c r="J47" s="6">
        <v>643097</v>
      </c>
      <c r="K47" s="6">
        <v>643096</v>
      </c>
    </row>
    <row r="48" spans="1:11" ht="12.75">
      <c r="A48" s="207" t="s">
        <v>81</v>
      </c>
      <c r="B48" s="208"/>
      <c r="C48" s="208"/>
      <c r="D48" s="208"/>
      <c r="E48" s="208"/>
      <c r="F48" s="208"/>
      <c r="G48" s="208"/>
      <c r="H48" s="209"/>
      <c r="I48" s="1">
        <v>42</v>
      </c>
      <c r="J48" s="6"/>
      <c r="K48" s="6"/>
    </row>
    <row r="49" spans="1:11" ht="12.75">
      <c r="A49" s="207" t="s">
        <v>92</v>
      </c>
      <c r="B49" s="208"/>
      <c r="C49" s="208"/>
      <c r="D49" s="208"/>
      <c r="E49" s="208"/>
      <c r="F49" s="208"/>
      <c r="G49" s="208"/>
      <c r="H49" s="209"/>
      <c r="I49" s="1">
        <v>43</v>
      </c>
      <c r="J49" s="49">
        <f>SUM(J50:J55)</f>
        <v>294648275</v>
      </c>
      <c r="K49" s="49">
        <f>SUM(K50:K55)</f>
        <v>182700754</v>
      </c>
    </row>
    <row r="50" spans="1:11" ht="12.75">
      <c r="A50" s="207" t="s">
        <v>166</v>
      </c>
      <c r="B50" s="208"/>
      <c r="C50" s="208"/>
      <c r="D50" s="208"/>
      <c r="E50" s="208"/>
      <c r="F50" s="208"/>
      <c r="G50" s="208"/>
      <c r="H50" s="209"/>
      <c r="I50" s="1">
        <v>44</v>
      </c>
      <c r="J50" s="6">
        <v>106299357</v>
      </c>
      <c r="K50" s="120">
        <v>68190098</v>
      </c>
    </row>
    <row r="51" spans="1:11" ht="12.75">
      <c r="A51" s="207" t="s">
        <v>167</v>
      </c>
      <c r="B51" s="208"/>
      <c r="C51" s="208"/>
      <c r="D51" s="208"/>
      <c r="E51" s="208"/>
      <c r="F51" s="208"/>
      <c r="G51" s="208"/>
      <c r="H51" s="209"/>
      <c r="I51" s="1">
        <v>45</v>
      </c>
      <c r="J51" s="6">
        <v>4337039</v>
      </c>
      <c r="K51" s="118">
        <v>37781042</v>
      </c>
    </row>
    <row r="52" spans="1:11" ht="12.75">
      <c r="A52" s="207" t="s">
        <v>168</v>
      </c>
      <c r="B52" s="208"/>
      <c r="C52" s="208"/>
      <c r="D52" s="208"/>
      <c r="E52" s="208"/>
      <c r="F52" s="208"/>
      <c r="G52" s="208"/>
      <c r="H52" s="209"/>
      <c r="I52" s="1">
        <v>46</v>
      </c>
      <c r="J52" s="6"/>
      <c r="K52" s="118"/>
    </row>
    <row r="53" spans="1:11" ht="12.75">
      <c r="A53" s="207" t="s">
        <v>169</v>
      </c>
      <c r="B53" s="208"/>
      <c r="C53" s="208"/>
      <c r="D53" s="208"/>
      <c r="E53" s="208"/>
      <c r="F53" s="208"/>
      <c r="G53" s="208"/>
      <c r="H53" s="209"/>
      <c r="I53" s="1">
        <v>47</v>
      </c>
      <c r="J53" s="6">
        <v>93684</v>
      </c>
      <c r="K53" s="118">
        <v>58566</v>
      </c>
    </row>
    <row r="54" spans="1:11" ht="12.75">
      <c r="A54" s="207" t="s">
        <v>5</v>
      </c>
      <c r="B54" s="208"/>
      <c r="C54" s="208"/>
      <c r="D54" s="208"/>
      <c r="E54" s="208"/>
      <c r="F54" s="208"/>
      <c r="G54" s="208"/>
      <c r="H54" s="209"/>
      <c r="I54" s="1">
        <v>48</v>
      </c>
      <c r="J54" s="6">
        <v>175586620</v>
      </c>
      <c r="K54" s="118">
        <v>65584673</v>
      </c>
    </row>
    <row r="55" spans="1:11" ht="12.75">
      <c r="A55" s="207" t="s">
        <v>6</v>
      </c>
      <c r="B55" s="208"/>
      <c r="C55" s="208"/>
      <c r="D55" s="208"/>
      <c r="E55" s="208"/>
      <c r="F55" s="208"/>
      <c r="G55" s="208"/>
      <c r="H55" s="209"/>
      <c r="I55" s="1">
        <v>49</v>
      </c>
      <c r="J55" s="6">
        <v>8331575</v>
      </c>
      <c r="K55" s="118">
        <v>11086375</v>
      </c>
    </row>
    <row r="56" spans="1:11" ht="12.75">
      <c r="A56" s="207" t="s">
        <v>93</v>
      </c>
      <c r="B56" s="208"/>
      <c r="C56" s="208"/>
      <c r="D56" s="208"/>
      <c r="E56" s="208"/>
      <c r="F56" s="208"/>
      <c r="G56" s="208"/>
      <c r="H56" s="209"/>
      <c r="I56" s="1">
        <v>50</v>
      </c>
      <c r="J56" s="49">
        <f>SUM(J57:J63)</f>
        <v>393310061</v>
      </c>
      <c r="K56" s="49">
        <f>SUM(K57:K63)</f>
        <v>601312670</v>
      </c>
    </row>
    <row r="57" spans="1:11" ht="12.75">
      <c r="A57" s="207" t="s">
        <v>67</v>
      </c>
      <c r="B57" s="208"/>
      <c r="C57" s="208"/>
      <c r="D57" s="208"/>
      <c r="E57" s="208"/>
      <c r="F57" s="208"/>
      <c r="G57" s="208"/>
      <c r="H57" s="209"/>
      <c r="I57" s="1">
        <v>51</v>
      </c>
      <c r="J57" s="6"/>
      <c r="K57" s="116"/>
    </row>
    <row r="58" spans="1:11" ht="12.75">
      <c r="A58" s="207" t="s">
        <v>68</v>
      </c>
      <c r="B58" s="208"/>
      <c r="C58" s="208"/>
      <c r="D58" s="208"/>
      <c r="E58" s="208"/>
      <c r="F58" s="208"/>
      <c r="G58" s="208"/>
      <c r="H58" s="209"/>
      <c r="I58" s="1">
        <v>52</v>
      </c>
      <c r="J58" s="6">
        <v>386880061</v>
      </c>
      <c r="K58" s="118">
        <v>523083693</v>
      </c>
    </row>
    <row r="59" spans="1:11" ht="12.75">
      <c r="A59" s="207" t="s">
        <v>208</v>
      </c>
      <c r="B59" s="208"/>
      <c r="C59" s="208"/>
      <c r="D59" s="208"/>
      <c r="E59" s="208"/>
      <c r="F59" s="208"/>
      <c r="G59" s="208"/>
      <c r="H59" s="209"/>
      <c r="I59" s="1">
        <v>53</v>
      </c>
      <c r="J59" s="6"/>
      <c r="K59" s="118"/>
    </row>
    <row r="60" spans="1:11" ht="12.75">
      <c r="A60" s="207" t="s">
        <v>74</v>
      </c>
      <c r="B60" s="208"/>
      <c r="C60" s="208"/>
      <c r="D60" s="208"/>
      <c r="E60" s="208"/>
      <c r="F60" s="208"/>
      <c r="G60" s="208"/>
      <c r="H60" s="209"/>
      <c r="I60" s="1">
        <v>54</v>
      </c>
      <c r="J60" s="6"/>
      <c r="K60" s="118"/>
    </row>
    <row r="61" spans="1:11" ht="12.75">
      <c r="A61" s="207" t="s">
        <v>75</v>
      </c>
      <c r="B61" s="208"/>
      <c r="C61" s="208"/>
      <c r="D61" s="208"/>
      <c r="E61" s="208"/>
      <c r="F61" s="208"/>
      <c r="G61" s="208"/>
      <c r="H61" s="209"/>
      <c r="I61" s="1">
        <v>55</v>
      </c>
      <c r="J61" s="6"/>
      <c r="K61" s="118"/>
    </row>
    <row r="62" spans="1:11" ht="12.75">
      <c r="A62" s="207" t="s">
        <v>76</v>
      </c>
      <c r="B62" s="208"/>
      <c r="C62" s="208"/>
      <c r="D62" s="208"/>
      <c r="E62" s="208"/>
      <c r="F62" s="208"/>
      <c r="G62" s="208"/>
      <c r="H62" s="209"/>
      <c r="I62" s="1">
        <v>56</v>
      </c>
      <c r="J62" s="6">
        <v>6430000</v>
      </c>
      <c r="K62" s="118">
        <v>78228977</v>
      </c>
    </row>
    <row r="63" spans="1:11" ht="12.75">
      <c r="A63" s="207" t="s">
        <v>40</v>
      </c>
      <c r="B63" s="208"/>
      <c r="C63" s="208"/>
      <c r="D63" s="208"/>
      <c r="E63" s="208"/>
      <c r="F63" s="208"/>
      <c r="G63" s="208"/>
      <c r="H63" s="209"/>
      <c r="I63" s="1">
        <v>57</v>
      </c>
      <c r="J63" s="6"/>
      <c r="K63" s="118"/>
    </row>
    <row r="64" spans="1:11" ht="12.75">
      <c r="A64" s="207" t="s">
        <v>173</v>
      </c>
      <c r="B64" s="208"/>
      <c r="C64" s="208"/>
      <c r="D64" s="208"/>
      <c r="E64" s="208"/>
      <c r="F64" s="208"/>
      <c r="G64" s="208"/>
      <c r="H64" s="209"/>
      <c r="I64" s="1">
        <v>58</v>
      </c>
      <c r="J64" s="6">
        <v>37486479</v>
      </c>
      <c r="K64" s="118">
        <v>826819</v>
      </c>
    </row>
    <row r="65" spans="1:11" ht="12.75">
      <c r="A65" s="210" t="s">
        <v>47</v>
      </c>
      <c r="B65" s="211"/>
      <c r="C65" s="211"/>
      <c r="D65" s="211"/>
      <c r="E65" s="211"/>
      <c r="F65" s="211"/>
      <c r="G65" s="211"/>
      <c r="H65" s="212"/>
      <c r="I65" s="1">
        <v>59</v>
      </c>
      <c r="J65" s="6">
        <v>365443347</v>
      </c>
      <c r="K65" s="6">
        <v>220649149</v>
      </c>
    </row>
    <row r="66" spans="1:11" ht="12.75">
      <c r="A66" s="210" t="s">
        <v>207</v>
      </c>
      <c r="B66" s="211"/>
      <c r="C66" s="211"/>
      <c r="D66" s="211"/>
      <c r="E66" s="211"/>
      <c r="F66" s="211"/>
      <c r="G66" s="211"/>
      <c r="H66" s="212"/>
      <c r="I66" s="1">
        <v>60</v>
      </c>
      <c r="J66" s="49">
        <f>J7+J8+J40+J65</f>
        <v>1684144010</v>
      </c>
      <c r="K66" s="114">
        <f>K7+K8+K40+K65</f>
        <v>1546801496</v>
      </c>
    </row>
    <row r="67" spans="1:11" ht="12.75">
      <c r="A67" s="222" t="s">
        <v>82</v>
      </c>
      <c r="B67" s="223"/>
      <c r="C67" s="223"/>
      <c r="D67" s="223"/>
      <c r="E67" s="223"/>
      <c r="F67" s="223"/>
      <c r="G67" s="223"/>
      <c r="H67" s="224"/>
      <c r="I67" s="4">
        <v>61</v>
      </c>
      <c r="J67" s="7">
        <v>595661973</v>
      </c>
      <c r="K67" s="7">
        <v>514668164</v>
      </c>
    </row>
    <row r="68" spans="1:11" ht="12.75">
      <c r="A68" s="199" t="s">
        <v>49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160</v>
      </c>
      <c r="B69" s="204"/>
      <c r="C69" s="204"/>
      <c r="D69" s="204"/>
      <c r="E69" s="204"/>
      <c r="F69" s="204"/>
      <c r="G69" s="204"/>
      <c r="H69" s="221"/>
      <c r="I69" s="3">
        <v>62</v>
      </c>
      <c r="J69" s="50">
        <f>J70+J71+J72+J78+J79+J82+J85</f>
        <v>920080308</v>
      </c>
      <c r="K69" s="50">
        <f>K70+K71+K72+K78+K79+K82+K85</f>
        <v>920546742</v>
      </c>
    </row>
    <row r="70" spans="1:11" ht="12.75">
      <c r="A70" s="207" t="s">
        <v>117</v>
      </c>
      <c r="B70" s="208"/>
      <c r="C70" s="208"/>
      <c r="D70" s="208"/>
      <c r="E70" s="208"/>
      <c r="F70" s="208"/>
      <c r="G70" s="208"/>
      <c r="H70" s="209"/>
      <c r="I70" s="1">
        <v>63</v>
      </c>
      <c r="J70" s="6">
        <v>146214000</v>
      </c>
      <c r="K70" s="6">
        <v>181214000</v>
      </c>
    </row>
    <row r="71" spans="1:11" ht="12.75">
      <c r="A71" s="207" t="s">
        <v>118</v>
      </c>
      <c r="B71" s="208"/>
      <c r="C71" s="208"/>
      <c r="D71" s="208"/>
      <c r="E71" s="208"/>
      <c r="F71" s="208"/>
      <c r="G71" s="208"/>
      <c r="H71" s="209"/>
      <c r="I71" s="1">
        <v>64</v>
      </c>
      <c r="J71" s="6">
        <v>376868225</v>
      </c>
      <c r="K71" s="6">
        <v>341868225</v>
      </c>
    </row>
    <row r="72" spans="1:11" ht="12.75">
      <c r="A72" s="207" t="s">
        <v>119</v>
      </c>
      <c r="B72" s="208"/>
      <c r="C72" s="208"/>
      <c r="D72" s="208"/>
      <c r="E72" s="208"/>
      <c r="F72" s="208"/>
      <c r="G72" s="208"/>
      <c r="H72" s="209"/>
      <c r="I72" s="1">
        <v>65</v>
      </c>
      <c r="J72" s="49">
        <f>J73+J74-J75+J76+J77</f>
        <v>226078814</v>
      </c>
      <c r="K72" s="49">
        <f>K73+K74-K75+K76+K77</f>
        <v>226078814</v>
      </c>
    </row>
    <row r="73" spans="1:11" ht="12.75">
      <c r="A73" s="207" t="s">
        <v>120</v>
      </c>
      <c r="B73" s="208"/>
      <c r="C73" s="208"/>
      <c r="D73" s="208"/>
      <c r="E73" s="208"/>
      <c r="F73" s="208"/>
      <c r="G73" s="208"/>
      <c r="H73" s="209"/>
      <c r="I73" s="1">
        <v>66</v>
      </c>
      <c r="J73" s="6"/>
      <c r="K73" s="6"/>
    </row>
    <row r="74" spans="1:11" ht="12.75">
      <c r="A74" s="207" t="s">
        <v>121</v>
      </c>
      <c r="B74" s="208"/>
      <c r="C74" s="208"/>
      <c r="D74" s="208"/>
      <c r="E74" s="208"/>
      <c r="F74" s="208"/>
      <c r="G74" s="208"/>
      <c r="H74" s="209"/>
      <c r="I74" s="1">
        <v>67</v>
      </c>
      <c r="J74" s="6"/>
      <c r="K74" s="6"/>
    </row>
    <row r="75" spans="1:11" ht="12.75">
      <c r="A75" s="207" t="s">
        <v>109</v>
      </c>
      <c r="B75" s="208"/>
      <c r="C75" s="208"/>
      <c r="D75" s="208"/>
      <c r="E75" s="208"/>
      <c r="F75" s="208"/>
      <c r="G75" s="208"/>
      <c r="H75" s="209"/>
      <c r="I75" s="1">
        <v>68</v>
      </c>
      <c r="J75" s="6"/>
      <c r="K75" s="6"/>
    </row>
    <row r="76" spans="1:11" ht="12.75">
      <c r="A76" s="207" t="s">
        <v>110</v>
      </c>
      <c r="B76" s="208"/>
      <c r="C76" s="208"/>
      <c r="D76" s="208"/>
      <c r="E76" s="208"/>
      <c r="F76" s="208"/>
      <c r="G76" s="208"/>
      <c r="H76" s="209"/>
      <c r="I76" s="1">
        <v>69</v>
      </c>
      <c r="J76" s="6"/>
      <c r="K76" s="6"/>
    </row>
    <row r="77" spans="1:11" ht="12.75">
      <c r="A77" s="207" t="s">
        <v>111</v>
      </c>
      <c r="B77" s="208"/>
      <c r="C77" s="208"/>
      <c r="D77" s="208"/>
      <c r="E77" s="208"/>
      <c r="F77" s="208"/>
      <c r="G77" s="208"/>
      <c r="H77" s="209"/>
      <c r="I77" s="1">
        <v>70</v>
      </c>
      <c r="J77" s="6">
        <v>226078814</v>
      </c>
      <c r="K77" s="6">
        <v>226078814</v>
      </c>
    </row>
    <row r="78" spans="1:11" ht="12.75">
      <c r="A78" s="207" t="s">
        <v>112</v>
      </c>
      <c r="B78" s="208"/>
      <c r="C78" s="208"/>
      <c r="D78" s="208"/>
      <c r="E78" s="208"/>
      <c r="F78" s="208"/>
      <c r="G78" s="208"/>
      <c r="H78" s="209"/>
      <c r="I78" s="1">
        <v>71</v>
      </c>
      <c r="J78" s="6"/>
      <c r="K78" s="6"/>
    </row>
    <row r="79" spans="1:11" ht="12.75">
      <c r="A79" s="207" t="s">
        <v>204</v>
      </c>
      <c r="B79" s="208"/>
      <c r="C79" s="208"/>
      <c r="D79" s="208"/>
      <c r="E79" s="208"/>
      <c r="F79" s="208"/>
      <c r="G79" s="208"/>
      <c r="H79" s="209"/>
      <c r="I79" s="1">
        <v>72</v>
      </c>
      <c r="J79" s="49">
        <f>J80-J81</f>
        <v>143881647</v>
      </c>
      <c r="K79" s="49">
        <f>K80-K81</f>
        <v>170919269</v>
      </c>
    </row>
    <row r="80" spans="1:11" ht="12.75">
      <c r="A80" s="218" t="s">
        <v>138</v>
      </c>
      <c r="B80" s="219"/>
      <c r="C80" s="219"/>
      <c r="D80" s="219"/>
      <c r="E80" s="219"/>
      <c r="F80" s="219"/>
      <c r="G80" s="219"/>
      <c r="H80" s="220"/>
      <c r="I80" s="1">
        <v>73</v>
      </c>
      <c r="J80" s="6">
        <v>143881647</v>
      </c>
      <c r="K80" s="6">
        <v>170919269</v>
      </c>
    </row>
    <row r="81" spans="1:11" ht="12.75">
      <c r="A81" s="218" t="s">
        <v>139</v>
      </c>
      <c r="B81" s="219"/>
      <c r="C81" s="219"/>
      <c r="D81" s="219"/>
      <c r="E81" s="219"/>
      <c r="F81" s="219"/>
      <c r="G81" s="219"/>
      <c r="H81" s="220"/>
      <c r="I81" s="1">
        <v>74</v>
      </c>
      <c r="J81" s="6"/>
      <c r="K81" s="6"/>
    </row>
    <row r="82" spans="1:11" ht="12.75">
      <c r="A82" s="207" t="s">
        <v>205</v>
      </c>
      <c r="B82" s="208"/>
      <c r="C82" s="208"/>
      <c r="D82" s="208"/>
      <c r="E82" s="208"/>
      <c r="F82" s="208"/>
      <c r="G82" s="208"/>
      <c r="H82" s="209"/>
      <c r="I82" s="1">
        <v>75</v>
      </c>
      <c r="J82" s="49">
        <f>J83-J84</f>
        <v>27037622</v>
      </c>
      <c r="K82" s="49">
        <f>K83-K84</f>
        <v>466434</v>
      </c>
    </row>
    <row r="83" spans="1:11" ht="12.75">
      <c r="A83" s="218" t="s">
        <v>140</v>
      </c>
      <c r="B83" s="219"/>
      <c r="C83" s="219"/>
      <c r="D83" s="219"/>
      <c r="E83" s="219"/>
      <c r="F83" s="219"/>
      <c r="G83" s="219"/>
      <c r="H83" s="220"/>
      <c r="I83" s="1">
        <v>76</v>
      </c>
      <c r="J83" s="6">
        <v>27037622</v>
      </c>
      <c r="K83" s="6">
        <v>466434</v>
      </c>
    </row>
    <row r="84" spans="1:11" ht="12.75">
      <c r="A84" s="218" t="s">
        <v>141</v>
      </c>
      <c r="B84" s="219"/>
      <c r="C84" s="219"/>
      <c r="D84" s="219"/>
      <c r="E84" s="219"/>
      <c r="F84" s="219"/>
      <c r="G84" s="219"/>
      <c r="H84" s="220"/>
      <c r="I84" s="1">
        <v>77</v>
      </c>
      <c r="J84" s="6"/>
      <c r="K84" s="6"/>
    </row>
    <row r="85" spans="1:11" ht="12.75">
      <c r="A85" s="207" t="s">
        <v>142</v>
      </c>
      <c r="B85" s="208"/>
      <c r="C85" s="208"/>
      <c r="D85" s="208"/>
      <c r="E85" s="208"/>
      <c r="F85" s="208"/>
      <c r="G85" s="208"/>
      <c r="H85" s="209"/>
      <c r="I85" s="1">
        <v>78</v>
      </c>
      <c r="J85" s="6"/>
      <c r="K85" s="6"/>
    </row>
    <row r="86" spans="1:11" ht="12.75">
      <c r="A86" s="210" t="s">
        <v>13</v>
      </c>
      <c r="B86" s="211"/>
      <c r="C86" s="211"/>
      <c r="D86" s="211"/>
      <c r="E86" s="211"/>
      <c r="F86" s="211"/>
      <c r="G86" s="211"/>
      <c r="H86" s="212"/>
      <c r="I86" s="1">
        <v>79</v>
      </c>
      <c r="J86" s="49">
        <f>SUM(J87:J89)</f>
        <v>11033716</v>
      </c>
      <c r="K86" s="49">
        <f>SUM(K87:K89)</f>
        <v>9343794</v>
      </c>
    </row>
    <row r="87" spans="1:11" ht="12.75">
      <c r="A87" s="207" t="s">
        <v>105</v>
      </c>
      <c r="B87" s="208"/>
      <c r="C87" s="208"/>
      <c r="D87" s="208"/>
      <c r="E87" s="208"/>
      <c r="F87" s="208"/>
      <c r="G87" s="208"/>
      <c r="H87" s="209"/>
      <c r="I87" s="1">
        <v>80</v>
      </c>
      <c r="J87" s="6">
        <v>2226352</v>
      </c>
      <c r="K87" s="6">
        <v>2226352</v>
      </c>
    </row>
    <row r="88" spans="1:11" ht="12.75">
      <c r="A88" s="207" t="s">
        <v>106</v>
      </c>
      <c r="B88" s="208"/>
      <c r="C88" s="208"/>
      <c r="D88" s="208"/>
      <c r="E88" s="208"/>
      <c r="F88" s="208"/>
      <c r="G88" s="208"/>
      <c r="H88" s="209"/>
      <c r="I88" s="1">
        <v>81</v>
      </c>
      <c r="J88" s="6"/>
      <c r="K88" s="6"/>
    </row>
    <row r="89" spans="1:11" ht="12.75">
      <c r="A89" s="207" t="s">
        <v>107</v>
      </c>
      <c r="B89" s="208"/>
      <c r="C89" s="208"/>
      <c r="D89" s="208"/>
      <c r="E89" s="208"/>
      <c r="F89" s="208"/>
      <c r="G89" s="208"/>
      <c r="H89" s="209"/>
      <c r="I89" s="1">
        <v>82</v>
      </c>
      <c r="J89" s="6">
        <v>8807364</v>
      </c>
      <c r="K89" s="6">
        <v>7117442</v>
      </c>
    </row>
    <row r="90" spans="1:11" ht="12.75">
      <c r="A90" s="210" t="s">
        <v>14</v>
      </c>
      <c r="B90" s="211"/>
      <c r="C90" s="211"/>
      <c r="D90" s="211"/>
      <c r="E90" s="211"/>
      <c r="F90" s="211"/>
      <c r="G90" s="211"/>
      <c r="H90" s="212"/>
      <c r="I90" s="1">
        <v>83</v>
      </c>
      <c r="J90" s="49">
        <f>SUM(J91:J99)</f>
        <v>228392906</v>
      </c>
      <c r="K90" s="49">
        <f>SUM(K91:K99)</f>
        <v>77906</v>
      </c>
    </row>
    <row r="91" spans="1:11" ht="12.75">
      <c r="A91" s="207" t="s">
        <v>108</v>
      </c>
      <c r="B91" s="208"/>
      <c r="C91" s="208"/>
      <c r="D91" s="208"/>
      <c r="E91" s="208"/>
      <c r="F91" s="208"/>
      <c r="G91" s="208"/>
      <c r="H91" s="209"/>
      <c r="I91" s="1">
        <v>84</v>
      </c>
      <c r="J91" s="6">
        <v>228315000</v>
      </c>
      <c r="K91" s="6"/>
    </row>
    <row r="92" spans="1:11" ht="12.75">
      <c r="A92" s="207" t="s">
        <v>209</v>
      </c>
      <c r="B92" s="208"/>
      <c r="C92" s="208"/>
      <c r="D92" s="208"/>
      <c r="E92" s="208"/>
      <c r="F92" s="208"/>
      <c r="G92" s="208"/>
      <c r="H92" s="209"/>
      <c r="I92" s="1">
        <v>85</v>
      </c>
      <c r="J92" s="6"/>
      <c r="K92" s="6"/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6">
        <v>77906</v>
      </c>
      <c r="K93" s="6">
        <v>77906</v>
      </c>
    </row>
    <row r="94" spans="1:11" ht="12.75">
      <c r="A94" s="207" t="s">
        <v>210</v>
      </c>
      <c r="B94" s="208"/>
      <c r="C94" s="208"/>
      <c r="D94" s="208"/>
      <c r="E94" s="208"/>
      <c r="F94" s="208"/>
      <c r="G94" s="208"/>
      <c r="H94" s="209"/>
      <c r="I94" s="1">
        <v>87</v>
      </c>
      <c r="J94" s="6"/>
      <c r="K94" s="6"/>
    </row>
    <row r="95" spans="1:11" ht="12.75">
      <c r="A95" s="207" t="s">
        <v>211</v>
      </c>
      <c r="B95" s="208"/>
      <c r="C95" s="208"/>
      <c r="D95" s="208"/>
      <c r="E95" s="208"/>
      <c r="F95" s="208"/>
      <c r="G95" s="208"/>
      <c r="H95" s="209"/>
      <c r="I95" s="1">
        <v>88</v>
      </c>
      <c r="J95" s="6"/>
      <c r="K95" s="6"/>
    </row>
    <row r="96" spans="1:11" ht="12.75">
      <c r="A96" s="207" t="s">
        <v>212</v>
      </c>
      <c r="B96" s="208"/>
      <c r="C96" s="208"/>
      <c r="D96" s="208"/>
      <c r="E96" s="208"/>
      <c r="F96" s="208"/>
      <c r="G96" s="208"/>
      <c r="H96" s="209"/>
      <c r="I96" s="1">
        <v>89</v>
      </c>
      <c r="J96" s="6"/>
      <c r="K96" s="6"/>
    </row>
    <row r="97" spans="1:11" ht="12.75">
      <c r="A97" s="207" t="s">
        <v>85</v>
      </c>
      <c r="B97" s="208"/>
      <c r="C97" s="208"/>
      <c r="D97" s="208"/>
      <c r="E97" s="208"/>
      <c r="F97" s="208"/>
      <c r="G97" s="208"/>
      <c r="H97" s="209"/>
      <c r="I97" s="1">
        <v>90</v>
      </c>
      <c r="J97" s="6"/>
      <c r="K97" s="6"/>
    </row>
    <row r="98" spans="1:11" ht="12.75">
      <c r="A98" s="207" t="s">
        <v>83</v>
      </c>
      <c r="B98" s="208"/>
      <c r="C98" s="208"/>
      <c r="D98" s="208"/>
      <c r="E98" s="208"/>
      <c r="F98" s="208"/>
      <c r="G98" s="208"/>
      <c r="H98" s="209"/>
      <c r="I98" s="1">
        <v>91</v>
      </c>
      <c r="J98" s="6"/>
      <c r="K98" s="6"/>
    </row>
    <row r="99" spans="1:11" ht="12.75">
      <c r="A99" s="207" t="s">
        <v>84</v>
      </c>
      <c r="B99" s="208"/>
      <c r="C99" s="208"/>
      <c r="D99" s="208"/>
      <c r="E99" s="208"/>
      <c r="F99" s="208"/>
      <c r="G99" s="208"/>
      <c r="H99" s="209"/>
      <c r="I99" s="1">
        <v>92</v>
      </c>
      <c r="J99" s="6"/>
      <c r="K99" s="6"/>
    </row>
    <row r="100" spans="1:11" ht="12.75">
      <c r="A100" s="210" t="s">
        <v>15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49">
        <f>SUM(J101:J112)</f>
        <v>440959171</v>
      </c>
      <c r="K100" s="49">
        <f>SUM(K101:K112)</f>
        <v>566010201</v>
      </c>
    </row>
    <row r="101" spans="1:11" ht="12.75">
      <c r="A101" s="207" t="s">
        <v>108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6">
        <v>160784432</v>
      </c>
      <c r="K101" s="6">
        <v>320087067</v>
      </c>
    </row>
    <row r="102" spans="1:11" ht="12.75">
      <c r="A102" s="207" t="s">
        <v>209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6">
        <v>18894467</v>
      </c>
      <c r="K102" s="6"/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6">
        <v>20884</v>
      </c>
      <c r="K103" s="6">
        <v>5418</v>
      </c>
    </row>
    <row r="104" spans="1:11" ht="12.75">
      <c r="A104" s="207" t="s">
        <v>210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6">
        <v>49081031</v>
      </c>
      <c r="K104" s="6"/>
    </row>
    <row r="105" spans="1:11" ht="12.75">
      <c r="A105" s="207" t="s">
        <v>211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6">
        <v>131667887</v>
      </c>
      <c r="K105" s="6">
        <v>159719096</v>
      </c>
    </row>
    <row r="106" spans="1:11" ht="12.75">
      <c r="A106" s="207" t="s">
        <v>212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6"/>
      <c r="K106" s="6"/>
    </row>
    <row r="107" spans="1:11" ht="12.75">
      <c r="A107" s="207" t="s">
        <v>85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6"/>
      <c r="K107" s="6"/>
    </row>
    <row r="108" spans="1:11" ht="12.75">
      <c r="A108" s="207" t="s">
        <v>86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6">
        <v>8854525</v>
      </c>
      <c r="K108" s="6">
        <v>9113729</v>
      </c>
    </row>
    <row r="109" spans="1:11" ht="12.75">
      <c r="A109" s="207" t="s">
        <v>87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6">
        <v>10157980</v>
      </c>
      <c r="K109" s="6">
        <v>11791333</v>
      </c>
    </row>
    <row r="110" spans="1:11" ht="12.75">
      <c r="A110" s="207" t="s">
        <v>90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6"/>
      <c r="K110" s="6"/>
    </row>
    <row r="111" spans="1:11" ht="12.75">
      <c r="A111" s="207" t="s">
        <v>88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6"/>
      <c r="K111" s="6"/>
    </row>
    <row r="112" spans="1:11" ht="12.75">
      <c r="A112" s="207" t="s">
        <v>89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6">
        <v>61497965</v>
      </c>
      <c r="K112" s="6">
        <v>65293558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6">
        <v>83677909</v>
      </c>
      <c r="K113" s="6">
        <v>50822853</v>
      </c>
    </row>
    <row r="114" spans="1:11" ht="12.75">
      <c r="A114" s="210" t="s">
        <v>19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49">
        <f>J69+J86+J90+J100+J113</f>
        <v>1684144010</v>
      </c>
      <c r="K114" s="49">
        <f>K69+K86+K90+K100+K113</f>
        <v>1546801496</v>
      </c>
    </row>
    <row r="115" spans="1:11" ht="12.75">
      <c r="A115" s="196" t="s">
        <v>48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7">
        <f>J67</f>
        <v>595661973</v>
      </c>
      <c r="K115" s="7">
        <f>K67</f>
        <v>514668164</v>
      </c>
    </row>
    <row r="116" spans="1:11" ht="12.75">
      <c r="A116" s="199" t="s">
        <v>275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155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3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6"/>
      <c r="K118" s="6"/>
    </row>
    <row r="119" spans="1:11" ht="12.75">
      <c r="A119" s="213" t="s">
        <v>4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7"/>
      <c r="K119" s="7"/>
    </row>
    <row r="120" spans="1:11" ht="12.75">
      <c r="A120" s="216" t="s">
        <v>276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  <row r="123" spans="10:11" ht="12.75">
      <c r="J123" s="127"/>
      <c r="K123" s="127"/>
    </row>
    <row r="124" spans="10:11" ht="12.75">
      <c r="J124" s="128"/>
      <c r="K124" s="12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allowBlank="1" sqref="A4:I65536 K48:K69 J4:J9 J16 J26 J92:J100 J39:J41 J49 J35 J66 J68:J69 J56 J85:J86 J81:J82 J114 J90:K90 J116:J65536 J72:K76 K81:K86 J78:K79 K4:K23 K25:K26 K28:K30 K92:K65536 K39:K46 K33:K37 K88 L4:IV65536 A1:IV2"/>
    <dataValidation type="whole" operator="greaterThanOrEqual" allowBlank="1" showInputMessage="1" showErrorMessage="1" errorTitle="Pogrešan unos" error="Mogu se unijeti samo cjelobrojne pozitivne vrijednosti." sqref="J57:J65 J10:J15 J17:J25 J27:J34 J36:J38 J42:J48 J50:J55 J101:J113 J67 J115 J80:K80 J83:J84 K47 J70:K70 J87:J89 J77:K77 K87 K24 K27 J91:K91 K38 K89 K31:K32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SheetLayoutView="100" zoomScalePageLayoutView="0" workbookViewId="0" topLeftCell="A1">
      <selection activeCell="Q12" sqref="Q12"/>
    </sheetView>
  </sheetViews>
  <sheetFormatPr defaultColWidth="9.140625" defaultRowHeight="12.75"/>
  <cols>
    <col min="1" max="5" width="9.140625" style="48" customWidth="1"/>
    <col min="6" max="6" width="8.28125" style="48" customWidth="1"/>
    <col min="7" max="7" width="4.421875" style="48" customWidth="1"/>
    <col min="8" max="8" width="4.28125" style="48" customWidth="1"/>
    <col min="9" max="9" width="7.8515625" style="48" customWidth="1"/>
    <col min="10" max="10" width="11.00390625" style="48" customWidth="1"/>
    <col min="11" max="11" width="11.140625" style="48" customWidth="1"/>
    <col min="12" max="12" width="10.8515625" style="48" customWidth="1"/>
    <col min="13" max="13" width="12.140625" style="48" customWidth="1"/>
    <col min="14" max="16384" width="9.140625" style="48" customWidth="1"/>
  </cols>
  <sheetData>
    <row r="1" spans="1:13" ht="12.75" customHeight="1">
      <c r="A1" s="232" t="s">
        <v>128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40" t="s">
        <v>307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>
      <c r="A3" s="254" t="s">
        <v>295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124"/>
      <c r="M3" s="125"/>
    </row>
    <row r="4" spans="1:13" ht="23.25">
      <c r="A4" s="257" t="s">
        <v>50</v>
      </c>
      <c r="B4" s="257"/>
      <c r="C4" s="257"/>
      <c r="D4" s="257"/>
      <c r="E4" s="257"/>
      <c r="F4" s="257"/>
      <c r="G4" s="257"/>
      <c r="H4" s="257"/>
      <c r="I4" s="123" t="s">
        <v>245</v>
      </c>
      <c r="J4" s="227" t="s">
        <v>283</v>
      </c>
      <c r="K4" s="227"/>
      <c r="L4" s="227" t="s">
        <v>284</v>
      </c>
      <c r="M4" s="227"/>
    </row>
    <row r="5" spans="1:13" ht="12.75">
      <c r="A5" s="256"/>
      <c r="B5" s="256"/>
      <c r="C5" s="256"/>
      <c r="D5" s="256"/>
      <c r="E5" s="256"/>
      <c r="F5" s="256"/>
      <c r="G5" s="256"/>
      <c r="H5" s="256"/>
      <c r="I5" s="53"/>
      <c r="J5" s="55" t="s">
        <v>279</v>
      </c>
      <c r="K5" s="55" t="s">
        <v>280</v>
      </c>
      <c r="L5" s="55" t="s">
        <v>279</v>
      </c>
      <c r="M5" s="55" t="s">
        <v>280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03" t="s">
        <v>20</v>
      </c>
      <c r="B7" s="204"/>
      <c r="C7" s="204"/>
      <c r="D7" s="204"/>
      <c r="E7" s="204"/>
      <c r="F7" s="204"/>
      <c r="G7" s="204"/>
      <c r="H7" s="221"/>
      <c r="I7" s="3">
        <v>111</v>
      </c>
      <c r="J7" s="50">
        <f>SUM(J8:J9)</f>
        <v>617478876</v>
      </c>
      <c r="K7" s="50">
        <f>SUM(K8:K9)</f>
        <v>208425279</v>
      </c>
      <c r="L7" s="50">
        <f>SUM(L8:L9)</f>
        <v>514746498</v>
      </c>
      <c r="M7" s="50">
        <f>SUM(M8:M9)</f>
        <v>69219624</v>
      </c>
    </row>
    <row r="8" spans="1:13" ht="12.75">
      <c r="A8" s="210" t="s">
        <v>126</v>
      </c>
      <c r="B8" s="211"/>
      <c r="C8" s="211"/>
      <c r="D8" s="211"/>
      <c r="E8" s="211"/>
      <c r="F8" s="211"/>
      <c r="G8" s="211"/>
      <c r="H8" s="212"/>
      <c r="I8" s="1">
        <v>112</v>
      </c>
      <c r="J8" s="6">
        <v>388458028</v>
      </c>
      <c r="K8" s="6">
        <v>158070643</v>
      </c>
      <c r="L8" s="6">
        <v>464202058</v>
      </c>
      <c r="M8" s="6">
        <v>66907442</v>
      </c>
    </row>
    <row r="9" spans="1:13" ht="12.75">
      <c r="A9" s="210" t="s">
        <v>94</v>
      </c>
      <c r="B9" s="211"/>
      <c r="C9" s="211"/>
      <c r="D9" s="211"/>
      <c r="E9" s="211"/>
      <c r="F9" s="211"/>
      <c r="G9" s="211"/>
      <c r="H9" s="212"/>
      <c r="I9" s="1">
        <v>113</v>
      </c>
      <c r="J9" s="6">
        <v>229020848</v>
      </c>
      <c r="K9" s="6">
        <v>50354636</v>
      </c>
      <c r="L9" s="6">
        <v>50544440</v>
      </c>
      <c r="M9" s="6">
        <v>2312182</v>
      </c>
    </row>
    <row r="10" spans="1:13" ht="12.75">
      <c r="A10" s="210" t="s">
        <v>7</v>
      </c>
      <c r="B10" s="211"/>
      <c r="C10" s="211"/>
      <c r="D10" s="211"/>
      <c r="E10" s="211"/>
      <c r="F10" s="211"/>
      <c r="G10" s="211"/>
      <c r="H10" s="212"/>
      <c r="I10" s="1">
        <v>114</v>
      </c>
      <c r="J10" s="49">
        <f>J11+J12+J16+J20+J21+J22+J25+J26</f>
        <v>577948555</v>
      </c>
      <c r="K10" s="49">
        <f>K11+K12+K16+K20+K21+K22+K25+K26</f>
        <v>220432632</v>
      </c>
      <c r="L10" s="49">
        <f>L11+L12+L16+L20+L21+L22+L25+L26</f>
        <v>519448877</v>
      </c>
      <c r="M10" s="49">
        <f>M11+M12+M16+M20+M21+M22+M25+M26</f>
        <v>80208359</v>
      </c>
    </row>
    <row r="11" spans="1:13" ht="12.75">
      <c r="A11" s="210" t="s">
        <v>95</v>
      </c>
      <c r="B11" s="211"/>
      <c r="C11" s="211"/>
      <c r="D11" s="211"/>
      <c r="E11" s="211"/>
      <c r="F11" s="211"/>
      <c r="G11" s="211"/>
      <c r="H11" s="212"/>
      <c r="I11" s="1">
        <v>115</v>
      </c>
      <c r="J11" s="6">
        <v>9234796</v>
      </c>
      <c r="K11" s="6">
        <v>-1621764</v>
      </c>
      <c r="L11" s="6">
        <v>-155120510</v>
      </c>
      <c r="M11" s="6">
        <v>-95799788</v>
      </c>
    </row>
    <row r="12" spans="1:13" ht="12.75">
      <c r="A12" s="210" t="s">
        <v>16</v>
      </c>
      <c r="B12" s="211"/>
      <c r="C12" s="211"/>
      <c r="D12" s="211"/>
      <c r="E12" s="211"/>
      <c r="F12" s="211"/>
      <c r="G12" s="211"/>
      <c r="H12" s="212"/>
      <c r="I12" s="1">
        <v>116</v>
      </c>
      <c r="J12" s="49">
        <f>SUM(J13:J15)</f>
        <v>395109547</v>
      </c>
      <c r="K12" s="49">
        <f>SUM(K13:K15)</f>
        <v>161416144</v>
      </c>
      <c r="L12" s="49">
        <f>SUM(L13:L15)</f>
        <v>475375863</v>
      </c>
      <c r="M12" s="49">
        <f>SUM(M13:M15)</f>
        <v>106212511</v>
      </c>
    </row>
    <row r="13" spans="1:13" ht="12.75">
      <c r="A13" s="207" t="s">
        <v>122</v>
      </c>
      <c r="B13" s="208"/>
      <c r="C13" s="208"/>
      <c r="D13" s="208"/>
      <c r="E13" s="208"/>
      <c r="F13" s="208"/>
      <c r="G13" s="208"/>
      <c r="H13" s="209"/>
      <c r="I13" s="1">
        <v>117</v>
      </c>
      <c r="J13" s="6">
        <v>308932748</v>
      </c>
      <c r="K13" s="6">
        <v>115542584</v>
      </c>
      <c r="L13" s="6">
        <v>288093708</v>
      </c>
      <c r="M13" s="6">
        <v>60451752</v>
      </c>
    </row>
    <row r="14" spans="1:13" ht="12.75">
      <c r="A14" s="207" t="s">
        <v>123</v>
      </c>
      <c r="B14" s="208"/>
      <c r="C14" s="208"/>
      <c r="D14" s="208"/>
      <c r="E14" s="208"/>
      <c r="F14" s="208"/>
      <c r="G14" s="208"/>
      <c r="H14" s="209"/>
      <c r="I14" s="1">
        <v>118</v>
      </c>
      <c r="J14" s="6">
        <v>0</v>
      </c>
      <c r="K14" s="6">
        <v>0</v>
      </c>
      <c r="L14" s="6"/>
      <c r="M14" s="6"/>
    </row>
    <row r="15" spans="1:13" ht="12.75">
      <c r="A15" s="207" t="s">
        <v>52</v>
      </c>
      <c r="B15" s="208"/>
      <c r="C15" s="208"/>
      <c r="D15" s="208"/>
      <c r="E15" s="208"/>
      <c r="F15" s="208"/>
      <c r="G15" s="208"/>
      <c r="H15" s="209"/>
      <c r="I15" s="1">
        <v>119</v>
      </c>
      <c r="J15" s="6">
        <v>86176799</v>
      </c>
      <c r="K15" s="6">
        <v>45873560</v>
      </c>
      <c r="L15" s="6">
        <v>187282155</v>
      </c>
      <c r="M15" s="6">
        <v>45760759</v>
      </c>
    </row>
    <row r="16" spans="1:13" ht="12.75">
      <c r="A16" s="210" t="s">
        <v>17</v>
      </c>
      <c r="B16" s="211"/>
      <c r="C16" s="211"/>
      <c r="D16" s="211"/>
      <c r="E16" s="211"/>
      <c r="F16" s="211"/>
      <c r="G16" s="211"/>
      <c r="H16" s="212"/>
      <c r="I16" s="1">
        <v>120</v>
      </c>
      <c r="J16" s="49">
        <f>SUM(J17:J19)</f>
        <v>109563687</v>
      </c>
      <c r="K16" s="49">
        <f>SUM(K17:K19)</f>
        <v>38058653</v>
      </c>
      <c r="L16" s="49">
        <f>SUM(L17:L19)</f>
        <v>123873994</v>
      </c>
      <c r="M16" s="49">
        <v>42527888</v>
      </c>
    </row>
    <row r="17" spans="1:13" ht="12.75">
      <c r="A17" s="207" t="s">
        <v>53</v>
      </c>
      <c r="B17" s="208"/>
      <c r="C17" s="208"/>
      <c r="D17" s="208"/>
      <c r="E17" s="208"/>
      <c r="F17" s="208"/>
      <c r="G17" s="208"/>
      <c r="H17" s="209"/>
      <c r="I17" s="1">
        <v>121</v>
      </c>
      <c r="J17" s="6">
        <v>66352600</v>
      </c>
      <c r="K17" s="6">
        <v>22991220</v>
      </c>
      <c r="L17" s="6">
        <v>75486393</v>
      </c>
      <c r="M17" s="6">
        <v>25812029</v>
      </c>
    </row>
    <row r="18" spans="1:13" ht="12.75">
      <c r="A18" s="207" t="s">
        <v>54</v>
      </c>
      <c r="B18" s="208"/>
      <c r="C18" s="208"/>
      <c r="D18" s="208"/>
      <c r="E18" s="208"/>
      <c r="F18" s="208"/>
      <c r="G18" s="208"/>
      <c r="H18" s="209"/>
      <c r="I18" s="1">
        <v>122</v>
      </c>
      <c r="J18" s="6">
        <v>25020041</v>
      </c>
      <c r="K18" s="6">
        <v>8757974</v>
      </c>
      <c r="L18" s="6">
        <v>28001506</v>
      </c>
      <c r="M18" s="6">
        <v>9687025</v>
      </c>
    </row>
    <row r="19" spans="1:13" ht="12.75">
      <c r="A19" s="207" t="s">
        <v>55</v>
      </c>
      <c r="B19" s="208"/>
      <c r="C19" s="208"/>
      <c r="D19" s="208"/>
      <c r="E19" s="208"/>
      <c r="F19" s="208"/>
      <c r="G19" s="208"/>
      <c r="H19" s="209"/>
      <c r="I19" s="1">
        <v>123</v>
      </c>
      <c r="J19" s="6">
        <v>18191046</v>
      </c>
      <c r="K19" s="6">
        <v>6309459</v>
      </c>
      <c r="L19" s="6">
        <v>20386095</v>
      </c>
      <c r="M19" s="6">
        <v>7028834</v>
      </c>
    </row>
    <row r="20" spans="1:13" ht="12.75">
      <c r="A20" s="210" t="s">
        <v>96</v>
      </c>
      <c r="B20" s="211"/>
      <c r="C20" s="211"/>
      <c r="D20" s="211"/>
      <c r="E20" s="211"/>
      <c r="F20" s="211"/>
      <c r="G20" s="211"/>
      <c r="H20" s="212"/>
      <c r="I20" s="1">
        <v>124</v>
      </c>
      <c r="J20" s="6">
        <v>14223247</v>
      </c>
      <c r="K20" s="6">
        <v>4724475</v>
      </c>
      <c r="L20" s="6">
        <v>13786220</v>
      </c>
      <c r="M20" s="6">
        <v>4329750</v>
      </c>
    </row>
    <row r="21" spans="1:13" ht="12.75">
      <c r="A21" s="210" t="s">
        <v>97</v>
      </c>
      <c r="B21" s="211"/>
      <c r="C21" s="211"/>
      <c r="D21" s="211"/>
      <c r="E21" s="211"/>
      <c r="F21" s="211"/>
      <c r="G21" s="211"/>
      <c r="H21" s="212"/>
      <c r="I21" s="1">
        <v>125</v>
      </c>
      <c r="J21" s="6">
        <v>46774735</v>
      </c>
      <c r="K21" s="6">
        <v>16916535</v>
      </c>
      <c r="L21" s="6">
        <v>45731797</v>
      </c>
      <c r="M21" s="6">
        <v>17090757</v>
      </c>
    </row>
    <row r="22" spans="1:13" ht="12.75">
      <c r="A22" s="210" t="s">
        <v>18</v>
      </c>
      <c r="B22" s="211"/>
      <c r="C22" s="211"/>
      <c r="D22" s="211"/>
      <c r="E22" s="211"/>
      <c r="F22" s="211"/>
      <c r="G22" s="211"/>
      <c r="H22" s="212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.75">
      <c r="A23" s="207" t="s">
        <v>113</v>
      </c>
      <c r="B23" s="208"/>
      <c r="C23" s="208"/>
      <c r="D23" s="208"/>
      <c r="E23" s="208"/>
      <c r="F23" s="208"/>
      <c r="G23" s="208"/>
      <c r="H23" s="209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07" t="s">
        <v>114</v>
      </c>
      <c r="B24" s="208"/>
      <c r="C24" s="208"/>
      <c r="D24" s="208"/>
      <c r="E24" s="208"/>
      <c r="F24" s="208"/>
      <c r="G24" s="208"/>
      <c r="H24" s="209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>
      <c r="A25" s="210" t="s">
        <v>98</v>
      </c>
      <c r="B25" s="211"/>
      <c r="C25" s="211"/>
      <c r="D25" s="211"/>
      <c r="E25" s="211"/>
      <c r="F25" s="211"/>
      <c r="G25" s="211"/>
      <c r="H25" s="212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>
      <c r="A26" s="210" t="s">
        <v>41</v>
      </c>
      <c r="B26" s="211"/>
      <c r="C26" s="211"/>
      <c r="D26" s="211"/>
      <c r="E26" s="211"/>
      <c r="F26" s="211"/>
      <c r="G26" s="211"/>
      <c r="H26" s="212"/>
      <c r="I26" s="1">
        <v>130</v>
      </c>
      <c r="J26" s="6">
        <v>3042543</v>
      </c>
      <c r="K26" s="6">
        <v>938589</v>
      </c>
      <c r="L26" s="6">
        <v>15801513</v>
      </c>
      <c r="M26" s="6">
        <v>5847241</v>
      </c>
    </row>
    <row r="27" spans="1:13" ht="12.75">
      <c r="A27" s="210" t="s">
        <v>179</v>
      </c>
      <c r="B27" s="211"/>
      <c r="C27" s="211"/>
      <c r="D27" s="211"/>
      <c r="E27" s="211"/>
      <c r="F27" s="211"/>
      <c r="G27" s="211"/>
      <c r="H27" s="212"/>
      <c r="I27" s="1">
        <v>131</v>
      </c>
      <c r="J27" s="49">
        <f>SUM(J28:J32)</f>
        <v>91867328</v>
      </c>
      <c r="K27" s="49">
        <f>SUM(K28:K32)</f>
        <v>14981375</v>
      </c>
      <c r="L27" s="49">
        <f>SUM(L28:L32)</f>
        <v>180598376</v>
      </c>
      <c r="M27" s="49">
        <f>SUM(M28:M32)</f>
        <v>59535136</v>
      </c>
    </row>
    <row r="28" spans="1:13" ht="12.75">
      <c r="A28" s="207" t="s">
        <v>193</v>
      </c>
      <c r="B28" s="208"/>
      <c r="C28" s="208"/>
      <c r="D28" s="208"/>
      <c r="E28" s="208"/>
      <c r="F28" s="208"/>
      <c r="G28" s="208"/>
      <c r="H28" s="209"/>
      <c r="I28" s="1">
        <v>132</v>
      </c>
      <c r="J28" s="6">
        <v>9806733</v>
      </c>
      <c r="K28" s="6">
        <v>3068460</v>
      </c>
      <c r="L28" s="6">
        <v>19497005</v>
      </c>
      <c r="M28" s="6">
        <v>6552734</v>
      </c>
    </row>
    <row r="29" spans="1:13" ht="12.75">
      <c r="A29" s="207" t="s">
        <v>129</v>
      </c>
      <c r="B29" s="208"/>
      <c r="C29" s="208"/>
      <c r="D29" s="208"/>
      <c r="E29" s="208"/>
      <c r="F29" s="208"/>
      <c r="G29" s="208"/>
      <c r="H29" s="209"/>
      <c r="I29" s="1">
        <v>133</v>
      </c>
      <c r="J29" s="6">
        <v>82060595</v>
      </c>
      <c r="K29" s="6">
        <v>11912915</v>
      </c>
      <c r="L29" s="6">
        <v>161101371</v>
      </c>
      <c r="M29" s="6">
        <v>52982402</v>
      </c>
    </row>
    <row r="30" spans="1:13" ht="12.75">
      <c r="A30" s="207" t="s">
        <v>115</v>
      </c>
      <c r="B30" s="208"/>
      <c r="C30" s="208"/>
      <c r="D30" s="208"/>
      <c r="E30" s="208"/>
      <c r="F30" s="208"/>
      <c r="G30" s="208"/>
      <c r="H30" s="209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07" t="s">
        <v>189</v>
      </c>
      <c r="B31" s="208"/>
      <c r="C31" s="208"/>
      <c r="D31" s="208"/>
      <c r="E31" s="208"/>
      <c r="F31" s="208"/>
      <c r="G31" s="208"/>
      <c r="H31" s="209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07" t="s">
        <v>116</v>
      </c>
      <c r="B32" s="208"/>
      <c r="C32" s="208"/>
      <c r="D32" s="208"/>
      <c r="E32" s="208"/>
      <c r="F32" s="208"/>
      <c r="G32" s="208"/>
      <c r="H32" s="209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>
      <c r="A33" s="210" t="s">
        <v>180</v>
      </c>
      <c r="B33" s="211"/>
      <c r="C33" s="211"/>
      <c r="D33" s="211"/>
      <c r="E33" s="211"/>
      <c r="F33" s="211"/>
      <c r="G33" s="211"/>
      <c r="H33" s="212"/>
      <c r="I33" s="1">
        <v>137</v>
      </c>
      <c r="J33" s="49">
        <f>SUM(J34:J37)</f>
        <v>98934764</v>
      </c>
      <c r="K33" s="49">
        <f>SUM(K34:K37)</f>
        <v>18524322</v>
      </c>
      <c r="L33" s="49">
        <f>SUM(L34:L37)</f>
        <v>175429563</v>
      </c>
      <c r="M33" s="49">
        <f>SUM(M34:M37)</f>
        <v>49813584</v>
      </c>
    </row>
    <row r="34" spans="1:13" ht="12.75">
      <c r="A34" s="207" t="s">
        <v>57</v>
      </c>
      <c r="B34" s="208"/>
      <c r="C34" s="208"/>
      <c r="D34" s="208"/>
      <c r="E34" s="208"/>
      <c r="F34" s="208"/>
      <c r="G34" s="208"/>
      <c r="H34" s="209"/>
      <c r="I34" s="1">
        <v>138</v>
      </c>
      <c r="J34" s="6">
        <v>6264492</v>
      </c>
      <c r="K34" s="6">
        <v>3001441</v>
      </c>
      <c r="L34" s="6">
        <v>11629013</v>
      </c>
      <c r="M34" s="6">
        <v>3353560</v>
      </c>
    </row>
    <row r="35" spans="1:13" ht="12.75">
      <c r="A35" s="207" t="s">
        <v>56</v>
      </c>
      <c r="B35" s="208"/>
      <c r="C35" s="208"/>
      <c r="D35" s="208"/>
      <c r="E35" s="208"/>
      <c r="F35" s="208"/>
      <c r="G35" s="208"/>
      <c r="H35" s="209"/>
      <c r="I35" s="1">
        <v>139</v>
      </c>
      <c r="J35" s="6">
        <v>92670272</v>
      </c>
      <c r="K35" s="6">
        <v>15522881</v>
      </c>
      <c r="L35" s="6">
        <v>163800550</v>
      </c>
      <c r="M35" s="6">
        <v>46460024</v>
      </c>
    </row>
    <row r="36" spans="1:13" ht="12.75">
      <c r="A36" s="207" t="s">
        <v>190</v>
      </c>
      <c r="B36" s="208"/>
      <c r="C36" s="208"/>
      <c r="D36" s="208"/>
      <c r="E36" s="208"/>
      <c r="F36" s="208"/>
      <c r="G36" s="208"/>
      <c r="H36" s="209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207" t="s">
        <v>58</v>
      </c>
      <c r="B37" s="208"/>
      <c r="C37" s="208"/>
      <c r="D37" s="208"/>
      <c r="E37" s="208"/>
      <c r="F37" s="208"/>
      <c r="G37" s="208"/>
      <c r="H37" s="209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>
      <c r="A38" s="210" t="s">
        <v>164</v>
      </c>
      <c r="B38" s="211"/>
      <c r="C38" s="211"/>
      <c r="D38" s="211"/>
      <c r="E38" s="211"/>
      <c r="F38" s="211"/>
      <c r="G38" s="211"/>
      <c r="H38" s="212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>
      <c r="A39" s="210" t="s">
        <v>165</v>
      </c>
      <c r="B39" s="211"/>
      <c r="C39" s="211"/>
      <c r="D39" s="211"/>
      <c r="E39" s="211"/>
      <c r="F39" s="211"/>
      <c r="G39" s="211"/>
      <c r="H39" s="212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10" t="s">
        <v>191</v>
      </c>
      <c r="B40" s="211"/>
      <c r="C40" s="211"/>
      <c r="D40" s="211"/>
      <c r="E40" s="211"/>
      <c r="F40" s="211"/>
      <c r="G40" s="211"/>
      <c r="H40" s="212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10" t="s">
        <v>192</v>
      </c>
      <c r="B41" s="211"/>
      <c r="C41" s="211"/>
      <c r="D41" s="211"/>
      <c r="E41" s="211"/>
      <c r="F41" s="211"/>
      <c r="G41" s="211"/>
      <c r="H41" s="212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10" t="s">
        <v>181</v>
      </c>
      <c r="B42" s="211"/>
      <c r="C42" s="211"/>
      <c r="D42" s="211"/>
      <c r="E42" s="211"/>
      <c r="F42" s="211"/>
      <c r="G42" s="211"/>
      <c r="H42" s="212"/>
      <c r="I42" s="1">
        <v>146</v>
      </c>
      <c r="J42" s="49">
        <f>J7+J27+J38+J40</f>
        <v>709346204</v>
      </c>
      <c r="K42" s="49">
        <f>K7+K27+K38+K40</f>
        <v>223406654</v>
      </c>
      <c r="L42" s="49">
        <f>L7+L27+L38+L40</f>
        <v>695344874</v>
      </c>
      <c r="M42" s="49">
        <f>M7+M27+M38+M40</f>
        <v>128754760</v>
      </c>
    </row>
    <row r="43" spans="1:13" ht="12.75">
      <c r="A43" s="210" t="s">
        <v>182</v>
      </c>
      <c r="B43" s="211"/>
      <c r="C43" s="211"/>
      <c r="D43" s="211"/>
      <c r="E43" s="211"/>
      <c r="F43" s="211"/>
      <c r="G43" s="211"/>
      <c r="H43" s="212"/>
      <c r="I43" s="1">
        <v>147</v>
      </c>
      <c r="J43" s="49">
        <f>J10+J33+J39+J41</f>
        <v>676883319</v>
      </c>
      <c r="K43" s="49">
        <f>K10+K33+K39+K41</f>
        <v>238956954</v>
      </c>
      <c r="L43" s="49">
        <f>L10+L33+L39+L41</f>
        <v>694878440</v>
      </c>
      <c r="M43" s="49">
        <f>M10+M33+M39+M41</f>
        <v>130021943</v>
      </c>
    </row>
    <row r="44" spans="1:13" ht="12.75">
      <c r="A44" s="210" t="s">
        <v>202</v>
      </c>
      <c r="B44" s="211"/>
      <c r="C44" s="211"/>
      <c r="D44" s="211"/>
      <c r="E44" s="211"/>
      <c r="F44" s="211"/>
      <c r="G44" s="211"/>
      <c r="H44" s="212"/>
      <c r="I44" s="1">
        <v>148</v>
      </c>
      <c r="J44" s="49">
        <f>J42-J43</f>
        <v>32462885</v>
      </c>
      <c r="K44" s="49">
        <f>K42-K43</f>
        <v>-15550300</v>
      </c>
      <c r="L44" s="49">
        <f>L42-L43</f>
        <v>466434</v>
      </c>
      <c r="M44" s="49">
        <f>M42-M43</f>
        <v>-1267183</v>
      </c>
    </row>
    <row r="45" spans="1:13" ht="12.75">
      <c r="A45" s="218" t="s">
        <v>184</v>
      </c>
      <c r="B45" s="219"/>
      <c r="C45" s="219"/>
      <c r="D45" s="219"/>
      <c r="E45" s="219"/>
      <c r="F45" s="219"/>
      <c r="G45" s="219"/>
      <c r="H45" s="220"/>
      <c r="I45" s="1">
        <v>149</v>
      </c>
      <c r="J45" s="49">
        <f>IF(J42&gt;J43,J42-J43,0)</f>
        <v>32462885</v>
      </c>
      <c r="K45" s="49">
        <f>IF(K42&gt;K43,K42-K43,0)</f>
        <v>0</v>
      </c>
      <c r="L45" s="49">
        <f>IF(L42&gt;L43,L42-L43,0)</f>
        <v>466434</v>
      </c>
      <c r="M45" s="49">
        <f>IF(M42&gt;M43,M42-M43,0)</f>
        <v>0</v>
      </c>
    </row>
    <row r="46" spans="1:13" ht="12.75">
      <c r="A46" s="218" t="s">
        <v>185</v>
      </c>
      <c r="B46" s="219"/>
      <c r="C46" s="219"/>
      <c r="D46" s="219"/>
      <c r="E46" s="219"/>
      <c r="F46" s="219"/>
      <c r="G46" s="219"/>
      <c r="H46" s="220"/>
      <c r="I46" s="1">
        <v>150</v>
      </c>
      <c r="J46" s="49">
        <f>IF(J43&gt;J42,J43-J42,0)</f>
        <v>0</v>
      </c>
      <c r="K46" s="49">
        <f>IF(K43&gt;K42,K43-K42,0)</f>
        <v>15550300</v>
      </c>
      <c r="L46" s="49">
        <f>IF(L43&gt;L42,L43-L42,0)</f>
        <v>0</v>
      </c>
      <c r="M46" s="49">
        <f>IF(M43&gt;M42,M43-M42,0)</f>
        <v>1267183</v>
      </c>
    </row>
    <row r="47" spans="1:13" ht="12.75">
      <c r="A47" s="210" t="s">
        <v>183</v>
      </c>
      <c r="B47" s="211"/>
      <c r="C47" s="211"/>
      <c r="D47" s="211"/>
      <c r="E47" s="211"/>
      <c r="F47" s="211"/>
      <c r="G47" s="211"/>
      <c r="H47" s="212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ht="12.75">
      <c r="A48" s="210" t="s">
        <v>203</v>
      </c>
      <c r="B48" s="211"/>
      <c r="C48" s="211"/>
      <c r="D48" s="211"/>
      <c r="E48" s="211"/>
      <c r="F48" s="211"/>
      <c r="G48" s="211"/>
      <c r="H48" s="212"/>
      <c r="I48" s="1">
        <v>152</v>
      </c>
      <c r="J48" s="49">
        <f>J44-J47</f>
        <v>32462885</v>
      </c>
      <c r="K48" s="49">
        <f>K44-K47</f>
        <v>-15550300</v>
      </c>
      <c r="L48" s="49">
        <f>L44-L47</f>
        <v>466434</v>
      </c>
      <c r="M48" s="49">
        <f>M44-M47</f>
        <v>-1267183</v>
      </c>
    </row>
    <row r="49" spans="1:13" ht="12.75">
      <c r="A49" s="218" t="s">
        <v>161</v>
      </c>
      <c r="B49" s="219"/>
      <c r="C49" s="219"/>
      <c r="D49" s="219"/>
      <c r="E49" s="219"/>
      <c r="F49" s="219"/>
      <c r="G49" s="219"/>
      <c r="H49" s="220"/>
      <c r="I49" s="1">
        <v>153</v>
      </c>
      <c r="J49" s="49">
        <f>IF(J48&gt;0,J48,0)</f>
        <v>32462885</v>
      </c>
      <c r="K49" s="49">
        <f>IF(K48&gt;0,K48,0)</f>
        <v>0</v>
      </c>
      <c r="L49" s="49">
        <f>IF(L48&gt;0,L48,0)</f>
        <v>466434</v>
      </c>
      <c r="M49" s="49">
        <f>IF(M48&gt;0,M48,0)</f>
        <v>0</v>
      </c>
    </row>
    <row r="50" spans="1:13" ht="12.75">
      <c r="A50" s="251" t="s">
        <v>186</v>
      </c>
      <c r="B50" s="252"/>
      <c r="C50" s="252"/>
      <c r="D50" s="252"/>
      <c r="E50" s="252"/>
      <c r="F50" s="252"/>
      <c r="G50" s="252"/>
      <c r="H50" s="253"/>
      <c r="I50" s="2">
        <v>154</v>
      </c>
      <c r="J50" s="56">
        <f>IF(J48&lt;0,-J48,0)</f>
        <v>0</v>
      </c>
      <c r="K50" s="56">
        <f>IF(K48&lt;0,-K48,0)</f>
        <v>15550300</v>
      </c>
      <c r="L50" s="56">
        <f>IF(L48&lt;0,-L48,0)</f>
        <v>0</v>
      </c>
      <c r="M50" s="56">
        <f>IF(M48&lt;0,-M48,0)</f>
        <v>1267183</v>
      </c>
    </row>
    <row r="51" spans="1:13" ht="12.75" customHeight="1">
      <c r="A51" s="199" t="s">
        <v>277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44"/>
    </row>
    <row r="52" spans="1:13" ht="12.75" customHeight="1">
      <c r="A52" s="199" t="s">
        <v>156</v>
      </c>
      <c r="B52" s="200"/>
      <c r="C52" s="200"/>
      <c r="D52" s="200"/>
      <c r="E52" s="200"/>
      <c r="F52" s="200"/>
      <c r="G52" s="200"/>
      <c r="H52" s="200"/>
      <c r="I52" s="122"/>
      <c r="J52" s="122"/>
      <c r="K52" s="122"/>
      <c r="L52" s="122"/>
      <c r="M52" s="125"/>
    </row>
    <row r="53" spans="1:13" ht="12.75">
      <c r="A53" s="245" t="s">
        <v>200</v>
      </c>
      <c r="B53" s="246"/>
      <c r="C53" s="246"/>
      <c r="D53" s="246"/>
      <c r="E53" s="246"/>
      <c r="F53" s="246"/>
      <c r="G53" s="246"/>
      <c r="H53" s="247"/>
      <c r="I53" s="3">
        <v>155</v>
      </c>
      <c r="J53" s="119"/>
      <c r="K53" s="119"/>
      <c r="L53" s="119"/>
      <c r="M53" s="119"/>
    </row>
    <row r="54" spans="1:13" ht="12.75">
      <c r="A54" s="248" t="s">
        <v>201</v>
      </c>
      <c r="B54" s="249"/>
      <c r="C54" s="249"/>
      <c r="D54" s="249"/>
      <c r="E54" s="249"/>
      <c r="F54" s="249"/>
      <c r="G54" s="249"/>
      <c r="H54" s="250"/>
      <c r="I54" s="1">
        <v>156</v>
      </c>
      <c r="J54" s="7"/>
      <c r="K54" s="7"/>
      <c r="L54" s="7"/>
      <c r="M54" s="7"/>
    </row>
    <row r="55" spans="1:13" ht="12.75" customHeight="1">
      <c r="A55" s="199" t="s">
        <v>158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44"/>
    </row>
    <row r="56" spans="1:13" ht="12.75">
      <c r="A56" s="203" t="s">
        <v>170</v>
      </c>
      <c r="B56" s="204"/>
      <c r="C56" s="204"/>
      <c r="D56" s="204"/>
      <c r="E56" s="204"/>
      <c r="F56" s="204"/>
      <c r="G56" s="204"/>
      <c r="H56" s="221"/>
      <c r="I56" s="8">
        <v>157</v>
      </c>
      <c r="J56" s="5">
        <f>J48</f>
        <v>32462885</v>
      </c>
      <c r="K56" s="5">
        <f>K48</f>
        <v>-15550300</v>
      </c>
      <c r="L56" s="5">
        <f>L48</f>
        <v>466434</v>
      </c>
      <c r="M56" s="5">
        <f>M48</f>
        <v>-1267183</v>
      </c>
    </row>
    <row r="57" spans="1:13" ht="12.75">
      <c r="A57" s="210" t="s">
        <v>187</v>
      </c>
      <c r="B57" s="211"/>
      <c r="C57" s="211"/>
      <c r="D57" s="211"/>
      <c r="E57" s="211"/>
      <c r="F57" s="211"/>
      <c r="G57" s="211"/>
      <c r="H57" s="212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10" t="s">
        <v>194</v>
      </c>
      <c r="B58" s="211"/>
      <c r="C58" s="211"/>
      <c r="D58" s="211"/>
      <c r="E58" s="211"/>
      <c r="F58" s="211"/>
      <c r="G58" s="211"/>
      <c r="H58" s="212"/>
      <c r="I58" s="1">
        <v>159</v>
      </c>
      <c r="J58" s="6"/>
      <c r="K58" s="6"/>
      <c r="L58" s="6"/>
      <c r="M58" s="6"/>
    </row>
    <row r="59" spans="1:13" ht="12.75">
      <c r="A59" s="210" t="s">
        <v>195</v>
      </c>
      <c r="B59" s="211"/>
      <c r="C59" s="211"/>
      <c r="D59" s="211"/>
      <c r="E59" s="211"/>
      <c r="F59" s="211"/>
      <c r="G59" s="211"/>
      <c r="H59" s="212"/>
      <c r="I59" s="1">
        <v>160</v>
      </c>
      <c r="J59" s="6"/>
      <c r="K59" s="6"/>
      <c r="L59" s="6"/>
      <c r="M59" s="6"/>
    </row>
    <row r="60" spans="1:13" ht="12.75">
      <c r="A60" s="210" t="s">
        <v>39</v>
      </c>
      <c r="B60" s="211"/>
      <c r="C60" s="211"/>
      <c r="D60" s="211"/>
      <c r="E60" s="211"/>
      <c r="F60" s="211"/>
      <c r="G60" s="211"/>
      <c r="H60" s="212"/>
      <c r="I60" s="1">
        <v>161</v>
      </c>
      <c r="J60" s="6"/>
      <c r="K60" s="6"/>
      <c r="L60" s="6"/>
      <c r="M60" s="6"/>
    </row>
    <row r="61" spans="1:13" ht="12.75">
      <c r="A61" s="210" t="s">
        <v>196</v>
      </c>
      <c r="B61" s="211"/>
      <c r="C61" s="211"/>
      <c r="D61" s="211"/>
      <c r="E61" s="211"/>
      <c r="F61" s="211"/>
      <c r="G61" s="211"/>
      <c r="H61" s="212"/>
      <c r="I61" s="1">
        <v>162</v>
      </c>
      <c r="J61" s="6"/>
      <c r="K61" s="6"/>
      <c r="L61" s="6"/>
      <c r="M61" s="6"/>
    </row>
    <row r="62" spans="1:13" ht="12.75">
      <c r="A62" s="210" t="s">
        <v>197</v>
      </c>
      <c r="B62" s="211"/>
      <c r="C62" s="211"/>
      <c r="D62" s="211"/>
      <c r="E62" s="211"/>
      <c r="F62" s="211"/>
      <c r="G62" s="211"/>
      <c r="H62" s="212"/>
      <c r="I62" s="1">
        <v>163</v>
      </c>
      <c r="J62" s="6"/>
      <c r="K62" s="6"/>
      <c r="L62" s="6"/>
      <c r="M62" s="6"/>
    </row>
    <row r="63" spans="1:13" ht="12.75">
      <c r="A63" s="210" t="s">
        <v>198</v>
      </c>
      <c r="B63" s="211"/>
      <c r="C63" s="211"/>
      <c r="D63" s="211"/>
      <c r="E63" s="211"/>
      <c r="F63" s="211"/>
      <c r="G63" s="211"/>
      <c r="H63" s="212"/>
      <c r="I63" s="1">
        <v>164</v>
      </c>
      <c r="J63" s="6"/>
      <c r="K63" s="6"/>
      <c r="L63" s="6"/>
      <c r="M63" s="6"/>
    </row>
    <row r="64" spans="1:13" ht="12.75">
      <c r="A64" s="210" t="s">
        <v>199</v>
      </c>
      <c r="B64" s="211"/>
      <c r="C64" s="211"/>
      <c r="D64" s="211"/>
      <c r="E64" s="211"/>
      <c r="F64" s="211"/>
      <c r="G64" s="211"/>
      <c r="H64" s="212"/>
      <c r="I64" s="1">
        <v>165</v>
      </c>
      <c r="J64" s="6"/>
      <c r="K64" s="6"/>
      <c r="L64" s="6"/>
      <c r="M64" s="6"/>
    </row>
    <row r="65" spans="1:13" ht="12.75">
      <c r="A65" s="210" t="s">
        <v>188</v>
      </c>
      <c r="B65" s="211"/>
      <c r="C65" s="211"/>
      <c r="D65" s="211"/>
      <c r="E65" s="211"/>
      <c r="F65" s="211"/>
      <c r="G65" s="211"/>
      <c r="H65" s="212"/>
      <c r="I65" s="1">
        <v>166</v>
      </c>
      <c r="J65" s="6"/>
      <c r="K65" s="6"/>
      <c r="L65" s="6"/>
      <c r="M65" s="6"/>
    </row>
    <row r="66" spans="1:13" ht="12.75">
      <c r="A66" s="210" t="s">
        <v>162</v>
      </c>
      <c r="B66" s="211"/>
      <c r="C66" s="211"/>
      <c r="D66" s="211"/>
      <c r="E66" s="211"/>
      <c r="F66" s="211"/>
      <c r="G66" s="211"/>
      <c r="H66" s="212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10" t="s">
        <v>163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6">
        <f>J56+J66</f>
        <v>32462885</v>
      </c>
      <c r="K67" s="56">
        <f>K56+K66</f>
        <v>-15550300</v>
      </c>
      <c r="L67" s="56">
        <f>L56+L66</f>
        <v>466434</v>
      </c>
      <c r="M67" s="56">
        <f>M56+M66</f>
        <v>-1267183</v>
      </c>
    </row>
    <row r="68" spans="1:13" ht="12.75" customHeight="1">
      <c r="A68" s="199" t="s">
        <v>278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44"/>
    </row>
    <row r="69" spans="1:13" ht="12.75" customHeight="1">
      <c r="A69" s="199" t="s">
        <v>157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44"/>
    </row>
    <row r="70" spans="1:13" ht="12.75">
      <c r="A70" s="245" t="s">
        <v>200</v>
      </c>
      <c r="B70" s="246"/>
      <c r="C70" s="246"/>
      <c r="D70" s="246"/>
      <c r="E70" s="246"/>
      <c r="F70" s="246"/>
      <c r="G70" s="246"/>
      <c r="H70" s="247"/>
      <c r="I70" s="3">
        <v>169</v>
      </c>
      <c r="J70" s="119"/>
      <c r="K70" s="119"/>
      <c r="L70" s="119"/>
      <c r="M70" s="119"/>
    </row>
    <row r="71" spans="1:13" ht="12.75">
      <c r="A71" s="241" t="s">
        <v>201</v>
      </c>
      <c r="B71" s="242"/>
      <c r="C71" s="242"/>
      <c r="D71" s="242"/>
      <c r="E71" s="242"/>
      <c r="F71" s="242"/>
      <c r="G71" s="242"/>
      <c r="H71" s="243"/>
      <c r="I71" s="4">
        <v>170</v>
      </c>
      <c r="J71" s="7"/>
      <c r="K71" s="7"/>
      <c r="L71" s="7"/>
      <c r="M71" s="7"/>
    </row>
    <row r="74" ht="12.75">
      <c r="L74" s="128"/>
    </row>
  </sheetData>
  <sheetProtection/>
  <mergeCells count="73">
    <mergeCell ref="A3:K3"/>
    <mergeCell ref="A8:H8"/>
    <mergeCell ref="A9:H9"/>
    <mergeCell ref="J4:K4"/>
    <mergeCell ref="A7:H7"/>
    <mergeCell ref="L4:M4"/>
    <mergeCell ref="A5:H5"/>
    <mergeCell ref="A4:H4"/>
    <mergeCell ref="A6:H6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2 A4:IV65536"/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selection activeCell="A24" sqref="A24:H24"/>
    </sheetView>
  </sheetViews>
  <sheetFormatPr defaultColWidth="9.140625" defaultRowHeight="12.75"/>
  <cols>
    <col min="1" max="6" width="9.140625" style="48" customWidth="1"/>
    <col min="7" max="7" width="5.8515625" style="48" customWidth="1"/>
    <col min="8" max="8" width="6.00390625" style="48" customWidth="1"/>
    <col min="9" max="9" width="9.140625" style="48" customWidth="1"/>
    <col min="10" max="10" width="10.7109375" style="48" customWidth="1"/>
    <col min="11" max="11" width="10.421875" style="48" customWidth="1"/>
    <col min="12" max="16384" width="9.140625" style="48" customWidth="1"/>
  </cols>
  <sheetData>
    <row r="1" spans="1:11" ht="12.75" customHeight="1">
      <c r="A1" s="262" t="s">
        <v>136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307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34" t="s">
        <v>295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3.25">
      <c r="A4" s="264" t="s">
        <v>50</v>
      </c>
      <c r="B4" s="264"/>
      <c r="C4" s="264"/>
      <c r="D4" s="264"/>
      <c r="E4" s="264"/>
      <c r="F4" s="264"/>
      <c r="G4" s="264"/>
      <c r="H4" s="264"/>
      <c r="I4" s="58" t="s">
        <v>245</v>
      </c>
      <c r="J4" s="59" t="s">
        <v>283</v>
      </c>
      <c r="K4" s="59" t="s">
        <v>284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0">
        <v>2</v>
      </c>
      <c r="J5" s="61" t="s">
        <v>248</v>
      </c>
      <c r="K5" s="61" t="s">
        <v>249</v>
      </c>
    </row>
    <row r="6" spans="1:11" ht="12.75">
      <c r="A6" s="199" t="s">
        <v>130</v>
      </c>
      <c r="B6" s="200"/>
      <c r="C6" s="200"/>
      <c r="D6" s="200"/>
      <c r="E6" s="200"/>
      <c r="F6" s="200"/>
      <c r="G6" s="200"/>
      <c r="H6" s="200"/>
      <c r="I6" s="259"/>
      <c r="J6" s="259"/>
      <c r="K6" s="260"/>
    </row>
    <row r="7" spans="1:11" ht="12.75">
      <c r="A7" s="207" t="s">
        <v>34</v>
      </c>
      <c r="B7" s="208"/>
      <c r="C7" s="208"/>
      <c r="D7" s="208"/>
      <c r="E7" s="208"/>
      <c r="F7" s="208"/>
      <c r="G7" s="208"/>
      <c r="H7" s="208"/>
      <c r="I7" s="1">
        <v>1</v>
      </c>
      <c r="J7" s="6">
        <v>32462885</v>
      </c>
      <c r="K7" s="6">
        <v>466434</v>
      </c>
    </row>
    <row r="8" spans="1:11" ht="12.75">
      <c r="A8" s="207" t="s">
        <v>35</v>
      </c>
      <c r="B8" s="208"/>
      <c r="C8" s="208"/>
      <c r="D8" s="208"/>
      <c r="E8" s="208"/>
      <c r="F8" s="208"/>
      <c r="G8" s="208"/>
      <c r="H8" s="208"/>
      <c r="I8" s="1">
        <v>2</v>
      </c>
      <c r="J8" s="6">
        <v>14223247</v>
      </c>
      <c r="K8" s="6">
        <v>13786220</v>
      </c>
    </row>
    <row r="9" spans="1:11" ht="12.75">
      <c r="A9" s="207" t="s">
        <v>36</v>
      </c>
      <c r="B9" s="208"/>
      <c r="C9" s="208"/>
      <c r="D9" s="208"/>
      <c r="E9" s="208"/>
      <c r="F9" s="208"/>
      <c r="G9" s="208"/>
      <c r="H9" s="208"/>
      <c r="I9" s="1">
        <v>3</v>
      </c>
      <c r="J9" s="6">
        <v>20060636</v>
      </c>
      <c r="K9" s="6"/>
    </row>
    <row r="10" spans="1:11" ht="12.75">
      <c r="A10" s="207" t="s">
        <v>37</v>
      </c>
      <c r="B10" s="208"/>
      <c r="C10" s="208"/>
      <c r="D10" s="208"/>
      <c r="E10" s="208"/>
      <c r="F10" s="208"/>
      <c r="G10" s="208"/>
      <c r="H10" s="208"/>
      <c r="I10" s="1">
        <v>4</v>
      </c>
      <c r="J10" s="6">
        <v>220595295</v>
      </c>
      <c r="K10" s="6">
        <v>111947521</v>
      </c>
    </row>
    <row r="11" spans="1:11" ht="12.75">
      <c r="A11" s="207" t="s">
        <v>38</v>
      </c>
      <c r="B11" s="208"/>
      <c r="C11" s="208"/>
      <c r="D11" s="208"/>
      <c r="E11" s="208"/>
      <c r="F11" s="208"/>
      <c r="G11" s="208"/>
      <c r="H11" s="208"/>
      <c r="I11" s="1">
        <v>5</v>
      </c>
      <c r="J11" s="6"/>
      <c r="K11" s="6"/>
    </row>
    <row r="12" spans="1:11" ht="12.75">
      <c r="A12" s="207" t="s">
        <v>42</v>
      </c>
      <c r="B12" s="208"/>
      <c r="C12" s="208"/>
      <c r="D12" s="208"/>
      <c r="E12" s="208"/>
      <c r="F12" s="208"/>
      <c r="G12" s="208"/>
      <c r="H12" s="208"/>
      <c r="I12" s="1">
        <v>6</v>
      </c>
      <c r="J12" s="6">
        <v>1789140</v>
      </c>
      <c r="K12" s="6">
        <v>144796537</v>
      </c>
    </row>
    <row r="13" spans="1:11" ht="12.75">
      <c r="A13" s="210" t="s">
        <v>131</v>
      </c>
      <c r="B13" s="211"/>
      <c r="C13" s="211"/>
      <c r="D13" s="211"/>
      <c r="E13" s="211"/>
      <c r="F13" s="211"/>
      <c r="G13" s="211"/>
      <c r="H13" s="211"/>
      <c r="I13" s="1">
        <v>7</v>
      </c>
      <c r="J13" s="49">
        <f>SUM(J7:J12)</f>
        <v>289131203</v>
      </c>
      <c r="K13" s="49">
        <f>SUM(K7:K12)</f>
        <v>270996712</v>
      </c>
    </row>
    <row r="14" spans="1:11" ht="12.75">
      <c r="A14" s="207" t="s">
        <v>43</v>
      </c>
      <c r="B14" s="208"/>
      <c r="C14" s="208"/>
      <c r="D14" s="208"/>
      <c r="E14" s="208"/>
      <c r="F14" s="208"/>
      <c r="G14" s="208"/>
      <c r="H14" s="208"/>
      <c r="I14" s="1">
        <v>8</v>
      </c>
      <c r="J14" s="6"/>
      <c r="K14" s="6">
        <v>3476576</v>
      </c>
    </row>
    <row r="15" spans="1:11" ht="12.75">
      <c r="A15" s="207" t="s">
        <v>44</v>
      </c>
      <c r="B15" s="208"/>
      <c r="C15" s="208"/>
      <c r="D15" s="208"/>
      <c r="E15" s="208"/>
      <c r="F15" s="208"/>
      <c r="G15" s="208"/>
      <c r="H15" s="208"/>
      <c r="I15" s="1">
        <v>9</v>
      </c>
      <c r="J15" s="6"/>
      <c r="K15" s="6"/>
    </row>
    <row r="16" spans="1:11" ht="12.75">
      <c r="A16" s="207" t="s">
        <v>45</v>
      </c>
      <c r="B16" s="208"/>
      <c r="C16" s="208"/>
      <c r="D16" s="208"/>
      <c r="E16" s="208"/>
      <c r="F16" s="208"/>
      <c r="G16" s="208"/>
      <c r="H16" s="208"/>
      <c r="I16" s="1">
        <v>10</v>
      </c>
      <c r="J16" s="6">
        <v>57078925</v>
      </c>
      <c r="K16" s="6">
        <v>67493532</v>
      </c>
    </row>
    <row r="17" spans="1:11" ht="12.75">
      <c r="A17" s="207" t="s">
        <v>46</v>
      </c>
      <c r="B17" s="208"/>
      <c r="C17" s="208"/>
      <c r="D17" s="208"/>
      <c r="E17" s="208"/>
      <c r="F17" s="208"/>
      <c r="G17" s="208"/>
      <c r="H17" s="208"/>
      <c r="I17" s="1">
        <v>11</v>
      </c>
      <c r="J17" s="6">
        <v>244890599</v>
      </c>
      <c r="K17" s="6">
        <v>55814652</v>
      </c>
    </row>
    <row r="18" spans="1:11" ht="12.75">
      <c r="A18" s="210" t="s">
        <v>132</v>
      </c>
      <c r="B18" s="211"/>
      <c r="C18" s="211"/>
      <c r="D18" s="211"/>
      <c r="E18" s="211"/>
      <c r="F18" s="211"/>
      <c r="G18" s="211"/>
      <c r="H18" s="211"/>
      <c r="I18" s="1">
        <v>12</v>
      </c>
      <c r="J18" s="49">
        <f>SUM(J14:J17)</f>
        <v>301969524</v>
      </c>
      <c r="K18" s="49">
        <f>SUM(K14:K17)</f>
        <v>126784760</v>
      </c>
    </row>
    <row r="19" spans="1:11" ht="12.75">
      <c r="A19" s="210" t="s">
        <v>30</v>
      </c>
      <c r="B19" s="211"/>
      <c r="C19" s="211"/>
      <c r="D19" s="211"/>
      <c r="E19" s="211"/>
      <c r="F19" s="211"/>
      <c r="G19" s="211"/>
      <c r="H19" s="211"/>
      <c r="I19" s="1">
        <v>13</v>
      </c>
      <c r="J19" s="49">
        <f>IF(J13&gt;J18,J13-J18,0)</f>
        <v>0</v>
      </c>
      <c r="K19" s="49">
        <f>IF(K13&gt;K18,K13-K18,0)</f>
        <v>144211952</v>
      </c>
    </row>
    <row r="20" spans="1:11" ht="12.75">
      <c r="A20" s="210" t="s">
        <v>31</v>
      </c>
      <c r="B20" s="211"/>
      <c r="C20" s="211"/>
      <c r="D20" s="211"/>
      <c r="E20" s="211"/>
      <c r="F20" s="211"/>
      <c r="G20" s="211"/>
      <c r="H20" s="211"/>
      <c r="I20" s="1">
        <v>14</v>
      </c>
      <c r="J20" s="49">
        <f>IF(J18&gt;J13,J18-J13,0)</f>
        <v>12838321</v>
      </c>
      <c r="K20" s="49">
        <f>IF(K18&gt;K13,K18-K13,0)</f>
        <v>0</v>
      </c>
    </row>
    <row r="21" spans="1:11" ht="12.75">
      <c r="A21" s="199" t="s">
        <v>133</v>
      </c>
      <c r="B21" s="200"/>
      <c r="C21" s="200"/>
      <c r="D21" s="200"/>
      <c r="E21" s="200"/>
      <c r="F21" s="200"/>
      <c r="G21" s="200"/>
      <c r="H21" s="200"/>
      <c r="I21" s="259"/>
      <c r="J21" s="259"/>
      <c r="K21" s="260"/>
    </row>
    <row r="22" spans="1:11" ht="12.75">
      <c r="A22" s="207" t="s">
        <v>147</v>
      </c>
      <c r="B22" s="208"/>
      <c r="C22" s="208"/>
      <c r="D22" s="208"/>
      <c r="E22" s="208"/>
      <c r="F22" s="208"/>
      <c r="G22" s="208"/>
      <c r="H22" s="208"/>
      <c r="I22" s="1">
        <v>15</v>
      </c>
      <c r="J22" s="6"/>
      <c r="K22" s="6"/>
    </row>
    <row r="23" spans="1:11" ht="12.75">
      <c r="A23" s="207" t="s">
        <v>148</v>
      </c>
      <c r="B23" s="208"/>
      <c r="C23" s="208"/>
      <c r="D23" s="208"/>
      <c r="E23" s="208"/>
      <c r="F23" s="208"/>
      <c r="G23" s="208"/>
      <c r="H23" s="208"/>
      <c r="I23" s="1">
        <v>16</v>
      </c>
      <c r="J23" s="6"/>
      <c r="K23" s="6"/>
    </row>
    <row r="24" spans="1:11" ht="12.75">
      <c r="A24" s="207" t="s">
        <v>149</v>
      </c>
      <c r="B24" s="208"/>
      <c r="C24" s="208"/>
      <c r="D24" s="208"/>
      <c r="E24" s="208"/>
      <c r="F24" s="208"/>
      <c r="G24" s="208"/>
      <c r="H24" s="208"/>
      <c r="I24" s="1">
        <v>17</v>
      </c>
      <c r="J24" s="6">
        <v>14822083</v>
      </c>
      <c r="K24" s="6">
        <v>21269674</v>
      </c>
    </row>
    <row r="25" spans="1:11" ht="12.75">
      <c r="A25" s="207" t="s">
        <v>150</v>
      </c>
      <c r="B25" s="208"/>
      <c r="C25" s="208"/>
      <c r="D25" s="208"/>
      <c r="E25" s="208"/>
      <c r="F25" s="208"/>
      <c r="G25" s="208"/>
      <c r="H25" s="208"/>
      <c r="I25" s="1">
        <v>18</v>
      </c>
      <c r="J25" s="6"/>
      <c r="K25" s="6"/>
    </row>
    <row r="26" spans="1:11" ht="12.75">
      <c r="A26" s="207" t="s">
        <v>151</v>
      </c>
      <c r="B26" s="208"/>
      <c r="C26" s="208"/>
      <c r="D26" s="208"/>
      <c r="E26" s="208"/>
      <c r="F26" s="208"/>
      <c r="G26" s="208"/>
      <c r="H26" s="208"/>
      <c r="I26" s="1">
        <v>19</v>
      </c>
      <c r="J26" s="6">
        <v>243772921</v>
      </c>
      <c r="K26" s="6">
        <v>164067224</v>
      </c>
    </row>
    <row r="27" spans="1:11" ht="12.75">
      <c r="A27" s="210" t="s">
        <v>137</v>
      </c>
      <c r="B27" s="211"/>
      <c r="C27" s="211"/>
      <c r="D27" s="211"/>
      <c r="E27" s="211"/>
      <c r="F27" s="211"/>
      <c r="G27" s="211"/>
      <c r="H27" s="211"/>
      <c r="I27" s="1">
        <v>20</v>
      </c>
      <c r="J27" s="49">
        <f>SUM(J22:J26)</f>
        <v>258595004</v>
      </c>
      <c r="K27" s="49">
        <f>SUM(K22:K26)</f>
        <v>185336898</v>
      </c>
    </row>
    <row r="28" spans="1:11" ht="12.75">
      <c r="A28" s="207" t="s">
        <v>101</v>
      </c>
      <c r="B28" s="208"/>
      <c r="C28" s="208"/>
      <c r="D28" s="208"/>
      <c r="E28" s="208"/>
      <c r="F28" s="208"/>
      <c r="G28" s="208"/>
      <c r="H28" s="208"/>
      <c r="I28" s="1">
        <v>21</v>
      </c>
      <c r="J28" s="6">
        <v>6374693</v>
      </c>
      <c r="K28" s="6">
        <v>5561225</v>
      </c>
    </row>
    <row r="29" spans="1:11" ht="12.75">
      <c r="A29" s="207" t="s">
        <v>102</v>
      </c>
      <c r="B29" s="208"/>
      <c r="C29" s="208"/>
      <c r="D29" s="208"/>
      <c r="E29" s="208"/>
      <c r="F29" s="208"/>
      <c r="G29" s="208"/>
      <c r="H29" s="208"/>
      <c r="I29" s="1">
        <v>22</v>
      </c>
      <c r="J29" s="6"/>
      <c r="K29" s="6">
        <v>20000</v>
      </c>
    </row>
    <row r="30" spans="1:11" ht="12.75">
      <c r="A30" s="207" t="s">
        <v>10</v>
      </c>
      <c r="B30" s="208"/>
      <c r="C30" s="208"/>
      <c r="D30" s="208"/>
      <c r="E30" s="208"/>
      <c r="F30" s="208"/>
      <c r="G30" s="208"/>
      <c r="H30" s="208"/>
      <c r="I30" s="1">
        <v>23</v>
      </c>
      <c r="J30" s="6">
        <v>336478559</v>
      </c>
      <c r="K30" s="6">
        <v>260839891</v>
      </c>
    </row>
    <row r="31" spans="1:11" ht="12.75">
      <c r="A31" s="210" t="s">
        <v>2</v>
      </c>
      <c r="B31" s="211"/>
      <c r="C31" s="211"/>
      <c r="D31" s="211"/>
      <c r="E31" s="211"/>
      <c r="F31" s="211"/>
      <c r="G31" s="211"/>
      <c r="H31" s="211"/>
      <c r="I31" s="1">
        <v>24</v>
      </c>
      <c r="J31" s="49">
        <f>SUM(J28:J30)</f>
        <v>342853252</v>
      </c>
      <c r="K31" s="49">
        <f>SUM(K28:K30)</f>
        <v>266421116</v>
      </c>
    </row>
    <row r="32" spans="1:11" ht="12.75">
      <c r="A32" s="210" t="s">
        <v>32</v>
      </c>
      <c r="B32" s="211"/>
      <c r="C32" s="211"/>
      <c r="D32" s="211"/>
      <c r="E32" s="211"/>
      <c r="F32" s="211"/>
      <c r="G32" s="211"/>
      <c r="H32" s="211"/>
      <c r="I32" s="1">
        <v>25</v>
      </c>
      <c r="J32" s="49">
        <f>IF(J27&gt;J31,J27-J31,0)</f>
        <v>0</v>
      </c>
      <c r="K32" s="49">
        <f>IF(K27&gt;K31,K27-K31,0)</f>
        <v>0</v>
      </c>
    </row>
    <row r="33" spans="1:11" ht="12.75">
      <c r="A33" s="210" t="s">
        <v>33</v>
      </c>
      <c r="B33" s="211"/>
      <c r="C33" s="211"/>
      <c r="D33" s="211"/>
      <c r="E33" s="211"/>
      <c r="F33" s="211"/>
      <c r="G33" s="211"/>
      <c r="H33" s="211"/>
      <c r="I33" s="1">
        <v>26</v>
      </c>
      <c r="J33" s="49">
        <f>IF(J31&gt;J27,J31-J27,0)</f>
        <v>84258248</v>
      </c>
      <c r="K33" s="49">
        <f>IF(K31&gt;K27,K31-K27,0)</f>
        <v>81084218</v>
      </c>
    </row>
    <row r="34" spans="1:11" ht="12.75">
      <c r="A34" s="199" t="s">
        <v>134</v>
      </c>
      <c r="B34" s="200"/>
      <c r="C34" s="200"/>
      <c r="D34" s="200"/>
      <c r="E34" s="200"/>
      <c r="F34" s="200"/>
      <c r="G34" s="200"/>
      <c r="H34" s="200"/>
      <c r="I34" s="259"/>
      <c r="J34" s="259"/>
      <c r="K34" s="260"/>
    </row>
    <row r="35" spans="1:11" ht="12.75">
      <c r="A35" s="207" t="s">
        <v>143</v>
      </c>
      <c r="B35" s="208"/>
      <c r="C35" s="208"/>
      <c r="D35" s="208"/>
      <c r="E35" s="208"/>
      <c r="F35" s="208"/>
      <c r="G35" s="208"/>
      <c r="H35" s="208"/>
      <c r="I35" s="1">
        <v>27</v>
      </c>
      <c r="J35" s="6"/>
      <c r="K35" s="6"/>
    </row>
    <row r="36" spans="1:11" ht="12.75">
      <c r="A36" s="207" t="s">
        <v>23</v>
      </c>
      <c r="B36" s="208"/>
      <c r="C36" s="208"/>
      <c r="D36" s="208"/>
      <c r="E36" s="208"/>
      <c r="F36" s="208"/>
      <c r="G36" s="208"/>
      <c r="H36" s="208"/>
      <c r="I36" s="1">
        <v>28</v>
      </c>
      <c r="J36" s="6">
        <v>246621729</v>
      </c>
      <c r="K36" s="6"/>
    </row>
    <row r="37" spans="1:11" ht="12.75">
      <c r="A37" s="207" t="s">
        <v>24</v>
      </c>
      <c r="B37" s="208"/>
      <c r="C37" s="208"/>
      <c r="D37" s="208"/>
      <c r="E37" s="208"/>
      <c r="F37" s="208"/>
      <c r="G37" s="208"/>
      <c r="H37" s="208"/>
      <c r="I37" s="1">
        <v>29</v>
      </c>
      <c r="J37" s="6"/>
      <c r="K37" s="6"/>
    </row>
    <row r="38" spans="1:11" ht="12.75">
      <c r="A38" s="210" t="s">
        <v>59</v>
      </c>
      <c r="B38" s="211"/>
      <c r="C38" s="211"/>
      <c r="D38" s="211"/>
      <c r="E38" s="211"/>
      <c r="F38" s="211"/>
      <c r="G38" s="211"/>
      <c r="H38" s="211"/>
      <c r="I38" s="1">
        <v>30</v>
      </c>
      <c r="J38" s="49">
        <f>SUM(J35:J37)</f>
        <v>246621729</v>
      </c>
      <c r="K38" s="49">
        <f>SUM(K35:K37)</f>
        <v>0</v>
      </c>
    </row>
    <row r="39" spans="1:11" ht="12.75">
      <c r="A39" s="207" t="s">
        <v>25</v>
      </c>
      <c r="B39" s="208"/>
      <c r="C39" s="208"/>
      <c r="D39" s="208"/>
      <c r="E39" s="208"/>
      <c r="F39" s="208"/>
      <c r="G39" s="208"/>
      <c r="H39" s="208"/>
      <c r="I39" s="1">
        <v>31</v>
      </c>
      <c r="J39" s="6">
        <v>29961636</v>
      </c>
      <c r="K39" s="6">
        <v>99771928</v>
      </c>
    </row>
    <row r="40" spans="1:11" ht="12.75">
      <c r="A40" s="207" t="s">
        <v>26</v>
      </c>
      <c r="B40" s="208"/>
      <c r="C40" s="208"/>
      <c r="D40" s="208"/>
      <c r="E40" s="208"/>
      <c r="F40" s="208"/>
      <c r="G40" s="208"/>
      <c r="H40" s="208"/>
      <c r="I40" s="1">
        <v>32</v>
      </c>
      <c r="J40" s="6"/>
      <c r="K40" s="6"/>
    </row>
    <row r="41" spans="1:11" ht="12.75">
      <c r="A41" s="207" t="s">
        <v>27</v>
      </c>
      <c r="B41" s="208"/>
      <c r="C41" s="208"/>
      <c r="D41" s="208"/>
      <c r="E41" s="208"/>
      <c r="F41" s="208"/>
      <c r="G41" s="208"/>
      <c r="H41" s="208"/>
      <c r="I41" s="1">
        <v>33</v>
      </c>
      <c r="J41" s="6">
        <v>9906</v>
      </c>
      <c r="K41" s="6">
        <v>15466</v>
      </c>
    </row>
    <row r="42" spans="1:11" ht="12.75">
      <c r="A42" s="207" t="s">
        <v>28</v>
      </c>
      <c r="B42" s="208"/>
      <c r="C42" s="208"/>
      <c r="D42" s="208"/>
      <c r="E42" s="208"/>
      <c r="F42" s="208"/>
      <c r="G42" s="208"/>
      <c r="H42" s="208"/>
      <c r="I42" s="1">
        <v>34</v>
      </c>
      <c r="J42" s="6"/>
      <c r="K42" s="6"/>
    </row>
    <row r="43" spans="1:11" ht="12.75">
      <c r="A43" s="207" t="s">
        <v>29</v>
      </c>
      <c r="B43" s="208"/>
      <c r="C43" s="208"/>
      <c r="D43" s="208"/>
      <c r="E43" s="208"/>
      <c r="F43" s="208"/>
      <c r="G43" s="208"/>
      <c r="H43" s="208"/>
      <c r="I43" s="1">
        <v>35</v>
      </c>
      <c r="J43" s="6"/>
      <c r="K43" s="6"/>
    </row>
    <row r="44" spans="1:11" ht="12.75">
      <c r="A44" s="210" t="s">
        <v>60</v>
      </c>
      <c r="B44" s="211"/>
      <c r="C44" s="211"/>
      <c r="D44" s="211"/>
      <c r="E44" s="211"/>
      <c r="F44" s="211"/>
      <c r="G44" s="211"/>
      <c r="H44" s="211"/>
      <c r="I44" s="1">
        <v>36</v>
      </c>
      <c r="J44" s="49">
        <f>SUM(J39:J43)</f>
        <v>29971542</v>
      </c>
      <c r="K44" s="49">
        <f>SUM(K39:K43)</f>
        <v>99787394</v>
      </c>
    </row>
    <row r="45" spans="1:11" ht="12.75">
      <c r="A45" s="210" t="s">
        <v>11</v>
      </c>
      <c r="B45" s="211"/>
      <c r="C45" s="211"/>
      <c r="D45" s="211"/>
      <c r="E45" s="211"/>
      <c r="F45" s="211"/>
      <c r="G45" s="211"/>
      <c r="H45" s="211"/>
      <c r="I45" s="1">
        <v>37</v>
      </c>
      <c r="J45" s="49">
        <f>IF(J38&gt;J44,J38-J44,0)</f>
        <v>216650187</v>
      </c>
      <c r="K45" s="49">
        <f>IF(K38&gt;K44,K38-K44,0)</f>
        <v>0</v>
      </c>
    </row>
    <row r="46" spans="1:11" ht="12.75">
      <c r="A46" s="210" t="s">
        <v>12</v>
      </c>
      <c r="B46" s="211"/>
      <c r="C46" s="211"/>
      <c r="D46" s="211"/>
      <c r="E46" s="211"/>
      <c r="F46" s="211"/>
      <c r="G46" s="211"/>
      <c r="H46" s="211"/>
      <c r="I46" s="1">
        <v>38</v>
      </c>
      <c r="J46" s="49">
        <f>IF(J44&gt;J38,J44-J38,0)</f>
        <v>0</v>
      </c>
      <c r="K46" s="49">
        <f>IF(K44&gt;K38,K44-K38,0)</f>
        <v>99787394</v>
      </c>
    </row>
    <row r="47" spans="1:11" ht="12.75">
      <c r="A47" s="207" t="s">
        <v>61</v>
      </c>
      <c r="B47" s="208"/>
      <c r="C47" s="208"/>
      <c r="D47" s="208"/>
      <c r="E47" s="208"/>
      <c r="F47" s="208"/>
      <c r="G47" s="208"/>
      <c r="H47" s="208"/>
      <c r="I47" s="1">
        <v>39</v>
      </c>
      <c r="J47" s="49">
        <f>IF(J19-J20+J32-J33+J45-J46&gt;0,J19-J20+J32-J33+J45-J46,0)</f>
        <v>119553618</v>
      </c>
      <c r="K47" s="49">
        <f>IF(K19-K20+K32-K33+K45-K46&gt;0,K19-K20+K32-K33+K45-K46,0)</f>
        <v>0</v>
      </c>
    </row>
    <row r="48" spans="1:11" ht="12.75">
      <c r="A48" s="207" t="s">
        <v>62</v>
      </c>
      <c r="B48" s="208"/>
      <c r="C48" s="208"/>
      <c r="D48" s="208"/>
      <c r="E48" s="208"/>
      <c r="F48" s="208"/>
      <c r="G48" s="208"/>
      <c r="H48" s="208"/>
      <c r="I48" s="1">
        <v>40</v>
      </c>
      <c r="J48" s="49">
        <f>IF(J20-J19+J33-J32+J46-J45&gt;0,J20-J19+J33-J32+J46-J45,0)</f>
        <v>0</v>
      </c>
      <c r="K48" s="49">
        <f>IF(K20-K19+K33-K32+K46-K45&gt;0,K20-K19+K33-K32+K46-K45,0)</f>
        <v>36659660</v>
      </c>
    </row>
    <row r="49" spans="1:11" ht="12.75">
      <c r="A49" s="207" t="s">
        <v>135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">
        <v>181608553</v>
      </c>
      <c r="K49" s="6">
        <v>37486479</v>
      </c>
    </row>
    <row r="50" spans="1:11" ht="12.75">
      <c r="A50" s="207" t="s">
        <v>144</v>
      </c>
      <c r="B50" s="208"/>
      <c r="C50" s="208"/>
      <c r="D50" s="208"/>
      <c r="E50" s="208"/>
      <c r="F50" s="208"/>
      <c r="G50" s="208"/>
      <c r="H50" s="208"/>
      <c r="I50" s="1">
        <v>42</v>
      </c>
      <c r="J50" s="6">
        <f>J47</f>
        <v>119553618</v>
      </c>
      <c r="K50" s="6">
        <f>K47</f>
        <v>0</v>
      </c>
    </row>
    <row r="51" spans="1:11" ht="12.75">
      <c r="A51" s="207" t="s">
        <v>145</v>
      </c>
      <c r="B51" s="208"/>
      <c r="C51" s="208"/>
      <c r="D51" s="208"/>
      <c r="E51" s="208"/>
      <c r="F51" s="208"/>
      <c r="G51" s="208"/>
      <c r="H51" s="208"/>
      <c r="I51" s="1">
        <v>43</v>
      </c>
      <c r="J51" s="6">
        <f>J48</f>
        <v>0</v>
      </c>
      <c r="K51" s="6">
        <f>K48</f>
        <v>36659660</v>
      </c>
    </row>
    <row r="52" spans="1:11" ht="12.75">
      <c r="A52" s="213" t="s">
        <v>146</v>
      </c>
      <c r="B52" s="214"/>
      <c r="C52" s="214"/>
      <c r="D52" s="214"/>
      <c r="E52" s="214"/>
      <c r="F52" s="214"/>
      <c r="G52" s="214"/>
      <c r="H52" s="214"/>
      <c r="I52" s="4">
        <v>44</v>
      </c>
      <c r="J52" s="56">
        <f>J49+J50-J51</f>
        <v>301162171</v>
      </c>
      <c r="K52" s="56">
        <f>K49+K50-K51</f>
        <v>826819</v>
      </c>
    </row>
    <row r="53" ht="12.75">
      <c r="K53" s="128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2 A4:IV65536"/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J34" sqref="J34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0" width="11.7109375" style="64" customWidth="1"/>
    <col min="11" max="11" width="11.00390625" style="64" customWidth="1"/>
    <col min="12" max="16384" width="9.140625" style="64" customWidth="1"/>
  </cols>
  <sheetData>
    <row r="1" spans="1:12" ht="12.75">
      <c r="A1" s="280" t="s">
        <v>246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63"/>
    </row>
    <row r="2" spans="1:12" ht="15.75">
      <c r="A2" s="38"/>
      <c r="B2" s="62"/>
      <c r="C2" s="267" t="s">
        <v>247</v>
      </c>
      <c r="D2" s="267"/>
      <c r="E2" s="129" t="s">
        <v>303</v>
      </c>
      <c r="F2" s="39" t="s">
        <v>216</v>
      </c>
      <c r="G2" s="268" t="s">
        <v>305</v>
      </c>
      <c r="H2" s="269"/>
      <c r="I2" s="62"/>
      <c r="J2" s="62"/>
      <c r="K2" s="62"/>
      <c r="L2" s="65"/>
    </row>
    <row r="3" spans="1:11" ht="23.25">
      <c r="A3" s="270" t="s">
        <v>50</v>
      </c>
      <c r="B3" s="270"/>
      <c r="C3" s="270"/>
      <c r="D3" s="270"/>
      <c r="E3" s="270"/>
      <c r="F3" s="270"/>
      <c r="G3" s="270"/>
      <c r="H3" s="270"/>
      <c r="I3" s="68" t="s">
        <v>270</v>
      </c>
      <c r="J3" s="69" t="s">
        <v>124</v>
      </c>
      <c r="K3" s="69" t="s">
        <v>125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71">
        <v>2</v>
      </c>
      <c r="J4" s="70" t="s">
        <v>248</v>
      </c>
      <c r="K4" s="70" t="s">
        <v>249</v>
      </c>
    </row>
    <row r="5" spans="1:11" ht="12.75">
      <c r="A5" s="265" t="s">
        <v>250</v>
      </c>
      <c r="B5" s="266"/>
      <c r="C5" s="266"/>
      <c r="D5" s="266"/>
      <c r="E5" s="266"/>
      <c r="F5" s="266"/>
      <c r="G5" s="266"/>
      <c r="H5" s="266"/>
      <c r="I5" s="40">
        <v>1</v>
      </c>
      <c r="J5" s="6">
        <v>146214000</v>
      </c>
      <c r="K5" s="6">
        <v>146214000</v>
      </c>
    </row>
    <row r="6" spans="1:11" ht="12.75">
      <c r="A6" s="265" t="s">
        <v>251</v>
      </c>
      <c r="B6" s="266"/>
      <c r="C6" s="266"/>
      <c r="D6" s="266"/>
      <c r="E6" s="266"/>
      <c r="F6" s="266"/>
      <c r="G6" s="266"/>
      <c r="H6" s="266"/>
      <c r="I6" s="40">
        <v>2</v>
      </c>
      <c r="J6" s="6">
        <v>376868225</v>
      </c>
      <c r="K6" s="6">
        <v>376868225</v>
      </c>
    </row>
    <row r="7" spans="1:11" ht="12.75">
      <c r="A7" s="265" t="s">
        <v>252</v>
      </c>
      <c r="B7" s="266"/>
      <c r="C7" s="266"/>
      <c r="D7" s="266"/>
      <c r="E7" s="266"/>
      <c r="F7" s="266"/>
      <c r="G7" s="266"/>
      <c r="H7" s="266"/>
      <c r="I7" s="40">
        <v>3</v>
      </c>
      <c r="J7" s="6">
        <v>226078814</v>
      </c>
      <c r="K7" s="6">
        <v>226078814</v>
      </c>
    </row>
    <row r="8" spans="1:11" ht="12.75">
      <c r="A8" s="265" t="s">
        <v>253</v>
      </c>
      <c r="B8" s="266"/>
      <c r="C8" s="266"/>
      <c r="D8" s="266"/>
      <c r="E8" s="266"/>
      <c r="F8" s="266"/>
      <c r="G8" s="266"/>
      <c r="H8" s="266"/>
      <c r="I8" s="40">
        <v>4</v>
      </c>
      <c r="J8" s="42">
        <v>143881647</v>
      </c>
      <c r="K8" s="42">
        <v>170919269</v>
      </c>
    </row>
    <row r="9" spans="1:11" ht="12.75">
      <c r="A9" s="265" t="s">
        <v>254</v>
      </c>
      <c r="B9" s="266"/>
      <c r="C9" s="266"/>
      <c r="D9" s="266"/>
      <c r="E9" s="266"/>
      <c r="F9" s="266"/>
      <c r="G9" s="266"/>
      <c r="H9" s="266"/>
      <c r="I9" s="40">
        <v>5</v>
      </c>
      <c r="J9" s="6">
        <v>27037622</v>
      </c>
      <c r="K9" s="6">
        <v>466434</v>
      </c>
    </row>
    <row r="10" spans="1:11" ht="12.75">
      <c r="A10" s="265" t="s">
        <v>255</v>
      </c>
      <c r="B10" s="266"/>
      <c r="C10" s="266"/>
      <c r="D10" s="266"/>
      <c r="E10" s="266"/>
      <c r="F10" s="266"/>
      <c r="G10" s="266"/>
      <c r="H10" s="266"/>
      <c r="I10" s="40">
        <v>6</v>
      </c>
      <c r="J10" s="42"/>
      <c r="K10" s="42"/>
    </row>
    <row r="11" spans="1:11" ht="12.75">
      <c r="A11" s="265" t="s">
        <v>256</v>
      </c>
      <c r="B11" s="266"/>
      <c r="C11" s="266"/>
      <c r="D11" s="266"/>
      <c r="E11" s="266"/>
      <c r="F11" s="266"/>
      <c r="G11" s="266"/>
      <c r="H11" s="266"/>
      <c r="I11" s="40">
        <v>7</v>
      </c>
      <c r="J11" s="42"/>
      <c r="K11" s="42"/>
    </row>
    <row r="12" spans="1:11" ht="12.75">
      <c r="A12" s="265" t="s">
        <v>257</v>
      </c>
      <c r="B12" s="266"/>
      <c r="C12" s="266"/>
      <c r="D12" s="266"/>
      <c r="E12" s="266"/>
      <c r="F12" s="266"/>
      <c r="G12" s="266"/>
      <c r="H12" s="266"/>
      <c r="I12" s="40">
        <v>8</v>
      </c>
      <c r="J12" s="42"/>
      <c r="K12" s="42"/>
    </row>
    <row r="13" spans="1:11" ht="12.75">
      <c r="A13" s="265" t="s">
        <v>258</v>
      </c>
      <c r="B13" s="266"/>
      <c r="C13" s="266"/>
      <c r="D13" s="266"/>
      <c r="E13" s="266"/>
      <c r="F13" s="266"/>
      <c r="G13" s="266"/>
      <c r="H13" s="266"/>
      <c r="I13" s="40">
        <v>9</v>
      </c>
      <c r="J13" s="42"/>
      <c r="K13" s="42"/>
    </row>
    <row r="14" spans="1:12" ht="12.75">
      <c r="A14" s="272" t="s">
        <v>259</v>
      </c>
      <c r="B14" s="273"/>
      <c r="C14" s="273"/>
      <c r="D14" s="273"/>
      <c r="E14" s="273"/>
      <c r="F14" s="273"/>
      <c r="G14" s="273"/>
      <c r="H14" s="273"/>
      <c r="I14" s="40">
        <v>10</v>
      </c>
      <c r="J14" s="66">
        <f>SUM(J5:J13)</f>
        <v>920080308</v>
      </c>
      <c r="K14" s="66">
        <f>SUM(K5:K13)</f>
        <v>920546742</v>
      </c>
      <c r="L14" s="130"/>
    </row>
    <row r="15" spans="1:11" ht="12.75">
      <c r="A15" s="265" t="s">
        <v>260</v>
      </c>
      <c r="B15" s="266"/>
      <c r="C15" s="266"/>
      <c r="D15" s="266"/>
      <c r="E15" s="266"/>
      <c r="F15" s="266"/>
      <c r="G15" s="266"/>
      <c r="H15" s="266"/>
      <c r="I15" s="40">
        <v>11</v>
      </c>
      <c r="J15" s="42"/>
      <c r="K15" s="42"/>
    </row>
    <row r="16" spans="1:11" ht="12.75">
      <c r="A16" s="265" t="s">
        <v>261</v>
      </c>
      <c r="B16" s="266"/>
      <c r="C16" s="266"/>
      <c r="D16" s="266"/>
      <c r="E16" s="266"/>
      <c r="F16" s="266"/>
      <c r="G16" s="266"/>
      <c r="H16" s="266"/>
      <c r="I16" s="40">
        <v>12</v>
      </c>
      <c r="J16" s="42"/>
      <c r="K16" s="42"/>
    </row>
    <row r="17" spans="1:11" ht="12.75">
      <c r="A17" s="265" t="s">
        <v>262</v>
      </c>
      <c r="B17" s="266"/>
      <c r="C17" s="266"/>
      <c r="D17" s="266"/>
      <c r="E17" s="266"/>
      <c r="F17" s="266"/>
      <c r="G17" s="266"/>
      <c r="H17" s="266"/>
      <c r="I17" s="40">
        <v>13</v>
      </c>
      <c r="J17" s="42"/>
      <c r="K17" s="42"/>
    </row>
    <row r="18" spans="1:11" ht="12.75">
      <c r="A18" s="265" t="s">
        <v>263</v>
      </c>
      <c r="B18" s="266"/>
      <c r="C18" s="266"/>
      <c r="D18" s="266"/>
      <c r="E18" s="266"/>
      <c r="F18" s="266"/>
      <c r="G18" s="266"/>
      <c r="H18" s="266"/>
      <c r="I18" s="40">
        <v>14</v>
      </c>
      <c r="J18" s="42"/>
      <c r="K18" s="42"/>
    </row>
    <row r="19" spans="1:11" ht="12.75">
      <c r="A19" s="265" t="s">
        <v>264</v>
      </c>
      <c r="B19" s="266"/>
      <c r="C19" s="266"/>
      <c r="D19" s="266"/>
      <c r="E19" s="266"/>
      <c r="F19" s="266"/>
      <c r="G19" s="266"/>
      <c r="H19" s="266"/>
      <c r="I19" s="40">
        <v>15</v>
      </c>
      <c r="J19" s="42"/>
      <c r="K19" s="42"/>
    </row>
    <row r="20" spans="1:11" ht="12.75">
      <c r="A20" s="265" t="s">
        <v>265</v>
      </c>
      <c r="B20" s="266"/>
      <c r="C20" s="266"/>
      <c r="D20" s="266"/>
      <c r="E20" s="266"/>
      <c r="F20" s="266"/>
      <c r="G20" s="266"/>
      <c r="H20" s="266"/>
      <c r="I20" s="40">
        <v>16</v>
      </c>
      <c r="J20" s="42">
        <v>62037622</v>
      </c>
      <c r="K20" s="42">
        <v>466434</v>
      </c>
    </row>
    <row r="21" spans="1:11" ht="12.75">
      <c r="A21" s="272" t="s">
        <v>266</v>
      </c>
      <c r="B21" s="273"/>
      <c r="C21" s="273"/>
      <c r="D21" s="273"/>
      <c r="E21" s="273"/>
      <c r="F21" s="273"/>
      <c r="G21" s="273"/>
      <c r="H21" s="273"/>
      <c r="I21" s="40">
        <v>17</v>
      </c>
      <c r="J21" s="67">
        <f>SUM(J15:J20)</f>
        <v>62037622</v>
      </c>
      <c r="K21" s="67">
        <f>SUM(K15:K20)</f>
        <v>466434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4" t="s">
        <v>267</v>
      </c>
      <c r="B23" s="275"/>
      <c r="C23" s="275"/>
      <c r="D23" s="275"/>
      <c r="E23" s="275"/>
      <c r="F23" s="275"/>
      <c r="G23" s="275"/>
      <c r="H23" s="275"/>
      <c r="I23" s="43">
        <v>18</v>
      </c>
      <c r="J23" s="41"/>
      <c r="K23" s="41"/>
    </row>
    <row r="24" spans="1:11" ht="17.25" customHeight="1">
      <c r="A24" s="276" t="s">
        <v>268</v>
      </c>
      <c r="B24" s="277"/>
      <c r="C24" s="277"/>
      <c r="D24" s="277"/>
      <c r="E24" s="277"/>
      <c r="F24" s="277"/>
      <c r="G24" s="277"/>
      <c r="H24" s="277"/>
      <c r="I24" s="44">
        <v>19</v>
      </c>
      <c r="J24" s="67"/>
      <c r="K24" s="67"/>
    </row>
    <row r="25" spans="1:11" ht="30" customHeight="1">
      <c r="A25" s="278" t="s">
        <v>269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A1:I65536 J21:J65536 K10:K65536 J12:J19 J10 L1:IV65536 J1:K4 J8:K8"/>
    <dataValidation type="whole" operator="notEqual" allowBlank="1" showInputMessage="1" showErrorMessage="1" errorTitle="Pogrešan unos" error="Mogu se unijeti samo cjelobrojne vrijednosti." sqref="J11 J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7 J9:K9 J5:K5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Tanja Pauletić</cp:lastModifiedBy>
  <cp:lastPrinted>2017-10-23T11:04:37Z</cp:lastPrinted>
  <dcterms:created xsi:type="dcterms:W3CDTF">2008-10-17T11:51:54Z</dcterms:created>
  <dcterms:modified xsi:type="dcterms:W3CDTF">2017-10-24T06:07:36Z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