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<sst xmlns="http://schemas.openxmlformats.org/spreadsheetml/2006/main" count="411" uniqueCount="354">
  <si>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</si>
  <si>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</si>
  <si>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</si>
  <si>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</si>
  <si>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</si>
  <si>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</si>
  <si>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</si>
  <si>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</si>
  <si>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</si>
  <si>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</si>
  <si>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</si>
  <si>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</si>
  <si>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</si>
  <si>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</si>
  <si>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</si>
  <si>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</si>
  <si>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</si>
  <si>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</si>
  <si>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</si>
  <si>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</si>
  <si>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</si>
  <si>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</si>
  <si>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</si>
  <si>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</si>
  <si>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</si>
  <si>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</si>
  <si>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</si>
  <si>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</si>
  <si>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</si>
  <si>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</si>
  <si>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</si>
  <si>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</si>
  <si>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</si>
  <si>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</si>
  <si>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</si>
  <si>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</si>
  <si>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</si>
  <si>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</si>
  <si>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</si>
  <si>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</si>
  <si>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</si>
  <si>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</si>
  <si>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</si>
  <si>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</si>
  <si>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</si>
  <si>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</si>
  <si>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</si>
  <si>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</si>
  <si>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</si>
  <si>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</si>
  <si>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</si>
  <si>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</si>
  <si>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</si>
  <si>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</si>
  <si>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</si>
  <si>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</si>
  <si>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</si>
  <si>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</si>
  <si>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</si>
  <si>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</si>
  <si>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</si>
  <si>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</si>
  <si>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</si>
  <si>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</si>
  <si>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</si>
  <si>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</si>
  <si>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</si>
  <si>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</si>
  <si>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</si>
  <si>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</si>
  <si>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</si>
  <si>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</si>
  <si>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</si>
  <si>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</si>
  <si>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</si>
  <si>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</si>
  <si>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</si>
  <si>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</si>
  <si>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</si>
  <si>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</si>
  <si>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</si>
  <si>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</si>
  <si>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</si>
  <si>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</si>
  <si>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</si>
  <si>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</si>
  <si>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</si>
  <si>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</si>
  <si>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</si>
  <si>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</si>
  <si>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</si>
  <si>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</si>
  <si>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</si>
  <si>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</si>
  <si>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</si>
  <si>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</si>
  <si>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</si>
  <si>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</si>
  <si>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</si>
  <si>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</si>
  <si>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</si>
  <si>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</si>
  <si>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</si>
  <si>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</si>
  <si>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</si>
  <si>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</si>
  <si>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</si>
  <si>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</si>
  <si>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</si>
  <si>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</si>
  <si>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</si>
  <si>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</si>
  <si>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</si>
  <si>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</si>
  <si>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</si>
  <si>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</si>
  <si>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</si>
  <si>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</si>
  <si>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</si>
  <si>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</si>
  <si>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</si>
  <si>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</si>
  <si>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</si>
  <si>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</si>
  <si>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</si>
  <si>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</si>
  <si>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</si>
  <si>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</si>
  <si>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</si>
  <si>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</si>
  <si>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</si>
  <si>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</si>
  <si>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</si>
  <si>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</si>
  <si>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</si>
  <si>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</si>
  <si>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</si>
  <si>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</si>
  <si>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</si>
  <si>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</si>
  <si>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</si>
  <si>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</si>
  <si>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</si>
  <si>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</si>
  <si>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</si>
  <si>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</si>
  <si>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</si>
  <si>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</si>
  <si>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</si>
  <si>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</si>
  <si>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</si>
  <si>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</si>
  <si>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</si>
  <si>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</si>
  <si>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</si>
  <si>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</si>
  <si>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</si>
  <si>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</si>
  <si>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</si>
  <si>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</si>
  <si>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</si>
  <si>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</si>
  <si>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</si>
  <si>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</si>
  <si>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</si>
  <si>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</si>
  <si>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</si>
  <si>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</si>
  <si>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</si>
  <si>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</si>
  <si>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</si>
  <si>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</si>
  <si>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</si>
  <si>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</si>
  <si>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</si>
  <si>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</si>
  <si>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</si>
  <si>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</si>
  <si>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</si>
  <si>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</si>
  <si>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</si>
  <si>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</si>
  <si>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</si>
  <si>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</si>
  <si>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</si>
  <si>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</si>
  <si>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</si>
  <si>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</si>
  <si>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</si>
  <si>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</si>
  <si>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</si>
  <si>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</si>
  <si>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</si>
  <si>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</si>
  <si>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</si>
  <si>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</si>
  <si>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</si>
  <si>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</si>
  <si>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</si>
  <si>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</si>
  <si>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</si>
  <si>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</si>
  <si>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</si>
  <si>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</si>
  <si>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</si>
  <si>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</si>
  <si>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</si>
  <si>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</si>
  <si>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</si>
  <si>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</si>
  <si>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</si>
  <si>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</si>
  <si>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</si>
  <si>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</si>
  <si>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</si>
  <si>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</si>
  <si>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</si>
  <si>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</si>
  <si>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</si>
  <si>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</si>
  <si>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</si>
  <si>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</si>
  <si>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</si>
  <si>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</si>
  <si>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</si>
  <si>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</si>
  <si>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</si>
  <si>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</si>
  <si>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</si>
  <si>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</si>
  <si>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</si>
  <si>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</si>
  <si>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</si>
  <si>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</si>
  <si>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</si>
  <si>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</si>
  <si>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</si>
  <si>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</si>
  <si>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</si>
  <si>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</si>
  <si>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</si>
  <si>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</si>
  <si>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</si>
  <si>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</si>
  <si>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</si>
  <si>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</si>
  <si>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</si>
  <si>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</si>
  <si>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</si>
  <si>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</si>
  <si>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</si>
  <si>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</si>
  <si>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</si>
  <si>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</si>
  <si>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</si>
  <si>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</si>
  <si>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</si>
  <si>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</si>
  <si>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</si>
  <si>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</si>
  <si>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</si>
  <si>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</si>
  <si>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</si>
  <si>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</si>
  <si>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</si>
  <si>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</si>
  <si>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</si>
  <si>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</si>
  <si>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</si>
  <si>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</si>
  <si>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</si>
  <si>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</si>
  <si>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</si>
  <si>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</si>
  <si>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</si>
  <si>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</si>
  <si>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</si>
  <si>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</si>
  <si>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</si>
  <si>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</si>
  <si>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</si>
  <si>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</si>
  <si>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</si>
  <si>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</si>
  <si>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</si>
  <si>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</si>
  <si>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</si>
  <si>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</si>
  <si>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</si>
  <si>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</si>
  <si>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</si>
  <si>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</si>
  <si>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</si>
  <si>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</si>
  <si>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</si>
  <si>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</si>
  <si>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</si>
  <si>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</si>
  <si>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</si>
  <si>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</si>
  <si>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</si>
  <si>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</si>
  <si>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</si>
  <si>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</si>
  <si>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</si>
  <si>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</si>
  <si>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</si>
  <si>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</si>
  <si>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</si>
  <si>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</si>
  <si>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</si>
  <si>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</si>
  <si>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</si>
  <si>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</si>
  <si>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</si>
  <si>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</si>
  <si>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</si>
  <si>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</si>
  <si>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</si>
  <si>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</si>
  <si>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</si>
  <si>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</si>
  <si>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</si>
  <si>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</si>
  <si>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30.9.2012.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</si>
  <si>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</si>
  <si>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</si>
  <si>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</si>
  <si>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</si>
  <si>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</si>
  <si>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</si>
  <si>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</si>
  <si>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</si>
  <si>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PRIMORSKO-GORANSKA</t>
  </si>
  <si>
    <t>3011</t>
  </si>
  <si>
    <t>DA</t>
  </si>
  <si>
    <t>3. MAJ MOTORI I DIZALICE d.d.</t>
  </si>
  <si>
    <t>03930149</t>
  </si>
  <si>
    <t>3. MAJ TIBO d.d.</t>
  </si>
  <si>
    <t>MATULJI</t>
  </si>
  <si>
    <t>03930165</t>
  </si>
  <si>
    <t>3. MAJ STM d.o.o.</t>
  </si>
  <si>
    <t>03608140</t>
  </si>
  <si>
    <t>3. MAJ UGOSTITELJSTVO d.o.o.</t>
  </si>
  <si>
    <t>03930181</t>
  </si>
  <si>
    <t>HRELJAC GORDANA</t>
  </si>
  <si>
    <t>051611474</t>
  </si>
  <si>
    <t>051611455</t>
  </si>
  <si>
    <t>racunovodstvo@3maj.hr</t>
  </si>
  <si>
    <t>KUČAN EDI I BOŽANIĆ PREDRAG</t>
  </si>
  <si>
    <t>stanje na dan 30.9.2012.</t>
  </si>
  <si>
    <t xml:space="preserve">Obveznik: BRODOGRAĐEVNA INDUSTRIJA 3.MAJ dioničko društvo </t>
  </si>
  <si>
    <t>u razdoblju 1.1.2012. do 30.9.2012.</t>
  </si>
  <si>
    <t xml:space="preserve">Obveznik:BRODOGRAĐEVNA INDUSTRIJA 3.MAJ dioničko društvo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</si>
</sst>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7" applyFont="1" applyFill="1" applyBorder="1" applyAlignment="1" applyProtection="1">
      <alignment horizontal="center" vertical="center"/>
      <protection hidden="1" locked="0"/>
    </xf>
    <xf numFmtId="3" fontId="1" fillId="0" borderId="29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167" fontId="2" fillId="0" borderId="2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49" fontId="2" fillId="0" borderId="28" xfId="57" applyNumberFormat="1" applyFont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>
      <alignment/>
      <protection/>
    </xf>
    <xf numFmtId="49" fontId="2" fillId="24" borderId="2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2" fillId="24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248</v>
      </c>
      <c r="B1" s="192"/>
      <c r="C1" s="192"/>
      <c r="D1" s="82"/>
      <c r="E1" s="82"/>
      <c r="F1" s="82"/>
      <c r="G1" s="82"/>
      <c r="H1" s="82"/>
      <c r="I1" s="83"/>
      <c r="J1" s="9"/>
      <c r="K1" s="9"/>
      <c r="L1" s="9"/>
    </row>
    <row r="2" spans="1:12" ht="12.75">
      <c r="A2" s="203" t="s">
        <v>249</v>
      </c>
      <c r="B2" s="204"/>
      <c r="C2" s="204"/>
      <c r="D2" s="205"/>
      <c r="E2" s="117" t="s">
        <v>323</v>
      </c>
      <c r="F2" s="11"/>
      <c r="G2" s="12" t="s">
        <v>250</v>
      </c>
      <c r="H2" s="117" t="s">
        <v>324</v>
      </c>
      <c r="I2" s="84"/>
      <c r="J2" s="9"/>
      <c r="K2" s="9"/>
      <c r="L2" s="9"/>
    </row>
    <row r="3" spans="1:12" ht="12.75">
      <c r="A3" s="85"/>
      <c r="B3" s="13"/>
      <c r="C3" s="13"/>
      <c r="D3" s="13"/>
      <c r="E3" s="14"/>
      <c r="F3" s="14"/>
      <c r="G3" s="13"/>
      <c r="H3" s="13"/>
      <c r="I3" s="86"/>
      <c r="J3" s="9"/>
      <c r="K3" s="9"/>
      <c r="L3" s="9"/>
    </row>
    <row r="4" spans="1:12" ht="15.75">
      <c r="A4" s="206" t="s">
        <v>317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87"/>
      <c r="B5" s="15"/>
      <c r="C5" s="15"/>
      <c r="D5" s="15"/>
      <c r="E5" s="16"/>
      <c r="F5" s="88"/>
      <c r="G5" s="17"/>
      <c r="H5" s="18"/>
      <c r="I5" s="89"/>
      <c r="J5" s="9"/>
      <c r="K5" s="9"/>
      <c r="L5" s="9"/>
    </row>
    <row r="6" spans="1:12" ht="12.75">
      <c r="A6" s="173" t="s">
        <v>251</v>
      </c>
      <c r="B6" s="174"/>
      <c r="C6" s="186" t="s">
        <v>325</v>
      </c>
      <c r="D6" s="187"/>
      <c r="E6" s="28"/>
      <c r="F6" s="28"/>
      <c r="G6" s="28"/>
      <c r="H6" s="28"/>
      <c r="I6" s="90"/>
      <c r="J6" s="9"/>
      <c r="K6" s="9"/>
      <c r="L6" s="9"/>
    </row>
    <row r="7" spans="1:12" ht="12.75">
      <c r="A7" s="91"/>
      <c r="B7" s="21"/>
      <c r="C7" s="15"/>
      <c r="D7" s="15"/>
      <c r="E7" s="28"/>
      <c r="F7" s="28"/>
      <c r="G7" s="28"/>
      <c r="H7" s="28"/>
      <c r="I7" s="90"/>
      <c r="J7" s="9"/>
      <c r="K7" s="9"/>
      <c r="L7" s="9"/>
    </row>
    <row r="8" spans="1:12" ht="12.75">
      <c r="A8" s="209" t="s">
        <v>252</v>
      </c>
      <c r="B8" s="210"/>
      <c r="C8" s="186" t="s">
        <v>326</v>
      </c>
      <c r="D8" s="187"/>
      <c r="E8" s="28"/>
      <c r="F8" s="28"/>
      <c r="G8" s="28"/>
      <c r="H8" s="28"/>
      <c r="I8" s="92"/>
      <c r="J8" s="9"/>
      <c r="K8" s="9"/>
      <c r="L8" s="9"/>
    </row>
    <row r="9" spans="1:12" ht="12.75">
      <c r="A9" s="93"/>
      <c r="B9" s="49"/>
      <c r="C9" s="19"/>
      <c r="D9" s="25"/>
      <c r="E9" s="15"/>
      <c r="F9" s="15"/>
      <c r="G9" s="15"/>
      <c r="H9" s="15"/>
      <c r="I9" s="92"/>
      <c r="J9" s="9"/>
      <c r="K9" s="9"/>
      <c r="L9" s="9"/>
    </row>
    <row r="10" spans="1:12" ht="12.75">
      <c r="A10" s="168" t="s">
        <v>253</v>
      </c>
      <c r="B10" s="201"/>
      <c r="C10" s="186" t="s">
        <v>327</v>
      </c>
      <c r="D10" s="187"/>
      <c r="E10" s="15"/>
      <c r="F10" s="15"/>
      <c r="G10" s="15"/>
      <c r="H10" s="15"/>
      <c r="I10" s="92"/>
      <c r="J10" s="9"/>
      <c r="K10" s="9"/>
      <c r="L10" s="9"/>
    </row>
    <row r="11" spans="1:12" ht="12.75">
      <c r="A11" s="202"/>
      <c r="B11" s="201"/>
      <c r="C11" s="15"/>
      <c r="D11" s="15"/>
      <c r="E11" s="15"/>
      <c r="F11" s="15"/>
      <c r="G11" s="15"/>
      <c r="H11" s="15"/>
      <c r="I11" s="92"/>
      <c r="J11" s="9"/>
      <c r="K11" s="9"/>
      <c r="L11" s="9"/>
    </row>
    <row r="12" spans="1:12" ht="12.75">
      <c r="A12" s="173" t="s">
        <v>254</v>
      </c>
      <c r="B12" s="174"/>
      <c r="C12" s="188" t="s">
        <v>328</v>
      </c>
      <c r="D12" s="198"/>
      <c r="E12" s="198"/>
      <c r="F12" s="198"/>
      <c r="G12" s="198"/>
      <c r="H12" s="198"/>
      <c r="I12" s="176"/>
      <c r="J12" s="9"/>
      <c r="K12" s="9"/>
      <c r="L12" s="9"/>
    </row>
    <row r="13" spans="1:12" ht="12.75">
      <c r="A13" s="91"/>
      <c r="B13" s="21"/>
      <c r="C13" s="20"/>
      <c r="D13" s="15"/>
      <c r="E13" s="15"/>
      <c r="F13" s="15"/>
      <c r="G13" s="15"/>
      <c r="H13" s="15"/>
      <c r="I13" s="92"/>
      <c r="J13" s="9"/>
      <c r="K13" s="9"/>
      <c r="L13" s="9"/>
    </row>
    <row r="14" spans="1:12" ht="12.75">
      <c r="A14" s="173" t="s">
        <v>255</v>
      </c>
      <c r="B14" s="174"/>
      <c r="C14" s="199">
        <v>51000</v>
      </c>
      <c r="D14" s="200"/>
      <c r="E14" s="15"/>
      <c r="F14" s="188" t="s">
        <v>329</v>
      </c>
      <c r="G14" s="198"/>
      <c r="H14" s="198"/>
      <c r="I14" s="176"/>
      <c r="J14" s="9"/>
      <c r="K14" s="9"/>
      <c r="L14" s="9"/>
    </row>
    <row r="15" spans="1:12" ht="12.75">
      <c r="A15" s="91"/>
      <c r="B15" s="21"/>
      <c r="C15" s="15"/>
      <c r="D15" s="15"/>
      <c r="E15" s="15"/>
      <c r="F15" s="15"/>
      <c r="G15" s="15"/>
      <c r="H15" s="15"/>
      <c r="I15" s="92"/>
      <c r="J15" s="9"/>
      <c r="K15" s="9"/>
      <c r="L15" s="9"/>
    </row>
    <row r="16" spans="1:12" ht="12.75">
      <c r="A16" s="173" t="s">
        <v>256</v>
      </c>
      <c r="B16" s="174"/>
      <c r="C16" s="188" t="s">
        <v>330</v>
      </c>
      <c r="D16" s="198"/>
      <c r="E16" s="198"/>
      <c r="F16" s="198"/>
      <c r="G16" s="198"/>
      <c r="H16" s="198"/>
      <c r="I16" s="176"/>
      <c r="J16" s="9"/>
      <c r="K16" s="9"/>
      <c r="L16" s="9"/>
    </row>
    <row r="17" spans="1:12" ht="12.75">
      <c r="A17" s="91"/>
      <c r="B17" s="21"/>
      <c r="C17" s="15"/>
      <c r="D17" s="15"/>
      <c r="E17" s="15"/>
      <c r="F17" s="15"/>
      <c r="G17" s="15"/>
      <c r="H17" s="15"/>
      <c r="I17" s="92"/>
      <c r="J17" s="9"/>
      <c r="K17" s="9"/>
      <c r="L17" s="9"/>
    </row>
    <row r="18" spans="1:12" ht="12.75">
      <c r="A18" s="173" t="s">
        <v>257</v>
      </c>
      <c r="B18" s="174"/>
      <c r="C18" s="194" t="s">
        <v>331</v>
      </c>
      <c r="D18" s="195"/>
      <c r="E18" s="195"/>
      <c r="F18" s="195"/>
      <c r="G18" s="195"/>
      <c r="H18" s="195"/>
      <c r="I18" s="196"/>
      <c r="J18" s="9"/>
      <c r="K18" s="9"/>
      <c r="L18" s="9"/>
    </row>
    <row r="19" spans="1:12" ht="12.75">
      <c r="A19" s="91"/>
      <c r="B19" s="21"/>
      <c r="C19" s="20"/>
      <c r="D19" s="15"/>
      <c r="E19" s="15"/>
      <c r="F19" s="15"/>
      <c r="G19" s="15"/>
      <c r="H19" s="15"/>
      <c r="I19" s="92"/>
      <c r="J19" s="9"/>
      <c r="K19" s="9"/>
      <c r="L19" s="9"/>
    </row>
    <row r="20" spans="1:12" ht="12.75">
      <c r="A20" s="173" t="s">
        <v>258</v>
      </c>
      <c r="B20" s="174"/>
      <c r="C20" s="194" t="s">
        <v>332</v>
      </c>
      <c r="D20" s="195"/>
      <c r="E20" s="195"/>
      <c r="F20" s="195"/>
      <c r="G20" s="195"/>
      <c r="H20" s="195"/>
      <c r="I20" s="196"/>
      <c r="J20" s="9"/>
      <c r="K20" s="9"/>
      <c r="L20" s="9"/>
    </row>
    <row r="21" spans="1:12" ht="12.75">
      <c r="A21" s="91"/>
      <c r="B21" s="21"/>
      <c r="C21" s="20"/>
      <c r="D21" s="15"/>
      <c r="E21" s="15"/>
      <c r="F21" s="15"/>
      <c r="G21" s="15"/>
      <c r="H21" s="15"/>
      <c r="I21" s="92"/>
      <c r="J21" s="9"/>
      <c r="K21" s="9"/>
      <c r="L21" s="9"/>
    </row>
    <row r="22" spans="1:12" ht="12.75">
      <c r="A22" s="173" t="s">
        <v>259</v>
      </c>
      <c r="B22" s="174"/>
      <c r="C22" s="118">
        <v>373</v>
      </c>
      <c r="D22" s="188" t="s">
        <v>329</v>
      </c>
      <c r="E22" s="139"/>
      <c r="F22" s="140"/>
      <c r="G22" s="173"/>
      <c r="H22" s="197"/>
      <c r="I22" s="94"/>
      <c r="J22" s="9"/>
      <c r="K22" s="9"/>
      <c r="L22" s="9"/>
    </row>
    <row r="23" spans="1:12" ht="12.75">
      <c r="A23" s="91"/>
      <c r="B23" s="21"/>
      <c r="C23" s="15"/>
      <c r="D23" s="23"/>
      <c r="E23" s="23"/>
      <c r="F23" s="23"/>
      <c r="G23" s="23"/>
      <c r="H23" s="15"/>
      <c r="I23" s="92"/>
      <c r="J23" s="9"/>
      <c r="K23" s="9"/>
      <c r="L23" s="9"/>
    </row>
    <row r="24" spans="1:12" ht="12.75">
      <c r="A24" s="173" t="s">
        <v>260</v>
      </c>
      <c r="B24" s="174"/>
      <c r="C24" s="118">
        <v>8</v>
      </c>
      <c r="D24" s="188" t="s">
        <v>333</v>
      </c>
      <c r="E24" s="139"/>
      <c r="F24" s="139"/>
      <c r="G24" s="140"/>
      <c r="H24" s="50" t="s">
        <v>261</v>
      </c>
      <c r="I24" s="119">
        <v>2399</v>
      </c>
      <c r="J24" s="9"/>
      <c r="K24" s="9"/>
      <c r="L24" s="9"/>
    </row>
    <row r="25" spans="1:12" ht="12.75">
      <c r="A25" s="91"/>
      <c r="B25" s="21"/>
      <c r="C25" s="15"/>
      <c r="D25" s="23"/>
      <c r="E25" s="23"/>
      <c r="F25" s="23"/>
      <c r="G25" s="21"/>
      <c r="H25" s="21" t="s">
        <v>318</v>
      </c>
      <c r="I25" s="95"/>
      <c r="J25" s="9"/>
      <c r="K25" s="9"/>
      <c r="L25" s="9"/>
    </row>
    <row r="26" spans="1:12" ht="12.75">
      <c r="A26" s="173" t="s">
        <v>262</v>
      </c>
      <c r="B26" s="174"/>
      <c r="C26" s="124" t="s">
        <v>335</v>
      </c>
      <c r="D26" s="24"/>
      <c r="E26" s="32"/>
      <c r="F26" s="23"/>
      <c r="G26" s="193" t="s">
        <v>263</v>
      </c>
      <c r="H26" s="174"/>
      <c r="I26" s="123" t="s">
        <v>334</v>
      </c>
      <c r="J26" s="9"/>
      <c r="K26" s="9"/>
      <c r="L26" s="9"/>
    </row>
    <row r="27" spans="1:12" ht="12.75">
      <c r="A27" s="91"/>
      <c r="B27" s="21"/>
      <c r="C27" s="15"/>
      <c r="D27" s="23"/>
      <c r="E27" s="23"/>
      <c r="F27" s="23"/>
      <c r="G27" s="23"/>
      <c r="H27" s="15"/>
      <c r="I27" s="96"/>
      <c r="J27" s="9"/>
      <c r="K27" s="9"/>
      <c r="L27" s="9"/>
    </row>
    <row r="28" spans="1:12" ht="12.75">
      <c r="A28" s="153" t="s">
        <v>264</v>
      </c>
      <c r="B28" s="154"/>
      <c r="C28" s="148"/>
      <c r="D28" s="148"/>
      <c r="E28" s="149" t="s">
        <v>265</v>
      </c>
      <c r="F28" s="150"/>
      <c r="G28" s="150"/>
      <c r="H28" s="137" t="s">
        <v>266</v>
      </c>
      <c r="I28" s="138"/>
      <c r="J28" s="9"/>
      <c r="K28" s="9"/>
      <c r="L28" s="9"/>
    </row>
    <row r="29" spans="1:12" ht="12.75">
      <c r="A29" s="97"/>
      <c r="B29" s="32"/>
      <c r="C29" s="32"/>
      <c r="D29" s="25"/>
      <c r="E29" s="15"/>
      <c r="F29" s="15"/>
      <c r="G29" s="15"/>
      <c r="H29" s="26"/>
      <c r="I29" s="96"/>
      <c r="J29" s="9"/>
      <c r="K29" s="9"/>
      <c r="L29" s="9"/>
    </row>
    <row r="30" spans="1:12" ht="12.75">
      <c r="A30" s="164" t="s">
        <v>336</v>
      </c>
      <c r="B30" s="165"/>
      <c r="C30" s="165"/>
      <c r="D30" s="156"/>
      <c r="E30" s="163" t="s">
        <v>329</v>
      </c>
      <c r="F30" s="189"/>
      <c r="G30" s="189"/>
      <c r="H30" s="157" t="s">
        <v>337</v>
      </c>
      <c r="I30" s="155"/>
      <c r="J30" s="9"/>
      <c r="K30" s="9"/>
      <c r="L30" s="9"/>
    </row>
    <row r="31" spans="1:12" ht="12.75">
      <c r="A31" s="91"/>
      <c r="B31" s="21"/>
      <c r="C31" s="20"/>
      <c r="D31" s="151"/>
      <c r="E31" s="151"/>
      <c r="F31" s="151"/>
      <c r="G31" s="152"/>
      <c r="H31" s="15"/>
      <c r="I31" s="98"/>
      <c r="J31" s="9"/>
      <c r="K31" s="9"/>
      <c r="L31" s="9"/>
    </row>
    <row r="32" spans="1:12" ht="12.75">
      <c r="A32" s="164" t="s">
        <v>338</v>
      </c>
      <c r="B32" s="165"/>
      <c r="C32" s="165"/>
      <c r="D32" s="156"/>
      <c r="E32" s="163" t="s">
        <v>339</v>
      </c>
      <c r="F32" s="189"/>
      <c r="G32" s="189"/>
      <c r="H32" s="157" t="s">
        <v>340</v>
      </c>
      <c r="I32" s="155"/>
      <c r="J32" s="9"/>
      <c r="K32" s="9"/>
      <c r="L32" s="9"/>
    </row>
    <row r="33" spans="1:12" ht="12.75">
      <c r="A33" s="91"/>
      <c r="B33" s="21"/>
      <c r="C33" s="20"/>
      <c r="D33" s="27"/>
      <c r="E33" s="27"/>
      <c r="F33" s="27"/>
      <c r="G33" s="28"/>
      <c r="H33" s="15"/>
      <c r="I33" s="99"/>
      <c r="J33" s="9"/>
      <c r="K33" s="9"/>
      <c r="L33" s="9"/>
    </row>
    <row r="34" spans="1:12" ht="12.75">
      <c r="A34" s="164" t="s">
        <v>341</v>
      </c>
      <c r="B34" s="165"/>
      <c r="C34" s="165"/>
      <c r="D34" s="156"/>
      <c r="E34" s="163" t="s">
        <v>329</v>
      </c>
      <c r="F34" s="189"/>
      <c r="G34" s="189"/>
      <c r="H34" s="157" t="s">
        <v>342</v>
      </c>
      <c r="I34" s="155"/>
      <c r="J34" s="9"/>
      <c r="K34" s="9"/>
      <c r="L34" s="9"/>
    </row>
    <row r="35" spans="1:12" ht="12.75">
      <c r="A35" s="91"/>
      <c r="B35" s="21"/>
      <c r="C35" s="20"/>
      <c r="D35" s="27"/>
      <c r="E35" s="27"/>
      <c r="F35" s="27"/>
      <c r="G35" s="28"/>
      <c r="H35" s="15"/>
      <c r="I35" s="99"/>
      <c r="J35" s="9"/>
      <c r="K35" s="9"/>
      <c r="L35" s="9"/>
    </row>
    <row r="36" spans="1:12" ht="12.75">
      <c r="A36" s="164" t="s">
        <v>343</v>
      </c>
      <c r="B36" s="165"/>
      <c r="C36" s="165"/>
      <c r="D36" s="156"/>
      <c r="E36" s="163" t="s">
        <v>329</v>
      </c>
      <c r="F36" s="189"/>
      <c r="G36" s="189"/>
      <c r="H36" s="157" t="s">
        <v>344</v>
      </c>
      <c r="I36" s="155"/>
      <c r="J36" s="9"/>
      <c r="K36" s="9"/>
      <c r="L36" s="9"/>
    </row>
    <row r="37" spans="1:12" ht="12.75">
      <c r="A37" s="100"/>
      <c r="B37" s="29"/>
      <c r="C37" s="158"/>
      <c r="D37" s="159"/>
      <c r="E37" s="15"/>
      <c r="F37" s="158"/>
      <c r="G37" s="159"/>
      <c r="H37" s="15"/>
      <c r="I37" s="92"/>
      <c r="J37" s="9"/>
      <c r="K37" s="9"/>
      <c r="L37" s="9"/>
    </row>
    <row r="38" spans="1:12" ht="12.75">
      <c r="A38" s="163"/>
      <c r="B38" s="189"/>
      <c r="C38" s="189"/>
      <c r="D38" s="190"/>
      <c r="E38" s="163"/>
      <c r="F38" s="189"/>
      <c r="G38" s="189"/>
      <c r="H38" s="186"/>
      <c r="I38" s="187"/>
      <c r="J38" s="9"/>
      <c r="K38" s="9"/>
      <c r="L38" s="9"/>
    </row>
    <row r="39" spans="1:12" ht="12.75">
      <c r="A39" s="100"/>
      <c r="B39" s="29"/>
      <c r="C39" s="30"/>
      <c r="D39" s="31"/>
      <c r="E39" s="15"/>
      <c r="F39" s="30"/>
      <c r="G39" s="31"/>
      <c r="H39" s="15"/>
      <c r="I39" s="92"/>
      <c r="J39" s="9"/>
      <c r="K39" s="9"/>
      <c r="L39" s="9"/>
    </row>
    <row r="40" spans="1:12" ht="12.75">
      <c r="A40" s="163"/>
      <c r="B40" s="189"/>
      <c r="C40" s="189"/>
      <c r="D40" s="190"/>
      <c r="E40" s="163"/>
      <c r="F40" s="189"/>
      <c r="G40" s="189"/>
      <c r="H40" s="186"/>
      <c r="I40" s="187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1"/>
      <c r="J41" s="9"/>
      <c r="K41" s="9"/>
      <c r="L41" s="9"/>
    </row>
    <row r="42" spans="1:12" ht="12.75">
      <c r="A42" s="100"/>
      <c r="B42" s="29"/>
      <c r="C42" s="30"/>
      <c r="D42" s="31"/>
      <c r="E42" s="15"/>
      <c r="F42" s="30"/>
      <c r="G42" s="31"/>
      <c r="H42" s="15"/>
      <c r="I42" s="92"/>
      <c r="J42" s="9"/>
      <c r="K42" s="9"/>
      <c r="L42" s="9"/>
    </row>
    <row r="43" spans="1:12" ht="12.75">
      <c r="A43" s="102"/>
      <c r="B43" s="33"/>
      <c r="C43" s="33"/>
      <c r="D43" s="19"/>
      <c r="E43" s="19"/>
      <c r="F43" s="33"/>
      <c r="G43" s="19"/>
      <c r="H43" s="19"/>
      <c r="I43" s="103"/>
      <c r="J43" s="9"/>
      <c r="K43" s="9"/>
      <c r="L43" s="9"/>
    </row>
    <row r="44" spans="1:12" ht="12.75">
      <c r="A44" s="168" t="s">
        <v>267</v>
      </c>
      <c r="B44" s="169"/>
      <c r="C44" s="186"/>
      <c r="D44" s="187"/>
      <c r="E44" s="25"/>
      <c r="F44" s="188"/>
      <c r="G44" s="189"/>
      <c r="H44" s="189"/>
      <c r="I44" s="190"/>
      <c r="J44" s="9"/>
      <c r="K44" s="9"/>
      <c r="L44" s="9"/>
    </row>
    <row r="45" spans="1:12" ht="12.75">
      <c r="A45" s="100"/>
      <c r="B45" s="29"/>
      <c r="C45" s="158"/>
      <c r="D45" s="159"/>
      <c r="E45" s="15"/>
      <c r="F45" s="158"/>
      <c r="G45" s="160"/>
      <c r="H45" s="34"/>
      <c r="I45" s="104"/>
      <c r="J45" s="9"/>
      <c r="K45" s="9"/>
      <c r="L45" s="9"/>
    </row>
    <row r="46" spans="1:12" ht="12.75">
      <c r="A46" s="168" t="s">
        <v>268</v>
      </c>
      <c r="B46" s="169"/>
      <c r="C46" s="188" t="s">
        <v>345</v>
      </c>
      <c r="D46" s="161"/>
      <c r="E46" s="161"/>
      <c r="F46" s="161"/>
      <c r="G46" s="161"/>
      <c r="H46" s="161"/>
      <c r="I46" s="162"/>
      <c r="J46" s="9"/>
      <c r="K46" s="9"/>
      <c r="L46" s="9"/>
    </row>
    <row r="47" spans="1:12" ht="12.75">
      <c r="A47" s="91"/>
      <c r="B47" s="21"/>
      <c r="C47" s="20" t="s">
        <v>269</v>
      </c>
      <c r="D47" s="15"/>
      <c r="E47" s="15"/>
      <c r="F47" s="15"/>
      <c r="G47" s="15"/>
      <c r="H47" s="15"/>
      <c r="I47" s="92"/>
      <c r="J47" s="9"/>
      <c r="K47" s="9"/>
      <c r="L47" s="9"/>
    </row>
    <row r="48" spans="1:12" ht="12.75">
      <c r="A48" s="168" t="s">
        <v>270</v>
      </c>
      <c r="B48" s="169"/>
      <c r="C48" s="175" t="s">
        <v>346</v>
      </c>
      <c r="D48" s="171"/>
      <c r="E48" s="172"/>
      <c r="F48" s="15"/>
      <c r="G48" s="50" t="s">
        <v>271</v>
      </c>
      <c r="H48" s="175" t="s">
        <v>347</v>
      </c>
      <c r="I48" s="172"/>
      <c r="J48" s="9"/>
      <c r="K48" s="9"/>
      <c r="L48" s="9"/>
    </row>
    <row r="49" spans="1:12" ht="12.75">
      <c r="A49" s="91"/>
      <c r="B49" s="21"/>
      <c r="C49" s="20"/>
      <c r="D49" s="15"/>
      <c r="E49" s="15"/>
      <c r="F49" s="15"/>
      <c r="G49" s="15"/>
      <c r="H49" s="15"/>
      <c r="I49" s="92"/>
      <c r="J49" s="9"/>
      <c r="K49" s="9"/>
      <c r="L49" s="9"/>
    </row>
    <row r="50" spans="1:12" ht="12.75">
      <c r="A50" s="168" t="s">
        <v>257</v>
      </c>
      <c r="B50" s="169"/>
      <c r="C50" s="170" t="s">
        <v>348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91"/>
      <c r="B51" s="21"/>
      <c r="C51" s="15"/>
      <c r="D51" s="15"/>
      <c r="E51" s="15"/>
      <c r="F51" s="15"/>
      <c r="G51" s="15"/>
      <c r="H51" s="15"/>
      <c r="I51" s="92"/>
      <c r="J51" s="9"/>
      <c r="K51" s="9"/>
      <c r="L51" s="9"/>
    </row>
    <row r="52" spans="1:12" ht="12.75">
      <c r="A52" s="173" t="s">
        <v>272</v>
      </c>
      <c r="B52" s="174"/>
      <c r="C52" s="175" t="s">
        <v>349</v>
      </c>
      <c r="D52" s="171"/>
      <c r="E52" s="171"/>
      <c r="F52" s="171"/>
      <c r="G52" s="171"/>
      <c r="H52" s="171"/>
      <c r="I52" s="176"/>
      <c r="J52" s="9"/>
      <c r="K52" s="9"/>
      <c r="L52" s="9"/>
    </row>
    <row r="53" spans="1:12" ht="12.75">
      <c r="A53" s="105"/>
      <c r="B53" s="19"/>
      <c r="C53" s="182" t="s">
        <v>273</v>
      </c>
      <c r="D53" s="182"/>
      <c r="E53" s="182"/>
      <c r="F53" s="182"/>
      <c r="G53" s="182"/>
      <c r="H53" s="182"/>
      <c r="I53" s="106"/>
      <c r="J53" s="9"/>
      <c r="K53" s="9"/>
      <c r="L53" s="9"/>
    </row>
    <row r="54" spans="1:12" ht="12.75">
      <c r="A54" s="105"/>
      <c r="B54" s="19"/>
      <c r="C54" s="35"/>
      <c r="D54" s="35"/>
      <c r="E54" s="35"/>
      <c r="F54" s="35"/>
      <c r="G54" s="35"/>
      <c r="H54" s="35"/>
      <c r="I54" s="106"/>
      <c r="J54" s="9"/>
      <c r="K54" s="9"/>
      <c r="L54" s="9"/>
    </row>
    <row r="55" spans="1:12" ht="12.75">
      <c r="A55" s="105"/>
      <c r="B55" s="177" t="s">
        <v>274</v>
      </c>
      <c r="C55" s="178"/>
      <c r="D55" s="178"/>
      <c r="E55" s="178"/>
      <c r="F55" s="48"/>
      <c r="G55" s="48"/>
      <c r="H55" s="48"/>
      <c r="I55" s="107"/>
      <c r="J55" s="9"/>
      <c r="K55" s="9"/>
      <c r="L55" s="9"/>
    </row>
    <row r="56" spans="1:12" ht="12.75">
      <c r="A56" s="105"/>
      <c r="B56" s="179" t="s">
        <v>306</v>
      </c>
      <c r="C56" s="180"/>
      <c r="D56" s="180"/>
      <c r="E56" s="180"/>
      <c r="F56" s="180"/>
      <c r="G56" s="180"/>
      <c r="H56" s="180"/>
      <c r="I56" s="181"/>
      <c r="J56" s="9"/>
      <c r="K56" s="9"/>
      <c r="L56" s="9"/>
    </row>
    <row r="57" spans="1:12" ht="12.75">
      <c r="A57" s="105"/>
      <c r="B57" s="179" t="s">
        <v>307</v>
      </c>
      <c r="C57" s="180"/>
      <c r="D57" s="180"/>
      <c r="E57" s="180"/>
      <c r="F57" s="180"/>
      <c r="G57" s="180"/>
      <c r="H57" s="180"/>
      <c r="I57" s="107"/>
      <c r="J57" s="9"/>
      <c r="K57" s="9"/>
      <c r="L57" s="9"/>
    </row>
    <row r="58" spans="1:12" ht="12.75">
      <c r="A58" s="105"/>
      <c r="B58" s="179" t="s">
        <v>308</v>
      </c>
      <c r="C58" s="180"/>
      <c r="D58" s="180"/>
      <c r="E58" s="180"/>
      <c r="F58" s="180"/>
      <c r="G58" s="180"/>
      <c r="H58" s="180"/>
      <c r="I58" s="181"/>
      <c r="J58" s="9"/>
      <c r="K58" s="9"/>
      <c r="L58" s="9"/>
    </row>
    <row r="59" spans="1:12" ht="12.75">
      <c r="A59" s="105"/>
      <c r="B59" s="179" t="s">
        <v>309</v>
      </c>
      <c r="C59" s="180"/>
      <c r="D59" s="180"/>
      <c r="E59" s="180"/>
      <c r="F59" s="180"/>
      <c r="G59" s="180"/>
      <c r="H59" s="180"/>
      <c r="I59" s="181"/>
      <c r="J59" s="9"/>
      <c r="K59" s="9"/>
      <c r="L59" s="9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9"/>
      <c r="K60" s="9"/>
      <c r="L60" s="9"/>
    </row>
    <row r="61" spans="1:12" ht="13.5" thickBot="1">
      <c r="A61" s="111" t="s">
        <v>275</v>
      </c>
      <c r="B61" s="15"/>
      <c r="C61" s="15"/>
      <c r="D61" s="15"/>
      <c r="E61" s="15"/>
      <c r="F61" s="15"/>
      <c r="G61" s="36"/>
      <c r="H61" s="37"/>
      <c r="I61" s="112"/>
      <c r="J61" s="9"/>
      <c r="K61" s="9"/>
      <c r="L61" s="9"/>
    </row>
    <row r="62" spans="1:12" ht="12.75">
      <c r="A62" s="87"/>
      <c r="B62" s="15"/>
      <c r="C62" s="15"/>
      <c r="D62" s="15"/>
      <c r="E62" s="19" t="s">
        <v>276</v>
      </c>
      <c r="F62" s="32"/>
      <c r="G62" s="183" t="s">
        <v>277</v>
      </c>
      <c r="H62" s="184"/>
      <c r="I62" s="185"/>
      <c r="J62" s="9"/>
      <c r="K62" s="9"/>
      <c r="L62" s="9"/>
    </row>
    <row r="63" spans="1:12" ht="12.75">
      <c r="A63" s="113"/>
      <c r="B63" s="114"/>
      <c r="C63" s="115"/>
      <c r="D63" s="115"/>
      <c r="E63" s="115"/>
      <c r="F63" s="115"/>
      <c r="G63" s="166"/>
      <c r="H63" s="167"/>
      <c r="I63" s="116"/>
      <c r="J63" s="9"/>
      <c r="K63" s="9"/>
      <c r="L63" s="9"/>
    </row>
  </sheetData>
  <sheetProtection/>
  <protectedRanges>
    <protectedRange sqref="E2 H2 I24" name="Range1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I26" name="Range1_2"/>
    <protectedRange sqref="C26" name="Range1_1"/>
    <protectedRange sqref="E30:G30" name="Range1_16"/>
    <protectedRange sqref="A30:D30" name="Range1_16_1"/>
    <protectedRange sqref="H30:I30" name="Range1_16_1_1"/>
    <protectedRange sqref="E32:G32" name="Range1_17"/>
    <protectedRange sqref="A32:D32" name="Range1_16_2"/>
    <protectedRange sqref="A34:D34" name="Range1_16_3"/>
    <protectedRange sqref="A36:D36" name="Range1_16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3">
      <selection activeCell="K67" sqref="K67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7.28125" style="51" customWidth="1"/>
    <col min="10" max="10" width="11.7109375" style="51" customWidth="1"/>
    <col min="11" max="11" width="13.28125" style="51" customWidth="1"/>
    <col min="12" max="16384" width="9.140625" style="51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350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351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59</v>
      </c>
      <c r="B4" s="217"/>
      <c r="C4" s="217"/>
      <c r="D4" s="217"/>
      <c r="E4" s="217"/>
      <c r="F4" s="217"/>
      <c r="G4" s="217"/>
      <c r="H4" s="218"/>
      <c r="I4" s="56" t="s">
        <v>278</v>
      </c>
      <c r="J4" s="57" t="s">
        <v>319</v>
      </c>
      <c r="K4" s="58" t="s">
        <v>320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5">
        <v>2</v>
      </c>
      <c r="J5" s="54">
        <v>3</v>
      </c>
      <c r="K5" s="54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25"/>
      <c r="I7" s="3">
        <v>1</v>
      </c>
      <c r="J7" s="6"/>
      <c r="K7" s="6"/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52">
        <f>J9+J16+J26+J35+J39</f>
        <v>244559246</v>
      </c>
      <c r="K8" s="52">
        <f>K9+K16+K26+K35+K39</f>
        <v>213557330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2">
        <f>SUM(J10:J15)</f>
        <v>72693310</v>
      </c>
      <c r="K9" s="52">
        <f>SUM(K10:K15)</f>
        <v>70397742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/>
      <c r="K10" s="7"/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857702</v>
      </c>
      <c r="K11" s="7">
        <v>651448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/>
      <c r="K12" s="7"/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/>
      <c r="K13" s="7"/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45570</v>
      </c>
      <c r="K14" s="7">
        <v>1084968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71790038</v>
      </c>
      <c r="K15" s="7">
        <v>68661326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2">
        <f>SUM(J17:J25)</f>
        <v>105476443</v>
      </c>
      <c r="K16" s="52">
        <f>SUM(K17:K25)</f>
        <v>93747219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/>
      <c r="K17" s="7"/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71560</v>
      </c>
      <c r="K18" s="7">
        <v>57451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76862366</v>
      </c>
      <c r="K19" s="7">
        <v>66817293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5907688</v>
      </c>
      <c r="K20" s="7">
        <v>5110691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/>
      <c r="K21" s="7"/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/>
      <c r="K22" s="7">
        <v>256680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518166</v>
      </c>
      <c r="K23" s="7">
        <v>97069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712447</v>
      </c>
      <c r="K24" s="7">
        <v>712446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21404216</v>
      </c>
      <c r="K25" s="7">
        <v>20695589</v>
      </c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2">
        <f>SUM(J27:J34)</f>
        <v>51252930</v>
      </c>
      <c r="K26" s="52">
        <f>SUM(K27:K34)</f>
        <v>49412369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/>
      <c r="K27" s="7"/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/>
      <c r="K28" s="7"/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/>
      <c r="K29" s="7"/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/>
      <c r="K30" s="7"/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4026</v>
      </c>
      <c r="K31" s="7">
        <v>4026</v>
      </c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51248904</v>
      </c>
      <c r="K32" s="7">
        <v>49408343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/>
      <c r="K33" s="7"/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/>
      <c r="K34" s="7"/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2">
        <f>SUM(J36:J38)</f>
        <v>15136563</v>
      </c>
      <c r="K35" s="52">
        <f>SUM(K36:K38)</f>
        <v>0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/>
      <c r="K36" s="7"/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/>
      <c r="K37" s="7"/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15136563</v>
      </c>
      <c r="K38" s="7"/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/>
      <c r="K39" s="7"/>
    </row>
    <row r="40" spans="1:11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52">
        <f>J41+J49+J56+J64</f>
        <v>3999596903</v>
      </c>
      <c r="K40" s="52">
        <f>K41+K49+K56+K64</f>
        <v>767156538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2">
        <f>SUM(J42:J48)</f>
        <v>153254505</v>
      </c>
      <c r="K41" s="52">
        <f>SUM(K42:K48)</f>
        <v>163626971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136476848</v>
      </c>
      <c r="K42" s="7">
        <v>141311762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15803290</v>
      </c>
      <c r="K43" s="7">
        <v>15211800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268800</v>
      </c>
      <c r="K44" s="7">
        <v>268800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/>
      <c r="K45" s="7"/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/>
      <c r="K46" s="7">
        <v>6191513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705567</v>
      </c>
      <c r="K47" s="7">
        <v>643096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/>
      <c r="K48" s="7"/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2">
        <f>SUM(J50:J55)</f>
        <v>3587851952</v>
      </c>
      <c r="K49" s="52">
        <f>SUM(K50:K55)</f>
        <v>460087558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/>
      <c r="K50" s="7">
        <v>444265</v>
      </c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333685883</v>
      </c>
      <c r="K51" s="7">
        <v>438864723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/>
      <c r="K52" s="7"/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38533</v>
      </c>
      <c r="K53" s="7">
        <v>38715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3241226105</v>
      </c>
      <c r="K54" s="7">
        <v>18847382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12901431</v>
      </c>
      <c r="K55" s="7">
        <v>1892473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2">
        <f>SUM(J57:J63)</f>
        <v>4355818</v>
      </c>
      <c r="K56" s="52">
        <f>SUM(K57:K63)</f>
        <v>18262912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/>
      <c r="K57" s="7"/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/>
      <c r="K58" s="7">
        <v>4671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/>
      <c r="K59" s="7"/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/>
      <c r="K60" s="7"/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/>
      <c r="K61" s="7"/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4355818</v>
      </c>
      <c r="K62" s="7">
        <v>18258241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/>
      <c r="K63" s="7"/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254134628</v>
      </c>
      <c r="K64" s="7">
        <v>125179097</v>
      </c>
    </row>
    <row r="65" spans="1:11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356567682</v>
      </c>
      <c r="K65" s="7">
        <v>194604738</v>
      </c>
    </row>
    <row r="66" spans="1:11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52">
        <f>J7+J8+J40+J65</f>
        <v>4600723831</v>
      </c>
      <c r="K66" s="52">
        <f>K7+K8+K40+K65</f>
        <v>1175318606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>
        <v>3673399005</v>
      </c>
      <c r="K67" s="8">
        <v>1881199166</v>
      </c>
    </row>
    <row r="68" spans="1:11" ht="12.75">
      <c r="A68" s="235" t="s">
        <v>58</v>
      </c>
      <c r="B68" s="236"/>
      <c r="C68" s="236"/>
      <c r="D68" s="236"/>
      <c r="E68" s="236"/>
      <c r="F68" s="236"/>
      <c r="G68" s="236"/>
      <c r="H68" s="236"/>
      <c r="I68" s="236"/>
      <c r="J68" s="237"/>
      <c r="K68" s="238"/>
    </row>
    <row r="69" spans="1:11" ht="12.75">
      <c r="A69" s="223" t="s">
        <v>191</v>
      </c>
      <c r="B69" s="224"/>
      <c r="C69" s="224"/>
      <c r="D69" s="224"/>
      <c r="E69" s="224"/>
      <c r="F69" s="224"/>
      <c r="G69" s="224"/>
      <c r="H69" s="225"/>
      <c r="I69" s="3">
        <v>62</v>
      </c>
      <c r="J69" s="53">
        <f>J70+J71+J72+J78+J79+J82+J85</f>
        <v>-619865182</v>
      </c>
      <c r="K69" s="53">
        <f>K70+K71+K72+K78+K79+K82+K85</f>
        <v>766020643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126140100</v>
      </c>
      <c r="K70" s="7">
        <v>126140100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857840687</v>
      </c>
      <c r="K71" s="45">
        <v>857102216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2">
        <f>J73+J74-J75+J76+J77</f>
        <v>13668004</v>
      </c>
      <c r="K72" s="52">
        <f>K73+K74-K75+K76+K77</f>
        <v>13668004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/>
      <c r="K73" s="7"/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/>
      <c r="K74" s="7"/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/>
      <c r="K75" s="7"/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/>
      <c r="K76" s="7"/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13668004</v>
      </c>
      <c r="K77" s="7">
        <v>13668004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/>
      <c r="K78" s="7"/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2">
        <f>J80-J81</f>
        <v>-3540768508</v>
      </c>
      <c r="K79" s="52">
        <f>K80-K81</f>
        <v>-1469568826</v>
      </c>
    </row>
    <row r="80" spans="1:11" ht="12.75">
      <c r="A80" s="239" t="s">
        <v>169</v>
      </c>
      <c r="B80" s="240"/>
      <c r="C80" s="240"/>
      <c r="D80" s="240"/>
      <c r="E80" s="240"/>
      <c r="F80" s="240"/>
      <c r="G80" s="240"/>
      <c r="H80" s="241"/>
      <c r="I80" s="1">
        <v>73</v>
      </c>
      <c r="J80" s="7">
        <v>8123048</v>
      </c>
      <c r="K80" s="7">
        <v>8123048</v>
      </c>
    </row>
    <row r="81" spans="1:11" ht="12.75">
      <c r="A81" s="239" t="s">
        <v>170</v>
      </c>
      <c r="B81" s="240"/>
      <c r="C81" s="240"/>
      <c r="D81" s="240"/>
      <c r="E81" s="240"/>
      <c r="F81" s="240"/>
      <c r="G81" s="240"/>
      <c r="H81" s="241"/>
      <c r="I81" s="1">
        <v>74</v>
      </c>
      <c r="J81" s="7">
        <v>3548891556</v>
      </c>
      <c r="K81" s="7">
        <v>1477691874</v>
      </c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2">
        <f>J83-J84</f>
        <v>1923254535</v>
      </c>
      <c r="K82" s="52">
        <f>K83-K84</f>
        <v>1238679149</v>
      </c>
    </row>
    <row r="83" spans="1:11" ht="12.75">
      <c r="A83" s="239" t="s">
        <v>171</v>
      </c>
      <c r="B83" s="240"/>
      <c r="C83" s="240"/>
      <c r="D83" s="240"/>
      <c r="E83" s="240"/>
      <c r="F83" s="240"/>
      <c r="G83" s="240"/>
      <c r="H83" s="241"/>
      <c r="I83" s="1">
        <v>76</v>
      </c>
      <c r="J83" s="7">
        <v>1923254535</v>
      </c>
      <c r="K83" s="7">
        <v>1238679149</v>
      </c>
    </row>
    <row r="84" spans="1:11" ht="12.75">
      <c r="A84" s="239" t="s">
        <v>172</v>
      </c>
      <c r="B84" s="240"/>
      <c r="C84" s="240"/>
      <c r="D84" s="240"/>
      <c r="E84" s="240"/>
      <c r="F84" s="240"/>
      <c r="G84" s="240"/>
      <c r="H84" s="241"/>
      <c r="I84" s="1">
        <v>77</v>
      </c>
      <c r="J84" s="7"/>
      <c r="K84" s="7"/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/>
      <c r="K85" s="7"/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2">
        <f>SUM(J87:J89)</f>
        <v>52873096</v>
      </c>
      <c r="K86" s="52">
        <f>SUM(K87:K89)</f>
        <v>22262449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/>
      <c r="K87" s="7"/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/>
      <c r="K88" s="7"/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52873096</v>
      </c>
      <c r="K89" s="7">
        <v>22262449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2">
        <f>SUM(J91:J99)</f>
        <v>530685043</v>
      </c>
      <c r="K90" s="52">
        <f>SUM(K91:K99)</f>
        <v>176251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/>
      <c r="K91" s="7"/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/>
      <c r="K92" s="7"/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505328243</v>
      </c>
      <c r="K93" s="7">
        <v>176251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17852666</v>
      </c>
      <c r="K94" s="7"/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7504134</v>
      </c>
      <c r="K95" s="7"/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/>
      <c r="K96" s="7"/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/>
      <c r="K97" s="7"/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/>
      <c r="K98" s="7"/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/>
      <c r="K99" s="7"/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2">
        <f>SUM(J101:J112)</f>
        <v>4556151783</v>
      </c>
      <c r="K100" s="52">
        <f>SUM(K101:K112)</f>
        <v>322931554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/>
      <c r="K101" s="7">
        <v>268933</v>
      </c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3449</v>
      </c>
      <c r="K102" s="7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2102130496</v>
      </c>
      <c r="K103" s="7">
        <v>742252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297310909</v>
      </c>
      <c r="K104" s="7">
        <v>99628827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105868368</v>
      </c>
      <c r="K105" s="7">
        <v>103404275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/>
      <c r="K106" s="7"/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/>
      <c r="K107" s="7"/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14323343</v>
      </c>
      <c r="K108" s="7">
        <v>12906254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166646806</v>
      </c>
      <c r="K109" s="7">
        <v>49569081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/>
      <c r="K110" s="7"/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/>
      <c r="K111" s="7"/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1869868412</v>
      </c>
      <c r="K112" s="7">
        <v>56411932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80879091</v>
      </c>
      <c r="K113" s="7">
        <v>63927709</v>
      </c>
    </row>
    <row r="114" spans="1:11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2">
        <f>J69+J86+J90+J100+J113</f>
        <v>4600723831</v>
      </c>
      <c r="K114" s="52">
        <f>K69+K86+K90+K100+K113</f>
        <v>1175318606</v>
      </c>
    </row>
    <row r="115" spans="1:11" ht="12.75">
      <c r="A115" s="249" t="s">
        <v>57</v>
      </c>
      <c r="B115" s="250"/>
      <c r="C115" s="250"/>
      <c r="D115" s="250"/>
      <c r="E115" s="250"/>
      <c r="F115" s="250"/>
      <c r="G115" s="250"/>
      <c r="H115" s="251"/>
      <c r="I115" s="2">
        <v>108</v>
      </c>
      <c r="J115" s="8">
        <v>3673399005</v>
      </c>
      <c r="K115" s="8">
        <v>1881199166</v>
      </c>
    </row>
    <row r="116" spans="1:11" ht="12.75">
      <c r="A116" s="235" t="s">
        <v>310</v>
      </c>
      <c r="B116" s="252"/>
      <c r="C116" s="252"/>
      <c r="D116" s="252"/>
      <c r="E116" s="252"/>
      <c r="F116" s="252"/>
      <c r="G116" s="252"/>
      <c r="H116" s="252"/>
      <c r="I116" s="253"/>
      <c r="J116" s="221"/>
      <c r="K116" s="254"/>
    </row>
    <row r="117" spans="1:11" ht="12.75">
      <c r="A117" s="255" t="s">
        <v>186</v>
      </c>
      <c r="B117" s="256"/>
      <c r="C117" s="256"/>
      <c r="D117" s="256"/>
      <c r="E117" s="256"/>
      <c r="F117" s="256"/>
      <c r="G117" s="256"/>
      <c r="H117" s="256"/>
      <c r="I117" s="257"/>
      <c r="J117" s="257"/>
      <c r="K117" s="258"/>
    </row>
    <row r="118" spans="1:11" ht="12.75">
      <c r="A118" s="259" t="s">
        <v>8</v>
      </c>
      <c r="B118" s="259"/>
      <c r="C118" s="259"/>
      <c r="D118" s="259"/>
      <c r="E118" s="259"/>
      <c r="F118" s="259"/>
      <c r="G118" s="259"/>
      <c r="H118" s="259"/>
      <c r="I118" s="128">
        <v>109</v>
      </c>
      <c r="J118" s="129">
        <v>-619865182</v>
      </c>
      <c r="K118" s="129">
        <v>766020643</v>
      </c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126">
        <v>110</v>
      </c>
      <c r="J119" s="127"/>
      <c r="K119" s="127"/>
    </row>
    <row r="120" spans="1:11" ht="12.75">
      <c r="A120" s="245" t="s">
        <v>311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47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J116:J65536 J1:J9 J16 J26:J30 J35:J37 J39:J41 J49 J56:J61 J66 J68:J69 J78:J79 J82 J84:J88 J90:J92 J98:J100 J114 L1:IV65536 K1:K69 J72:K76 K78:K65536"/>
    <dataValidation type="whole" operator="greaterThanOrEqual" allowBlank="1" showInputMessage="1" showErrorMessage="1" errorTitle="Pogrešan unos" error="Mogu se unijeti samo cjelobrojne pozitivne vrijednosti." sqref="J10:J15 J17:J25 J31:J34 J38 J42:J48 J50:J55 J62:J65 J67 J70:K70 J77:K77 J80:J81 J83 J89 J93:J97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J60" sqref="J60"/>
    </sheetView>
  </sheetViews>
  <sheetFormatPr defaultColWidth="9.140625" defaultRowHeight="12.75"/>
  <cols>
    <col min="1" max="7" width="9.140625" style="51" customWidth="1"/>
    <col min="8" max="8" width="8.140625" style="51" customWidth="1"/>
    <col min="9" max="9" width="6.8515625" style="51" customWidth="1"/>
    <col min="10" max="10" width="11.00390625" style="51" customWidth="1"/>
    <col min="11" max="11" width="11.57421875" style="51" customWidth="1"/>
    <col min="12" max="12" width="11.140625" style="51" customWidth="1"/>
    <col min="13" max="13" width="11.28125" style="51" customWidth="1"/>
    <col min="14" max="16384" width="9.140625" style="51" customWidth="1"/>
  </cols>
  <sheetData>
    <row r="1" spans="1:13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78" t="s">
        <v>352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2.75" customHeight="1">
      <c r="A3" s="262" t="s">
        <v>351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6" t="s">
        <v>279</v>
      </c>
      <c r="J4" s="260" t="s">
        <v>319</v>
      </c>
      <c r="K4" s="260"/>
      <c r="L4" s="260" t="s">
        <v>320</v>
      </c>
      <c r="M4" s="260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0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23" t="s">
        <v>26</v>
      </c>
      <c r="B7" s="224"/>
      <c r="C7" s="224"/>
      <c r="D7" s="224"/>
      <c r="E7" s="224"/>
      <c r="F7" s="224"/>
      <c r="G7" s="224"/>
      <c r="H7" s="225"/>
      <c r="I7" s="3">
        <v>111</v>
      </c>
      <c r="J7" s="53">
        <f>SUM(J8:J9)</f>
        <v>3573650582</v>
      </c>
      <c r="K7" s="53">
        <f>SUM(K8:K9)</f>
        <v>201142362</v>
      </c>
      <c r="L7" s="53">
        <f>SUM(L8:L9)</f>
        <v>1832070873</v>
      </c>
      <c r="M7" s="53">
        <f>SUM(M8:M9)</f>
        <v>1475045324</v>
      </c>
    </row>
    <row r="8" spans="1:13" ht="12.75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568635199</v>
      </c>
      <c r="K8" s="7">
        <v>167105653</v>
      </c>
      <c r="L8" s="7">
        <v>445313394</v>
      </c>
      <c r="M8" s="7">
        <v>129879658</v>
      </c>
    </row>
    <row r="9" spans="1:13" ht="12.75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3005015383</v>
      </c>
      <c r="K9" s="7">
        <v>34036709</v>
      </c>
      <c r="L9" s="7">
        <v>1386757479</v>
      </c>
      <c r="M9" s="7">
        <v>1345165666</v>
      </c>
    </row>
    <row r="10" spans="1:13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2">
        <f>J11+J12+J16+J20+J21+J22+J25+J26</f>
        <v>764162784</v>
      </c>
      <c r="K10" s="52">
        <f>K11+K12+K16+K20+K21+K22+K25+K26</f>
        <v>215360211</v>
      </c>
      <c r="L10" s="52">
        <f>L11+L12+L16+L20+L21+L22+L25+L26</f>
        <v>563564648</v>
      </c>
      <c r="M10" s="52">
        <f>M11+M12+M16+M20+M21+M22+M25+M26</f>
        <v>181780360</v>
      </c>
    </row>
    <row r="11" spans="1:13" ht="12.75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-3840323</v>
      </c>
      <c r="K11" s="7">
        <v>-3175565</v>
      </c>
      <c r="L11" s="7">
        <v>591490</v>
      </c>
      <c r="M11" s="7">
        <v>257266</v>
      </c>
    </row>
    <row r="12" spans="1:13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2">
        <f>SUM(J13:J15)</f>
        <v>413871780</v>
      </c>
      <c r="K12" s="52">
        <f>SUM(K13:K15)</f>
        <v>124321238</v>
      </c>
      <c r="L12" s="52">
        <f>SUM(L13:L15)</f>
        <v>306850702</v>
      </c>
      <c r="M12" s="52">
        <f>SUM(M13:M15)</f>
        <v>92888605</v>
      </c>
    </row>
    <row r="13" spans="1:13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313409545</v>
      </c>
      <c r="K13" s="7">
        <v>88047107</v>
      </c>
      <c r="L13" s="7">
        <v>229379737</v>
      </c>
      <c r="M13" s="7">
        <v>65924892</v>
      </c>
    </row>
    <row r="14" spans="1:13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/>
      <c r="K14" s="7"/>
      <c r="L14" s="7"/>
      <c r="M14" s="7"/>
    </row>
    <row r="15" spans="1:13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100462235</v>
      </c>
      <c r="K15" s="7">
        <v>36274131</v>
      </c>
      <c r="L15" s="7">
        <v>77470965</v>
      </c>
      <c r="M15" s="7">
        <v>26963713</v>
      </c>
    </row>
    <row r="16" spans="1:13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2">
        <f>SUM(J17:J19)</f>
        <v>193851853</v>
      </c>
      <c r="K16" s="52">
        <f>SUM(K17:K19)</f>
        <v>65288268</v>
      </c>
      <c r="L16" s="52">
        <f>SUM(L17:L19)</f>
        <v>183205569</v>
      </c>
      <c r="M16" s="52">
        <f>SUM(M17:M19)</f>
        <v>59172467</v>
      </c>
    </row>
    <row r="17" spans="1:13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119335402</v>
      </c>
      <c r="K17" s="7">
        <v>40113792</v>
      </c>
      <c r="L17" s="7">
        <v>112292761</v>
      </c>
      <c r="M17" s="7">
        <v>36553593</v>
      </c>
    </row>
    <row r="18" spans="1:13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46038682</v>
      </c>
      <c r="K18" s="7">
        <v>15593722</v>
      </c>
      <c r="L18" s="7">
        <v>43494553</v>
      </c>
      <c r="M18" s="7">
        <v>14131410</v>
      </c>
    </row>
    <row r="19" spans="1:13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28477769</v>
      </c>
      <c r="K19" s="7">
        <v>9580754</v>
      </c>
      <c r="L19" s="7">
        <v>27418255</v>
      </c>
      <c r="M19" s="7">
        <v>8487464</v>
      </c>
    </row>
    <row r="20" spans="1:13" ht="12.75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18106018</v>
      </c>
      <c r="K20" s="7">
        <v>6008338</v>
      </c>
      <c r="L20" s="7">
        <v>16729811</v>
      </c>
      <c r="M20" s="7">
        <v>5410383</v>
      </c>
    </row>
    <row r="21" spans="1:13" ht="12.75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49291554</v>
      </c>
      <c r="K21" s="7">
        <v>18634274</v>
      </c>
      <c r="L21" s="7">
        <v>45662277</v>
      </c>
      <c r="M21" s="7">
        <v>19393624</v>
      </c>
    </row>
    <row r="22" spans="1:13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2">
        <f>SUM(J23:J24)</f>
        <v>2921250</v>
      </c>
      <c r="K22" s="52">
        <f>SUM(K23:K24)</f>
        <v>0</v>
      </c>
      <c r="L22" s="52">
        <f>SUM(L23:L24)</f>
        <v>154564</v>
      </c>
      <c r="M22" s="52">
        <f>SUM(M23:M24)</f>
        <v>143790</v>
      </c>
    </row>
    <row r="23" spans="1:13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/>
      <c r="K23" s="7"/>
      <c r="L23" s="7"/>
      <c r="M23" s="7"/>
    </row>
    <row r="24" spans="1:13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2921250</v>
      </c>
      <c r="K24" s="7"/>
      <c r="L24" s="7">
        <v>154564</v>
      </c>
      <c r="M24" s="7">
        <v>143790</v>
      </c>
    </row>
    <row r="25" spans="1:13" ht="12.75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>
        <v>81961784</v>
      </c>
      <c r="K25" s="7">
        <v>2388</v>
      </c>
      <c r="L25" s="7">
        <v>527709</v>
      </c>
      <c r="M25" s="7">
        <v>23000</v>
      </c>
    </row>
    <row r="26" spans="1:13" ht="12.75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7998868</v>
      </c>
      <c r="K26" s="7">
        <v>4281270</v>
      </c>
      <c r="L26" s="7">
        <v>9842526</v>
      </c>
      <c r="M26" s="7">
        <v>4491225</v>
      </c>
    </row>
    <row r="27" spans="1:13" ht="12.75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2">
        <f>SUM(J28:J32)</f>
        <v>52299770</v>
      </c>
      <c r="K27" s="52">
        <f>SUM(K28:K32)</f>
        <v>-42096921</v>
      </c>
      <c r="L27" s="52">
        <f>SUM(L28:L32)</f>
        <v>56730467</v>
      </c>
      <c r="M27" s="52">
        <f>SUM(M28:M32)</f>
        <v>10737062</v>
      </c>
    </row>
    <row r="28" spans="1:13" ht="12.75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/>
      <c r="K28" s="7"/>
      <c r="L28" s="7">
        <v>4671</v>
      </c>
      <c r="M28" s="7">
        <v>4671</v>
      </c>
    </row>
    <row r="29" spans="1:13" ht="12.75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52299770</v>
      </c>
      <c r="K29" s="7">
        <v>-42096921</v>
      </c>
      <c r="L29" s="7">
        <v>56725796</v>
      </c>
      <c r="M29" s="7">
        <v>10732391</v>
      </c>
    </row>
    <row r="30" spans="1:13" ht="12.75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</row>
    <row r="31" spans="1:13" ht="12.75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</row>
    <row r="32" spans="1:13" ht="12.75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</row>
    <row r="33" spans="1:13" ht="12.75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2">
        <f>SUM(J34:J37)</f>
        <v>212303682</v>
      </c>
      <c r="K33" s="52">
        <f>SUM(K34:K37)</f>
        <v>48342705</v>
      </c>
      <c r="L33" s="52">
        <f>SUM(L34:L37)</f>
        <v>86557543</v>
      </c>
      <c r="M33" s="52">
        <f>SUM(M34:M37)</f>
        <v>-7730134</v>
      </c>
    </row>
    <row r="34" spans="1:13" ht="12.75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/>
      <c r="K34" s="7"/>
      <c r="L34" s="7"/>
      <c r="M34" s="7"/>
    </row>
    <row r="35" spans="1:13" ht="12.75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212303682</v>
      </c>
      <c r="K35" s="7">
        <v>48342705</v>
      </c>
      <c r="L35" s="7">
        <v>86557543</v>
      </c>
      <c r="M35" s="7">
        <v>-7730134</v>
      </c>
    </row>
    <row r="36" spans="1:13" ht="12.75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</row>
    <row r="37" spans="1:13" ht="12.75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/>
      <c r="K37" s="7"/>
      <c r="L37" s="7"/>
      <c r="M37" s="7"/>
    </row>
    <row r="38" spans="1:13" ht="12.75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</row>
    <row r="39" spans="1:13" ht="12.75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</row>
    <row r="40" spans="1:13" ht="12.75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</row>
    <row r="41" spans="1:13" ht="12.75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</row>
    <row r="42" spans="1:13" ht="12.75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2">
        <f>J7+J27+J38+J40</f>
        <v>3625950352</v>
      </c>
      <c r="K42" s="52">
        <f>K7+K27+K38+K40</f>
        <v>159045441</v>
      </c>
      <c r="L42" s="52">
        <f>L7+L27+L38+L40</f>
        <v>1888801340</v>
      </c>
      <c r="M42" s="52">
        <f>M7+M27+M38+M40</f>
        <v>1485782386</v>
      </c>
    </row>
    <row r="43" spans="1:13" ht="12.75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2">
        <f>J10+J33+J39+J41</f>
        <v>976466466</v>
      </c>
      <c r="K43" s="52">
        <f>K10+K33+K39+K41</f>
        <v>263702916</v>
      </c>
      <c r="L43" s="52">
        <f>L10+L33+L39+L41</f>
        <v>650122191</v>
      </c>
      <c r="M43" s="52">
        <f>M10+M33+M39+M41</f>
        <v>174050226</v>
      </c>
    </row>
    <row r="44" spans="1:13" ht="12.75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2">
        <f>J42-J43</f>
        <v>2649483886</v>
      </c>
      <c r="K44" s="52">
        <f>K42-K43</f>
        <v>-104657475</v>
      </c>
      <c r="L44" s="52">
        <f>L42-L43</f>
        <v>1238679149</v>
      </c>
      <c r="M44" s="52">
        <f>M42-M43</f>
        <v>1311732160</v>
      </c>
    </row>
    <row r="45" spans="1:13" ht="12.75">
      <c r="A45" s="239" t="s">
        <v>218</v>
      </c>
      <c r="B45" s="240"/>
      <c r="C45" s="240"/>
      <c r="D45" s="240"/>
      <c r="E45" s="240"/>
      <c r="F45" s="240"/>
      <c r="G45" s="240"/>
      <c r="H45" s="241"/>
      <c r="I45" s="1">
        <v>149</v>
      </c>
      <c r="J45" s="52">
        <f>IF(J42&gt;J43,J42-J43,0)</f>
        <v>2649483886</v>
      </c>
      <c r="K45" s="52">
        <f>IF(K42&gt;K43,K42-K43,0)</f>
        <v>0</v>
      </c>
      <c r="L45" s="52">
        <f>IF(L42&gt;L43,L42-L43,0)</f>
        <v>1238679149</v>
      </c>
      <c r="M45" s="52">
        <f>IF(M42&gt;M43,M42-M43,0)</f>
        <v>1311732160</v>
      </c>
    </row>
    <row r="46" spans="1:13" ht="12.75">
      <c r="A46" s="239" t="s">
        <v>219</v>
      </c>
      <c r="B46" s="240"/>
      <c r="C46" s="240"/>
      <c r="D46" s="240"/>
      <c r="E46" s="240"/>
      <c r="F46" s="240"/>
      <c r="G46" s="240"/>
      <c r="H46" s="241"/>
      <c r="I46" s="1">
        <v>150</v>
      </c>
      <c r="J46" s="52">
        <f>IF(J43&gt;J42,J43-J42,0)</f>
        <v>0</v>
      </c>
      <c r="K46" s="52">
        <f>IF(K43&gt;K42,K43-K42,0)</f>
        <v>104657475</v>
      </c>
      <c r="L46" s="52">
        <f>IF(L43&gt;L42,L43-L42,0)</f>
        <v>0</v>
      </c>
      <c r="M46" s="52">
        <f>IF(M43&gt;M42,M43-M42,0)</f>
        <v>0</v>
      </c>
    </row>
    <row r="47" spans="1:13" ht="12.75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/>
      <c r="K47" s="7"/>
      <c r="L47" s="7"/>
      <c r="M47" s="7"/>
    </row>
    <row r="48" spans="1:13" ht="12.75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2">
        <f>J44-J47</f>
        <v>2649483886</v>
      </c>
      <c r="K48" s="52">
        <f>K44-K47</f>
        <v>-104657475</v>
      </c>
      <c r="L48" s="52">
        <f>L44-L47</f>
        <v>1238679149</v>
      </c>
      <c r="M48" s="52">
        <f>M44-M47</f>
        <v>1311732160</v>
      </c>
    </row>
    <row r="49" spans="1:13" ht="12.75">
      <c r="A49" s="239" t="s">
        <v>192</v>
      </c>
      <c r="B49" s="240"/>
      <c r="C49" s="240"/>
      <c r="D49" s="240"/>
      <c r="E49" s="240"/>
      <c r="F49" s="240"/>
      <c r="G49" s="240"/>
      <c r="H49" s="241"/>
      <c r="I49" s="1">
        <v>153</v>
      </c>
      <c r="J49" s="52">
        <f>IF(J48&gt;0,J48,0)</f>
        <v>2649483886</v>
      </c>
      <c r="K49" s="52">
        <f>IF(K48&gt;0,K48,0)</f>
        <v>0</v>
      </c>
      <c r="L49" s="52">
        <f>IF(L48&gt;0,L48,0)</f>
        <v>1238679149</v>
      </c>
      <c r="M49" s="52">
        <f>IF(M48&gt;0,M48,0)</f>
        <v>1311732160</v>
      </c>
    </row>
    <row r="50" spans="1:13" ht="12.75">
      <c r="A50" s="263" t="s">
        <v>220</v>
      </c>
      <c r="B50" s="264"/>
      <c r="C50" s="264"/>
      <c r="D50" s="264"/>
      <c r="E50" s="264"/>
      <c r="F50" s="264"/>
      <c r="G50" s="264"/>
      <c r="H50" s="265"/>
      <c r="I50" s="4">
        <v>154</v>
      </c>
      <c r="J50" s="59">
        <f>IF(J48&lt;0,-J48,0)</f>
        <v>0</v>
      </c>
      <c r="K50" s="59">
        <f>IF(K48&lt;0,-K48,0)</f>
        <v>104657475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66" t="s">
        <v>312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</row>
    <row r="52" spans="1:13" ht="12.75" customHeight="1">
      <c r="A52" s="266" t="s">
        <v>187</v>
      </c>
      <c r="B52" s="266"/>
      <c r="C52" s="266"/>
      <c r="D52" s="266"/>
      <c r="E52" s="266"/>
      <c r="F52" s="266"/>
      <c r="G52" s="266"/>
      <c r="H52" s="266"/>
      <c r="I52" s="130"/>
      <c r="J52" s="130"/>
      <c r="K52" s="130"/>
      <c r="L52" s="130"/>
      <c r="M52" s="131"/>
    </row>
    <row r="53" spans="1:13" ht="12.75">
      <c r="A53" s="267" t="s">
        <v>234</v>
      </c>
      <c r="B53" s="268"/>
      <c r="C53" s="268"/>
      <c r="D53" s="268"/>
      <c r="E53" s="268"/>
      <c r="F53" s="268"/>
      <c r="G53" s="268"/>
      <c r="H53" s="269"/>
      <c r="I53" s="3">
        <v>155</v>
      </c>
      <c r="J53" s="129">
        <v>2649483886</v>
      </c>
      <c r="K53" s="129">
        <v>-104657475</v>
      </c>
      <c r="L53" s="129">
        <v>1238679149</v>
      </c>
      <c r="M53" s="129">
        <v>1311732160</v>
      </c>
    </row>
    <row r="54" spans="1:13" ht="12.75">
      <c r="A54" s="270" t="s">
        <v>235</v>
      </c>
      <c r="B54" s="271"/>
      <c r="C54" s="271"/>
      <c r="D54" s="271"/>
      <c r="E54" s="271"/>
      <c r="F54" s="271"/>
      <c r="G54" s="271"/>
      <c r="H54" s="272"/>
      <c r="I54" s="136">
        <v>156</v>
      </c>
      <c r="J54" s="141"/>
      <c r="K54" s="141"/>
      <c r="L54" s="141"/>
      <c r="M54" s="127"/>
    </row>
    <row r="55" spans="1:13" ht="12.75" customHeight="1">
      <c r="A55" s="266" t="s">
        <v>189</v>
      </c>
      <c r="B55" s="266"/>
      <c r="C55" s="266"/>
      <c r="D55" s="266"/>
      <c r="E55" s="266"/>
      <c r="F55" s="266"/>
      <c r="G55" s="266"/>
      <c r="H55" s="266"/>
      <c r="I55" s="266"/>
      <c r="J55" s="274"/>
      <c r="K55" s="274"/>
      <c r="L55" s="274"/>
      <c r="M55" s="274"/>
    </row>
    <row r="56" spans="1:13" ht="12.75">
      <c r="A56" s="273" t="s">
        <v>204</v>
      </c>
      <c r="B56" s="273"/>
      <c r="C56" s="273"/>
      <c r="D56" s="273"/>
      <c r="E56" s="273"/>
      <c r="F56" s="273"/>
      <c r="G56" s="273"/>
      <c r="H56" s="273"/>
      <c r="I56" s="133">
        <v>157</v>
      </c>
      <c r="J56" s="134">
        <v>2649483886</v>
      </c>
      <c r="K56" s="129">
        <v>-104657475</v>
      </c>
      <c r="L56" s="135">
        <v>1238679149</v>
      </c>
      <c r="M56" s="129">
        <v>1311732160</v>
      </c>
    </row>
    <row r="57" spans="1:13" ht="12.75">
      <c r="A57" s="275" t="s">
        <v>221</v>
      </c>
      <c r="B57" s="276"/>
      <c r="C57" s="276"/>
      <c r="D57" s="276"/>
      <c r="E57" s="276"/>
      <c r="F57" s="276"/>
      <c r="G57" s="276"/>
      <c r="H57" s="277"/>
      <c r="I57" s="3">
        <v>158</v>
      </c>
      <c r="J57" s="132">
        <f>SUM(J58:J64)</f>
        <v>0</v>
      </c>
      <c r="K57" s="132">
        <f>SUM(K58:K64)</f>
        <v>0</v>
      </c>
      <c r="L57" s="132">
        <f>SUM(L58:L64)</f>
        <v>0</v>
      </c>
      <c r="M57" s="132">
        <f>SUM(M58:M64)</f>
        <v>0</v>
      </c>
    </row>
    <row r="58" spans="1:13" ht="12.75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</row>
    <row r="59" spans="1:13" ht="12.75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</row>
    <row r="60" spans="1:13" ht="12.75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</row>
    <row r="61" spans="1:13" ht="12.75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</row>
    <row r="65" spans="1:13" ht="12.75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59">
        <f>J56+J66</f>
        <v>2649483886</v>
      </c>
      <c r="K67" s="59">
        <f>K56+K66</f>
        <v>-104657475</v>
      </c>
      <c r="L67" s="59">
        <f>L56+L66</f>
        <v>1238679149</v>
      </c>
      <c r="M67" s="59">
        <f>M56+M66</f>
        <v>1311732160</v>
      </c>
    </row>
    <row r="68" spans="1:13" ht="12.75" customHeight="1">
      <c r="A68" s="235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82"/>
    </row>
    <row r="69" spans="1:13" ht="12.75" customHeight="1">
      <c r="A69" s="235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82"/>
    </row>
    <row r="70" spans="1:13" ht="12.75">
      <c r="A70" s="267" t="s">
        <v>234</v>
      </c>
      <c r="B70" s="268"/>
      <c r="C70" s="268"/>
      <c r="D70" s="268"/>
      <c r="E70" s="268"/>
      <c r="F70" s="268"/>
      <c r="G70" s="268"/>
      <c r="H70" s="269"/>
      <c r="I70" s="3">
        <v>169</v>
      </c>
      <c r="J70" s="129">
        <v>2649483886</v>
      </c>
      <c r="K70" s="129">
        <v>-104657475</v>
      </c>
      <c r="L70" s="129">
        <v>1238679149</v>
      </c>
      <c r="M70" s="129">
        <v>1311732160</v>
      </c>
    </row>
    <row r="71" spans="1:13" ht="12.75">
      <c r="A71" s="279" t="s">
        <v>235</v>
      </c>
      <c r="B71" s="280"/>
      <c r="C71" s="280"/>
      <c r="D71" s="280"/>
      <c r="E71" s="280"/>
      <c r="F71" s="280"/>
      <c r="G71" s="280"/>
      <c r="H71" s="281"/>
      <c r="I71" s="142">
        <v>170</v>
      </c>
      <c r="J71" s="141"/>
      <c r="K71" s="141"/>
      <c r="L71" s="141"/>
      <c r="M71" s="12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J71:K65536 J1:K7 J10:K10 J12:K12 J16:K16 J22:J23 K22:K24 J27:K28 J30:K34 J36:K52 J54:K55 J57:K69 L1:IV65536"/>
    <dataValidation type="whole" operator="greaterThanOrEqual" allowBlank="1" showInputMessage="1" showErrorMessage="1" errorTitle="Pogrešan unos" error="Mogu se unijeti samo cjelobrojne pozitivne vrijednosti." sqref="J8:J9 J13:J15 J17:J21 J24:J26 J29 J35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53 J56 J7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31">
      <selection activeCell="J58" sqref="J58"/>
    </sheetView>
  </sheetViews>
  <sheetFormatPr defaultColWidth="9.140625" defaultRowHeight="12.75"/>
  <cols>
    <col min="1" max="7" width="9.140625" style="51" customWidth="1"/>
    <col min="8" max="8" width="5.8515625" style="51" customWidth="1"/>
    <col min="9" max="9" width="6.140625" style="51" customWidth="1"/>
    <col min="10" max="10" width="11.140625" style="51" customWidth="1"/>
    <col min="11" max="11" width="13.28125" style="51" customWidth="1"/>
    <col min="12" max="16384" width="9.140625" style="51" customWidth="1"/>
  </cols>
  <sheetData>
    <row r="1" spans="1:11" ht="12.75" customHeight="1">
      <c r="A1" s="286" t="s">
        <v>164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87" t="s">
        <v>352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3" t="s">
        <v>353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34.5">
      <c r="A4" s="288" t="s">
        <v>59</v>
      </c>
      <c r="B4" s="288"/>
      <c r="C4" s="288"/>
      <c r="D4" s="288"/>
      <c r="E4" s="288"/>
      <c r="F4" s="288"/>
      <c r="G4" s="288"/>
      <c r="H4" s="288"/>
      <c r="I4" s="63" t="s">
        <v>279</v>
      </c>
      <c r="J4" s="64" t="s">
        <v>319</v>
      </c>
      <c r="K4" s="64" t="s">
        <v>320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65">
        <v>2</v>
      </c>
      <c r="J5" s="66" t="s">
        <v>283</v>
      </c>
      <c r="K5" s="66" t="s">
        <v>284</v>
      </c>
    </row>
    <row r="6" spans="1:11" ht="12.75">
      <c r="A6" s="235" t="s">
        <v>156</v>
      </c>
      <c r="B6" s="252"/>
      <c r="C6" s="252"/>
      <c r="D6" s="252"/>
      <c r="E6" s="252"/>
      <c r="F6" s="252"/>
      <c r="G6" s="252"/>
      <c r="H6" s="252"/>
      <c r="I6" s="290"/>
      <c r="J6" s="290"/>
      <c r="K6" s="291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2649483886</v>
      </c>
      <c r="K7" s="143">
        <v>1238679149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18106018</v>
      </c>
      <c r="K8" s="144">
        <v>16729811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>
        <v>705920103</v>
      </c>
      <c r="K9" s="45"/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/>
      <c r="K10" s="125">
        <v>3114496092</v>
      </c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/>
      <c r="K11" s="125">
        <v>930770</v>
      </c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/>
      <c r="K12" s="45"/>
    </row>
    <row r="13" spans="1:11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61">
        <f>SUM(J7:J12)</f>
        <v>3373510007</v>
      </c>
      <c r="K13" s="76">
        <f>SUM(K7:K12)</f>
        <v>4370835822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/>
      <c r="K14" s="125">
        <v>4230810043</v>
      </c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3082443436</v>
      </c>
      <c r="K15" s="45"/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41971003</v>
      </c>
      <c r="K16" s="45"/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512641415</v>
      </c>
      <c r="K17" s="45">
        <v>271331609</v>
      </c>
    </row>
    <row r="18" spans="1:11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61">
        <f>SUM(J14:J17)</f>
        <v>3637055854</v>
      </c>
      <c r="K18" s="76">
        <f>SUM(K14:K17)</f>
        <v>4502141652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61">
        <f>IF(J13&gt;J18,J13-J18,0)</f>
        <v>0</v>
      </c>
      <c r="K19" s="76">
        <f>IF(K13&gt;K18,K13-K18,0)</f>
        <v>0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61">
        <f>IF(J18&gt;J13,J18-J13,0)</f>
        <v>263545847</v>
      </c>
      <c r="K20" s="59">
        <f>IF(K18&gt;K13,K18-K13,0)</f>
        <v>131305830</v>
      </c>
    </row>
    <row r="21" spans="1:11" ht="12.75">
      <c r="A21" s="235" t="s">
        <v>159</v>
      </c>
      <c r="B21" s="252"/>
      <c r="C21" s="252"/>
      <c r="D21" s="252"/>
      <c r="E21" s="252"/>
      <c r="F21" s="252"/>
      <c r="G21" s="252"/>
      <c r="H21" s="252"/>
      <c r="I21" s="290"/>
      <c r="J21" s="290"/>
      <c r="K21" s="291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>
        <v>11926</v>
      </c>
      <c r="K22" s="146">
        <v>1965066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/>
      <c r="K23" s="7"/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5174998</v>
      </c>
      <c r="K24" s="147">
        <v>2795419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/>
      <c r="K25" s="7"/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61">
        <f>SUM(J22:J26)</f>
        <v>5186924</v>
      </c>
      <c r="K27" s="52">
        <f>SUM(K22:K26)</f>
        <v>4760485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1317009</v>
      </c>
      <c r="K28" s="125">
        <v>2410186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61">
        <f>SUM(J28:J30)</f>
        <v>1317009</v>
      </c>
      <c r="K31" s="52">
        <f>SUM(K28:K30)</f>
        <v>2410186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1">
        <f>IF(J27&gt;J31,J27-J31,0)</f>
        <v>3869915</v>
      </c>
      <c r="K32" s="52">
        <f>IF(K27&gt;K31,K27-K31,0)</f>
        <v>2350299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1">
        <f>IF(J31&gt;J27,J31-J27,0)</f>
        <v>0</v>
      </c>
      <c r="K33" s="59">
        <f>IF(K31&gt;K27,K31-K27,0)</f>
        <v>0</v>
      </c>
    </row>
    <row r="34" spans="1:11" ht="12.75">
      <c r="A34" s="235" t="s">
        <v>160</v>
      </c>
      <c r="B34" s="252"/>
      <c r="C34" s="252"/>
      <c r="D34" s="252"/>
      <c r="E34" s="252"/>
      <c r="F34" s="252"/>
      <c r="G34" s="252"/>
      <c r="H34" s="252"/>
      <c r="I34" s="290"/>
      <c r="J34" s="290"/>
      <c r="K34" s="291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5"/>
      <c r="K35" s="6"/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44737868</v>
      </c>
      <c r="K36" s="7"/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61">
        <f>SUM(J35:J37)</f>
        <v>44737868</v>
      </c>
      <c r="K38" s="52">
        <f>SUM(K35:K37)</f>
        <v>0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33924599</v>
      </c>
      <c r="K39" s="7"/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61">
        <f>SUM(J39:J43)</f>
        <v>33924599</v>
      </c>
      <c r="K44" s="52">
        <f>SUM(K39:K43)</f>
        <v>0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1">
        <f>IF(J38&gt;J44,J38-J44,0)</f>
        <v>10813269</v>
      </c>
      <c r="K45" s="52">
        <f>IF(K38&gt;K44,K38-K44,0)</f>
        <v>0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61">
        <f>IF(J44&gt;J38,J44-J38,0)</f>
        <v>0</v>
      </c>
      <c r="K46" s="52">
        <f>IF(K44&gt;K38,K44-K38,0)</f>
        <v>0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61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61">
        <f>IF(J20-J19+J33-J32+J46-J45&gt;0,J20-J19+J33-J32+J46-J45,0)</f>
        <v>248862663</v>
      </c>
      <c r="K48" s="52">
        <f>IF(K20-K19+K33-K32+K46-K45&gt;0,K20-K19+K33-K32+K46-K45,0)</f>
        <v>128955531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392419537</v>
      </c>
      <c r="K49" s="145">
        <v>254134628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/>
      <c r="K50" s="7"/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v>248862663</v>
      </c>
      <c r="K51" s="7">
        <v>128955531</v>
      </c>
    </row>
    <row r="52" spans="1:11" ht="12.75">
      <c r="A52" s="292" t="s">
        <v>177</v>
      </c>
      <c r="B52" s="293"/>
      <c r="C52" s="293"/>
      <c r="D52" s="293"/>
      <c r="E52" s="293"/>
      <c r="F52" s="293"/>
      <c r="G52" s="293"/>
      <c r="H52" s="293"/>
      <c r="I52" s="4">
        <v>44</v>
      </c>
      <c r="J52" s="62">
        <f>J49+J50-J51</f>
        <v>143556874</v>
      </c>
      <c r="K52" s="59">
        <f>K49+K50-K51</f>
        <v>125179097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2">
    <dataValidation allowBlank="1" sqref="A1:I65536 K1:IV65536 J1:J6 J13 J18:J21 J26:J27 J29:J35 J37:J38 J40:J48 J50 J52:J65536"/>
    <dataValidation type="whole" operator="notEqual" allowBlank="1" showInputMessage="1" showErrorMessage="1" errorTitle="Pogrešan unos" error="Mogu se unijeti samo cjelobrojne vrijednosti." sqref="J7:J12 J14:J17 J22:J25 J28 J36 J39 J49 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9" sqref="A9:H9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6" t="s">
        <v>197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95" t="s">
        <v>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4" t="s">
        <v>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33.75">
      <c r="A4" s="288" t="s">
        <v>59</v>
      </c>
      <c r="B4" s="288"/>
      <c r="C4" s="288"/>
      <c r="D4" s="288"/>
      <c r="E4" s="288"/>
      <c r="F4" s="288"/>
      <c r="G4" s="288"/>
      <c r="H4" s="288"/>
      <c r="I4" s="63" t="s">
        <v>279</v>
      </c>
      <c r="J4" s="64" t="s">
        <v>319</v>
      </c>
      <c r="K4" s="64" t="s">
        <v>320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9">
        <v>2</v>
      </c>
      <c r="J5" s="70" t="s">
        <v>283</v>
      </c>
      <c r="K5" s="70" t="s">
        <v>284</v>
      </c>
    </row>
    <row r="6" spans="1:11" ht="12.75">
      <c r="A6" s="235" t="s">
        <v>156</v>
      </c>
      <c r="B6" s="252"/>
      <c r="C6" s="252"/>
      <c r="D6" s="252"/>
      <c r="E6" s="252"/>
      <c r="F6" s="252"/>
      <c r="G6" s="252"/>
      <c r="H6" s="252"/>
      <c r="I6" s="290"/>
      <c r="J6" s="290"/>
      <c r="K6" s="291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226" t="s">
        <v>108</v>
      </c>
      <c r="B20" s="297"/>
      <c r="C20" s="297"/>
      <c r="D20" s="297"/>
      <c r="E20" s="297"/>
      <c r="F20" s="297"/>
      <c r="G20" s="297"/>
      <c r="H20" s="298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32" t="s">
        <v>109</v>
      </c>
      <c r="B21" s="299"/>
      <c r="C21" s="299"/>
      <c r="D21" s="299"/>
      <c r="E21" s="299"/>
      <c r="F21" s="299"/>
      <c r="G21" s="299"/>
      <c r="H21" s="300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235" t="s">
        <v>159</v>
      </c>
      <c r="B22" s="252"/>
      <c r="C22" s="252"/>
      <c r="D22" s="252"/>
      <c r="E22" s="252"/>
      <c r="F22" s="252"/>
      <c r="G22" s="252"/>
      <c r="H22" s="252"/>
      <c r="I22" s="290"/>
      <c r="J22" s="290"/>
      <c r="K22" s="291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235" t="s">
        <v>160</v>
      </c>
      <c r="B35" s="252"/>
      <c r="C35" s="252"/>
      <c r="D35" s="252"/>
      <c r="E35" s="252"/>
      <c r="F35" s="252"/>
      <c r="G35" s="252"/>
      <c r="H35" s="252"/>
      <c r="I35" s="290">
        <v>0</v>
      </c>
      <c r="J35" s="290"/>
      <c r="K35" s="291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2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6" sqref="J16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7" width="9.140625" style="73" customWidth="1"/>
    <col min="8" max="8" width="8.421875" style="73" customWidth="1"/>
    <col min="9" max="9" width="7.7109375" style="73" customWidth="1"/>
    <col min="10" max="10" width="10.57421875" style="73" customWidth="1"/>
    <col min="11" max="11" width="10.7109375" style="73" customWidth="1"/>
    <col min="12" max="16384" width="9.140625" style="73" customWidth="1"/>
  </cols>
  <sheetData>
    <row r="1" spans="1:12" ht="12.75">
      <c r="A1" s="307" t="s">
        <v>281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2"/>
    </row>
    <row r="2" spans="1:12" ht="15.75">
      <c r="A2" s="41"/>
      <c r="B2" s="71"/>
      <c r="C2" s="317" t="s">
        <v>282</v>
      </c>
      <c r="D2" s="317"/>
      <c r="E2" s="74" t="s">
        <v>323</v>
      </c>
      <c r="F2" s="42" t="s">
        <v>250</v>
      </c>
      <c r="G2" s="318" t="s">
        <v>324</v>
      </c>
      <c r="H2" s="319"/>
      <c r="I2" s="71"/>
      <c r="J2" s="71"/>
      <c r="K2" s="71"/>
      <c r="L2" s="75"/>
    </row>
    <row r="3" spans="1:11" ht="23.25">
      <c r="A3" s="320" t="s">
        <v>59</v>
      </c>
      <c r="B3" s="320"/>
      <c r="C3" s="320"/>
      <c r="D3" s="320"/>
      <c r="E3" s="320"/>
      <c r="F3" s="320"/>
      <c r="G3" s="320"/>
      <c r="H3" s="320"/>
      <c r="I3" s="78" t="s">
        <v>305</v>
      </c>
      <c r="J3" s="79" t="s">
        <v>150</v>
      </c>
      <c r="K3" s="79" t="s">
        <v>151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81">
        <v>2</v>
      </c>
      <c r="J4" s="80" t="s">
        <v>283</v>
      </c>
      <c r="K4" s="80" t="s">
        <v>284</v>
      </c>
    </row>
    <row r="5" spans="1:11" ht="12.75">
      <c r="A5" s="309" t="s">
        <v>285</v>
      </c>
      <c r="B5" s="310"/>
      <c r="C5" s="310"/>
      <c r="D5" s="310"/>
      <c r="E5" s="310"/>
      <c r="F5" s="310"/>
      <c r="G5" s="310"/>
      <c r="H5" s="310"/>
      <c r="I5" s="43">
        <v>1</v>
      </c>
      <c r="J5" s="44">
        <v>126140100</v>
      </c>
      <c r="K5" s="44">
        <v>126140100</v>
      </c>
    </row>
    <row r="6" spans="1:11" ht="12.75">
      <c r="A6" s="309" t="s">
        <v>286</v>
      </c>
      <c r="B6" s="310"/>
      <c r="C6" s="310"/>
      <c r="D6" s="310"/>
      <c r="E6" s="310"/>
      <c r="F6" s="310"/>
      <c r="G6" s="310"/>
      <c r="H6" s="310"/>
      <c r="I6" s="43">
        <v>2</v>
      </c>
      <c r="J6" s="45">
        <v>857840687</v>
      </c>
      <c r="K6" s="45">
        <v>857102216</v>
      </c>
    </row>
    <row r="7" spans="1:11" ht="12.75">
      <c r="A7" s="309" t="s">
        <v>287</v>
      </c>
      <c r="B7" s="310"/>
      <c r="C7" s="310"/>
      <c r="D7" s="310"/>
      <c r="E7" s="310"/>
      <c r="F7" s="310"/>
      <c r="G7" s="310"/>
      <c r="H7" s="310"/>
      <c r="I7" s="43">
        <v>3</v>
      </c>
      <c r="J7" s="45">
        <v>13668004</v>
      </c>
      <c r="K7" s="45">
        <v>13668004</v>
      </c>
    </row>
    <row r="8" spans="1:11" ht="12.75">
      <c r="A8" s="309" t="s">
        <v>288</v>
      </c>
      <c r="B8" s="310"/>
      <c r="C8" s="310"/>
      <c r="D8" s="310"/>
      <c r="E8" s="310"/>
      <c r="F8" s="310"/>
      <c r="G8" s="310"/>
      <c r="H8" s="310"/>
      <c r="I8" s="43">
        <v>4</v>
      </c>
      <c r="J8" s="45">
        <v>-3540768508</v>
      </c>
      <c r="K8" s="45">
        <v>-1469568826</v>
      </c>
    </row>
    <row r="9" spans="1:11" ht="12.75">
      <c r="A9" s="309" t="s">
        <v>289</v>
      </c>
      <c r="B9" s="310"/>
      <c r="C9" s="310"/>
      <c r="D9" s="310"/>
      <c r="E9" s="310"/>
      <c r="F9" s="310"/>
      <c r="G9" s="310"/>
      <c r="H9" s="310"/>
      <c r="I9" s="43">
        <v>5</v>
      </c>
      <c r="J9" s="7">
        <v>1923254535</v>
      </c>
      <c r="K9" s="45">
        <v>1238679149</v>
      </c>
    </row>
    <row r="10" spans="1:11" ht="12.75">
      <c r="A10" s="309" t="s">
        <v>290</v>
      </c>
      <c r="B10" s="310"/>
      <c r="C10" s="310"/>
      <c r="D10" s="310"/>
      <c r="E10" s="310"/>
      <c r="F10" s="310"/>
      <c r="G10" s="310"/>
      <c r="H10" s="310"/>
      <c r="I10" s="43">
        <v>6</v>
      </c>
      <c r="J10" s="45"/>
      <c r="K10" s="45"/>
    </row>
    <row r="11" spans="1:11" ht="12.75">
      <c r="A11" s="309" t="s">
        <v>291</v>
      </c>
      <c r="B11" s="310"/>
      <c r="C11" s="310"/>
      <c r="D11" s="310"/>
      <c r="E11" s="310"/>
      <c r="F11" s="310"/>
      <c r="G11" s="310"/>
      <c r="H11" s="310"/>
      <c r="I11" s="43">
        <v>7</v>
      </c>
      <c r="J11" s="45"/>
      <c r="K11" s="45"/>
    </row>
    <row r="12" spans="1:11" ht="12.75">
      <c r="A12" s="309" t="s">
        <v>292</v>
      </c>
      <c r="B12" s="310"/>
      <c r="C12" s="310"/>
      <c r="D12" s="310"/>
      <c r="E12" s="310"/>
      <c r="F12" s="310"/>
      <c r="G12" s="310"/>
      <c r="H12" s="310"/>
      <c r="I12" s="43">
        <v>8</v>
      </c>
      <c r="J12" s="45"/>
      <c r="K12" s="45"/>
    </row>
    <row r="13" spans="1:11" ht="12.75">
      <c r="A13" s="309" t="s">
        <v>293</v>
      </c>
      <c r="B13" s="310"/>
      <c r="C13" s="310"/>
      <c r="D13" s="310"/>
      <c r="E13" s="310"/>
      <c r="F13" s="310"/>
      <c r="G13" s="310"/>
      <c r="H13" s="310"/>
      <c r="I13" s="43">
        <v>9</v>
      </c>
      <c r="J13" s="45"/>
      <c r="K13" s="45"/>
    </row>
    <row r="14" spans="1:11" ht="12.75">
      <c r="A14" s="311" t="s">
        <v>294</v>
      </c>
      <c r="B14" s="312"/>
      <c r="C14" s="312"/>
      <c r="D14" s="312"/>
      <c r="E14" s="312"/>
      <c r="F14" s="312"/>
      <c r="G14" s="312"/>
      <c r="H14" s="312"/>
      <c r="I14" s="43">
        <v>10</v>
      </c>
      <c r="J14" s="76">
        <f>SUM(J5:J13)</f>
        <v>-619865182</v>
      </c>
      <c r="K14" s="76">
        <f>SUM(K5:K13)</f>
        <v>766020643</v>
      </c>
    </row>
    <row r="15" spans="1:11" ht="12.75">
      <c r="A15" s="309" t="s">
        <v>295</v>
      </c>
      <c r="B15" s="310"/>
      <c r="C15" s="310"/>
      <c r="D15" s="310"/>
      <c r="E15" s="310"/>
      <c r="F15" s="310"/>
      <c r="G15" s="310"/>
      <c r="H15" s="310"/>
      <c r="I15" s="43">
        <v>11</v>
      </c>
      <c r="J15" s="45"/>
      <c r="K15" s="45"/>
    </row>
    <row r="16" spans="1:11" ht="12.75">
      <c r="A16" s="309" t="s">
        <v>296</v>
      </c>
      <c r="B16" s="310"/>
      <c r="C16" s="310"/>
      <c r="D16" s="310"/>
      <c r="E16" s="310"/>
      <c r="F16" s="310"/>
      <c r="G16" s="310"/>
      <c r="H16" s="310"/>
      <c r="I16" s="43">
        <v>12</v>
      </c>
      <c r="J16" s="45"/>
      <c r="K16" s="45"/>
    </row>
    <row r="17" spans="1:11" ht="12.75">
      <c r="A17" s="309" t="s">
        <v>297</v>
      </c>
      <c r="B17" s="310"/>
      <c r="C17" s="310"/>
      <c r="D17" s="310"/>
      <c r="E17" s="310"/>
      <c r="F17" s="310"/>
      <c r="G17" s="310"/>
      <c r="H17" s="310"/>
      <c r="I17" s="43">
        <v>13</v>
      </c>
      <c r="J17" s="45"/>
      <c r="K17" s="45"/>
    </row>
    <row r="18" spans="1:11" ht="12.75">
      <c r="A18" s="309" t="s">
        <v>298</v>
      </c>
      <c r="B18" s="310"/>
      <c r="C18" s="310"/>
      <c r="D18" s="310"/>
      <c r="E18" s="310"/>
      <c r="F18" s="310"/>
      <c r="G18" s="310"/>
      <c r="H18" s="310"/>
      <c r="I18" s="43">
        <v>14</v>
      </c>
      <c r="J18" s="45"/>
      <c r="K18" s="45"/>
    </row>
    <row r="19" spans="1:11" ht="12.75">
      <c r="A19" s="309" t="s">
        <v>299</v>
      </c>
      <c r="B19" s="310"/>
      <c r="C19" s="310"/>
      <c r="D19" s="310"/>
      <c r="E19" s="310"/>
      <c r="F19" s="310"/>
      <c r="G19" s="310"/>
      <c r="H19" s="310"/>
      <c r="I19" s="43">
        <v>15</v>
      </c>
      <c r="J19" s="45"/>
      <c r="K19" s="45"/>
    </row>
    <row r="20" spans="1:11" ht="12.75">
      <c r="A20" s="309" t="s">
        <v>300</v>
      </c>
      <c r="B20" s="310"/>
      <c r="C20" s="310"/>
      <c r="D20" s="310"/>
      <c r="E20" s="310"/>
      <c r="F20" s="310"/>
      <c r="G20" s="310"/>
      <c r="H20" s="310"/>
      <c r="I20" s="43">
        <v>16</v>
      </c>
      <c r="J20" s="45">
        <v>1923254535</v>
      </c>
      <c r="K20" s="45">
        <v>1238679149</v>
      </c>
    </row>
    <row r="21" spans="1:11" ht="12.75">
      <c r="A21" s="311" t="s">
        <v>301</v>
      </c>
      <c r="B21" s="312"/>
      <c r="C21" s="312"/>
      <c r="D21" s="312"/>
      <c r="E21" s="312"/>
      <c r="F21" s="312"/>
      <c r="G21" s="312"/>
      <c r="H21" s="312"/>
      <c r="I21" s="43">
        <v>17</v>
      </c>
      <c r="J21" s="77">
        <f>SUM(J15:J20)</f>
        <v>1923254535</v>
      </c>
      <c r="K21" s="77">
        <f>SUM(K15:K20)</f>
        <v>1238679149</v>
      </c>
    </row>
    <row r="22" spans="1:11" ht="12.75">
      <c r="A22" s="313"/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1" ht="12.75">
      <c r="A23" s="301" t="s">
        <v>302</v>
      </c>
      <c r="B23" s="302"/>
      <c r="C23" s="302"/>
      <c r="D23" s="302"/>
      <c r="E23" s="302"/>
      <c r="F23" s="302"/>
      <c r="G23" s="302"/>
      <c r="H23" s="302"/>
      <c r="I23" s="46">
        <v>18</v>
      </c>
      <c r="J23" s="45">
        <v>1923254535</v>
      </c>
      <c r="K23" s="45">
        <v>1238679149</v>
      </c>
    </row>
    <row r="24" spans="1:11" ht="17.25" customHeight="1">
      <c r="A24" s="303" t="s">
        <v>303</v>
      </c>
      <c r="B24" s="304"/>
      <c r="C24" s="304"/>
      <c r="D24" s="304"/>
      <c r="E24" s="304"/>
      <c r="F24" s="304"/>
      <c r="G24" s="304"/>
      <c r="H24" s="304"/>
      <c r="I24" s="47">
        <v>19</v>
      </c>
      <c r="J24" s="77"/>
      <c r="K24" s="77"/>
    </row>
    <row r="25" spans="1:11" ht="30" customHeight="1">
      <c r="A25" s="305" t="s">
        <v>304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10:J65536 L1:IV65536 J1:K4 K8:K65536"/>
    <dataValidation type="whole" operator="greaterThanOrEqual" allowBlank="1" showInputMessage="1" showErrorMessage="1" errorTitle="Pogrešan unos" error="Mogu se unijeti samo cjelobrojne pozitivne vrijednosti." sqref="J9">
      <formula1>0</formula1>
    </dataValidation>
    <dataValidation type="whole" operator="notEqual" allowBlank="1" showInputMessage="1" showErrorMessage="1" errorTitle="Pogrešan unos" error="Mogu se unijeti samo cjelobrojne vrijednosti." sqref="J5:J8 K5 K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2" t="s">
        <v>280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3" t="s">
        <v>316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ht="12.7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2.75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</row>
    <row r="7" spans="1:10" ht="12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</row>
    <row r="8" spans="1:10" ht="12.75" customHeight="1">
      <c r="A8" s="323"/>
      <c r="B8" s="323"/>
      <c r="C8" s="323"/>
      <c r="D8" s="323"/>
      <c r="E8" s="323"/>
      <c r="F8" s="323"/>
      <c r="G8" s="323"/>
      <c r="H8" s="323"/>
      <c r="I8" s="323"/>
      <c r="J8" s="323"/>
    </row>
    <row r="9" spans="1:10" ht="12.7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12.75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</row>
    <row r="11" spans="1:10" ht="12.75">
      <c r="A11" s="324"/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2012-10-22T08:17:36Z</cp:lastPrinted>
  <dcterms:created xsi:type="dcterms:W3CDTF">2008-10-17T11:51:54Z</dcterms:created>
  <dcterms:modified xsi:type="dcterms:W3CDTF">2012-10-22T08:19:29Z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