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zito-nas\investicije\1_EAFRD\FINANCIJE\0_Objave za ZSE, HANFA, HINA\Objave 31.7.2025\Financijski izvještaji Žito d.d\"/>
    </mc:Choice>
  </mc:AlternateContent>
  <xr:revisionPtr revIDLastSave="0" documentId="13_ncr:1_{BA936230-6F9E-47D7-9E61-7D0C7AE721CE}"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7" r:id="rId3"/>
    <sheet name="PK" sheetId="22" r:id="rId4"/>
    <sheet name="NT_I" sheetId="20" r:id="rId5"/>
    <sheet name="NT_D" sheetId="21" r:id="rId6"/>
    <sheet name="Bilješke" sheetId="24" r:id="rId7"/>
  </sheets>
  <definedNames>
    <definedName name="_xlnm.Print_Area" localSheetId="1">Bilanca!$A$1:$I$134</definedName>
    <definedName name="_xlnm.Print_Area" localSheetId="5">NT_D!$A$1:$I$53</definedName>
    <definedName name="_xlnm.Print_Area" localSheetId="4">NT_I!$A$1:$I$59</definedName>
    <definedName name="_xlnm.Print_Area" localSheetId="0">'Opći podaci'!$A$1:$J$63</definedName>
    <definedName name="_xlnm.Print_Area" localSheetId="3">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24" l="1"/>
  <c r="B74" i="24"/>
  <c r="B65" i="24"/>
  <c r="C65" i="24"/>
  <c r="K111" i="27" l="1"/>
  <c r="J111" i="27"/>
  <c r="I111" i="27"/>
  <c r="H111" i="27"/>
  <c r="K98" i="27"/>
  <c r="J98" i="27"/>
  <c r="I98" i="27"/>
  <c r="H98" i="27"/>
  <c r="K91" i="27"/>
  <c r="J91" i="27"/>
  <c r="I91" i="27"/>
  <c r="I90" i="27" s="1"/>
  <c r="H91" i="27"/>
  <c r="H108" i="27" s="1"/>
  <c r="H109" i="27" s="1"/>
  <c r="H90" i="27"/>
  <c r="K85" i="27"/>
  <c r="J85" i="27"/>
  <c r="I85" i="27"/>
  <c r="H85" i="27"/>
  <c r="K70" i="27"/>
  <c r="J70" i="27"/>
  <c r="I70" i="27"/>
  <c r="H70" i="27"/>
  <c r="H48" i="27"/>
  <c r="K48" i="27"/>
  <c r="J48" i="27"/>
  <c r="K37" i="27"/>
  <c r="J37" i="27"/>
  <c r="I37" i="27"/>
  <c r="H37" i="27"/>
  <c r="K29" i="27"/>
  <c r="J29" i="27"/>
  <c r="I29" i="27"/>
  <c r="H29" i="27"/>
  <c r="K26" i="27"/>
  <c r="J26" i="27"/>
  <c r="I26" i="27"/>
  <c r="H26" i="27"/>
  <c r="H20" i="27"/>
  <c r="K20" i="27"/>
  <c r="J20" i="27"/>
  <c r="I16" i="27"/>
  <c r="K16" i="27"/>
  <c r="J16" i="27"/>
  <c r="H8" i="27"/>
  <c r="K8" i="27"/>
  <c r="J8" i="27"/>
  <c r="J60" i="27" l="1"/>
  <c r="I8" i="27"/>
  <c r="I20" i="27"/>
  <c r="I14" i="27" s="1"/>
  <c r="K60" i="27"/>
  <c r="I48" i="27"/>
  <c r="H16" i="27"/>
  <c r="I108" i="27"/>
  <c r="I109" i="27" s="1"/>
  <c r="J90" i="27"/>
  <c r="K108" i="27"/>
  <c r="K109" i="27" s="1"/>
  <c r="H60" i="27"/>
  <c r="I60" i="27"/>
  <c r="J14" i="27"/>
  <c r="J61" i="27" s="1"/>
  <c r="J63" i="27" s="1"/>
  <c r="K14" i="27"/>
  <c r="K61" i="27" s="1"/>
  <c r="H14" i="27"/>
  <c r="H61" i="27" s="1"/>
  <c r="J108" i="27"/>
  <c r="J109" i="27" s="1"/>
  <c r="K90" i="27"/>
  <c r="I61" i="27" l="1"/>
  <c r="I63" i="27"/>
  <c r="K64" i="27"/>
  <c r="J64" i="27"/>
  <c r="J62" i="27"/>
  <c r="J67" i="27" s="1"/>
  <c r="H64" i="27"/>
  <c r="I64" i="27"/>
  <c r="I62" i="27"/>
  <c r="I66" i="27" s="1"/>
  <c r="K62" i="27"/>
  <c r="K68" i="27" s="1"/>
  <c r="K63" i="27"/>
  <c r="H62" i="27"/>
  <c r="H63" i="27"/>
  <c r="J68" i="27" l="1"/>
  <c r="J66" i="27"/>
  <c r="I67" i="27"/>
  <c r="I68" i="27"/>
  <c r="K66" i="27"/>
  <c r="K67" i="27"/>
  <c r="H66" i="27"/>
  <c r="H67" i="27"/>
  <c r="H68" i="27"/>
  <c r="W8" i="22" l="1"/>
  <c r="W9" i="22"/>
  <c r="W7" i="22"/>
  <c r="S61" i="22" l="1"/>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H21" i="21" l="1"/>
  <c r="I21" i="21"/>
  <c r="H36" i="21"/>
  <c r="I36" i="21"/>
  <c r="H49" i="21"/>
  <c r="I49" i="21"/>
  <c r="I51" i="21" l="1"/>
  <c r="I53" i="21" s="1"/>
  <c r="H51" i="21"/>
  <c r="H53" i="21" s="1"/>
  <c r="I85" i="18" l="1"/>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72" i="18" s="1"/>
  <c r="I42" i="20"/>
  <c r="Y61" i="22"/>
  <c r="Y62" i="22" s="1"/>
  <c r="W61" i="22"/>
  <c r="W62" i="22" s="1"/>
  <c r="Y32" i="22"/>
  <c r="Y33" i="22" s="1"/>
  <c r="W32" i="22"/>
  <c r="W33" i="22" s="1"/>
  <c r="Y34" i="22"/>
  <c r="W34" i="22"/>
  <c r="Y39" i="22"/>
  <c r="Y59" i="22" s="1"/>
  <c r="W39" i="22"/>
  <c r="W59" i="22" s="1"/>
  <c r="Y10" i="22"/>
  <c r="Y30" i="22" s="1"/>
  <c r="W10" i="22"/>
  <c r="W30" i="22" s="1"/>
  <c r="I57" i="20" l="1"/>
  <c r="I59" i="20" s="1"/>
</calcChain>
</file>

<file path=xl/sharedStrings.xml><?xml version="1.0" encoding="utf-8"?>
<sst xmlns="http://schemas.openxmlformats.org/spreadsheetml/2006/main" count="609" uniqueCount="531">
  <si>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</si>
  <si>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</si>
  <si>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</si>
  <si>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</si>
  <si>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</si>
  <si>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</si>
  <si>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</si>
  <si>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</si>
  <si>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</si>
  <si>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</si>
  <si>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</si>
  <si>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</si>
  <si>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</si>
  <si>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</si>
  <si>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</si>
  <si>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</si>
  <si>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</si>
  <si>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</si>
  <si>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</si>
  <si>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</si>
  <si>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</si>
  <si>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</si>
  <si>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</si>
  <si>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</si>
  <si>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</si>
  <si>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</si>
  <si>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</si>
  <si>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</si>
  <si>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</si>
  <si>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</si>
  <si>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</si>
  <si>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</si>
  <si>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</si>
  <si>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</si>
  <si>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</si>
  <si>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</si>
  <si>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</si>
  <si>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</si>
  <si>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</si>
  <si>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</si>
  <si>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</si>
  <si>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</si>
  <si>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</si>
  <si>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</si>
  <si>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</si>
  <si>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</si>
  <si>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</si>
  <si>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</si>
  <si>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</si>
  <si>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</si>
  <si>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</si>
  <si>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</si>
  <si>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</si>
  <si>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</si>
  <si>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</si>
  <si>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</si>
  <si>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</si>
  <si>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</si>
  <si>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</si>
  <si>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</si>
  <si>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</si>
  <si>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</si>
  <si>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</si>
  <si>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</si>
  <si>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</si>
  <si>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</si>
  <si>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</si>
  <si>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</si>
  <si>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</si>
  <si>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</si>
  <si>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</si>
  <si>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</si>
  <si>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</si>
  <si>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</si>
  <si>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</si>
  <si>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</si>
  <si>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</si>
  <si>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</si>
  <si>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</si>
  <si>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</si>
  <si>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</si>
  <si>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</si>
  <si>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</si>
  <si>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</si>
  <si>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</si>
  <si>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</si>
  <si>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</si>
  <si>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</si>
  <si>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</si>
  <si>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</si>
  <si>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</si>
  <si>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</si>
  <si>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</si>
  <si>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</si>
  <si>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</si>
  <si>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</si>
  <si>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</si>
  <si>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</si>
  <si>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</si>
  <si>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</si>
  <si>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</si>
  <si>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</si>
  <si>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</si>
  <si>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</si>
  <si>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</si>
  <si>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</si>
  <si>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</si>
  <si>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</si>
  <si>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</si>
  <si>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</si>
  <si>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</si>
  <si>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</si>
  <si>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</si>
  <si>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</si>
  <si>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</si>
  <si>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</si>
  <si>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</si>
  <si>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</si>
  <si>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</si>
  <si>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</si>
  <si>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</si>
  <si>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</si>
  <si>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</si>
  <si>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</si>
  <si>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</si>
  <si>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</si>
  <si>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</si>
  <si>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</si>
  <si>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</si>
  <si>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</si>
  <si>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</si>
  <si>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</si>
  <si>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</si>
  <si>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</si>
  <si>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</si>
  <si>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</si>
  <si>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</si>
  <si>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</si>
  <si>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</si>
  <si>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</si>
  <si>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</si>
  <si>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</si>
  <si>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</si>
  <si>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</si>
  <si>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</si>
  <si>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</si>
  <si>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</si>
  <si>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</si>
  <si>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</si>
  <si>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</si>
  <si>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</si>
  <si>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</si>
  <si>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</si>
  <si>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</si>
  <si>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</si>
  <si>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</si>
  <si>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</si>
  <si>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</si>
  <si>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</si>
  <si>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</si>
  <si>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</si>
  <si>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</si>
  <si>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</si>
  <si>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</si>
  <si>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</si>
  <si>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</si>
  <si>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</si>
  <si>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</si>
  <si>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</si>
  <si>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</si>
  <si>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</si>
  <si>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</si>
  <si>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</si>
  <si>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</si>
  <si>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</si>
  <si>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</si>
  <si>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</si>
  <si>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</si>
  <si>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</si>
  <si>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</si>
  <si>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</si>
  <si>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</si>
  <si>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</si>
  <si>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</si>
  <si>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</si>
  <si>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</si>
  <si>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</si>
  <si>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</si>
  <si>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</si>
  <si>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</si>
  <si>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</si>
  <si>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</si>
  <si>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</si>
  <si>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</si>
  <si>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</si>
  <si>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</si>
  <si>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</si>
  <si>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</si>
  <si>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</si>
  <si>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</si>
  <si>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</si>
  <si>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</si>
  <si>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</si>
  <si>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</si>
  <si>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</si>
  <si>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</si>
  <si>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</si>
  <si>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</si>
  <si>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</si>
  <si>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</si>
  <si>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</si>
  <si>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</si>
  <si>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</si>
  <si>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</si>
  <si>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</si>
  <si>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</si>
  <si>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</si>
  <si>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</si>
  <si>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</si>
  <si>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</si>
  <si>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</si>
  <si>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</si>
  <si>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</si>
  <si>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</si>
  <si>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</si>
  <si>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</si>
  <si>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</si>
  <si>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</si>
  <si>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</si>
  <si>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</si>
  <si>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</si>
  <si>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</si>
  <si>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</si>
  <si>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</si>
  <si>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</si>
  <si>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</si>
  <si>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</si>
  <si>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</si>
  <si>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</si>
  <si>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</si>
  <si>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</si>
  <si>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</si>
  <si>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</si>
  <si>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</si>
  <si>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</si>
  <si>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</si>
  <si>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</si>
  <si>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</si>
  <si>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</si>
  <si>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</si>
  <si>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</si>
  <si>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</si>
  <si>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</si>
  <si>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</si>
  <si>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</si>
  <si>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</si>
  <si>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</si>
  <si>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</si>
  <si>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</si>
  <si>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</si>
  <si>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</si>
  <si>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</si>
  <si>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</si>
  <si>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</si>
  <si>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</si>
  <si>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</si>
  <si>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</si>
  <si>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</si>
  <si>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</si>
  <si>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</si>
  <si>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</si>
  <si>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</si>
  <si>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</si>
  <si>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</si>
  <si>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</si>
  <si>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</si>
  <si>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</si>
  <si>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</si>
  <si>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</si>
  <si>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</si>
  <si>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</si>
  <si>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</si>
  <si>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</si>
  <si>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</si>
  <si>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</si>
  <si>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</si>
  <si>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</si>
  <si>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</si>
  <si>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</si>
  <si>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</si>
  <si>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</si>
  <si>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</si>
  <si>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</si>
  <si>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</si>
  <si>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</si>
  <si>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</si>
  <si>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</si>
  <si>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</si>
  <si>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</si>
  <si>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</si>
  <si>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</si>
  <si>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</si>
  <si>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</si>
  <si>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</si>
  <si>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</si>
  <si>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</si>
  <si>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</si>
  <si>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</si>
  <si>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</si>
  <si>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</si>
  <si>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</si>
  <si>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</si>
  <si>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</si>
  <si>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</si>
  <si>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</si>
  <si>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</si>
  <si>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</si>
  <si>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</si>
  <si>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</si>
  <si>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</si>
  <si>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</si>
  <si>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</si>
  <si>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</si>
  <si>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</si>
  <si>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</si>
  <si>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</si>
  <si>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</si>
  <si>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</si>
  <si>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</si>
  <si>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</si>
  <si>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</si>
  <si>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</si>
  <si>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</si>
  <si>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</si>
  <si>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</si>
  <si>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</si>
  <si>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</si>
  <si>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</si>
  <si>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</si>
  <si>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</si>
  <si>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</si>
  <si>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</si>
  <si>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</si>
  <si>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</si>
  <si>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</si>
  <si>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</si>
  <si>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</si>
  <si>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</si>
  <si>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</si>
  <si>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</si>
  <si>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</si>
  <si>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</si>
  <si>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</si>
  <si>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</si>
  <si>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</si>
  <si>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</si>
  <si>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</si>
  <si>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</si>
  <si>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</si>
  <si>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</si>
  <si>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</si>
  <si>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</si>
  <si>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</si>
  <si>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</si>
  <si>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</si>
  <si>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</si>
  <si>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</si>
  <si>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</si>
  <si>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</si>
  <si>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</si>
  <si>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</si>
  <si>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</si>
  <si>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</si>
  <si>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</si>
  <si>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</si>
  <si>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</si>
  <si>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</si>
  <si>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</si>
  <si>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</si>
  <si>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</si>
  <si>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</si>
  <si>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</si>
  <si>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</si>
  <si>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</si>
  <si>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</si>
  <si>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</si>
  <si>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</si>
  <si>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</si>
  <si>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</si>
  <si>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</si>
  <si>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</si>
  <si>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</si>
  <si>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</si>
  <si>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</si>
  <si>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</si>
  <si>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</si>
  <si>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</si>
  <si>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</si>
  <si>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</si>
  <si>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</si>
  <si>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</si>
  <si>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</si>
  <si>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</si>
  <si>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</si>
  <si>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</si>
  <si>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</si>
  <si>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</si>
  <si>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</si>
  <si>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</si>
  <si>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</si>
  <si>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</si>
  <si>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</si>
  <si>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</si>
  <si>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</si>
  <si>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</si>
  <si>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</si>
  <si>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</si>
  <si>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</si>
  <si>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</si>
  <si>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</si>
  <si>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</si>
  <si>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</si>
  <si>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</si>
  <si>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</si>
  <si>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</si>
  <si>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</si>
  <si>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</si>
  <si>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</si>
  <si>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</si>
  <si>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</si>
  <si>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</si>
  <si>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</si>
  <si>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</si>
  <si>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</si>
  <si>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</si>
  <si>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</si>
  <si>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</si>
  <si>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</si>
  <si>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</si>
  <si>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</si>
  <si>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</si>
  <si>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</si>
  <si>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</si>
  <si>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</si>
  <si>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</si>
  <si>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</si>
  <si>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</si>
  <si>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</si>
  <si>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Žito d.d.</t>
  </si>
  <si>
    <t>u razdoblju 01.01.2025. do 30.06.2025.</t>
  </si>
  <si>
    <t>01.01.2025.</t>
  </si>
  <si>
    <t>30.06.2025.</t>
  </si>
  <si>
    <t>03877302</t>
  </si>
  <si>
    <t>030033416</t>
  </si>
  <si>
    <t>03834418154</t>
  </si>
  <si>
    <t>Osijek</t>
  </si>
  <si>
    <t>Đakovština 3</t>
  </si>
  <si>
    <t>stanje na dan 30.06.2025</t>
  </si>
  <si>
    <t xml:space="preserve">Bilješka </t>
  </si>
  <si>
    <t>c) Financijski izvještaji pripremljeni su temeljem istih računovodstvenih politika, prikaza i metoda izračuna koji su se koristili prilikom pripreme godišnjih financijskih izvještaja na dan 31. prosinca 2024. godine.</t>
  </si>
  <si>
    <t>31.12.2024.</t>
  </si>
  <si>
    <t>Zalihe</t>
  </si>
  <si>
    <t xml:space="preserve">Potraživanja </t>
  </si>
  <si>
    <t>Kratkotrajna financijska imovina</t>
  </si>
  <si>
    <t>Novac u banci i blagajni</t>
  </si>
  <si>
    <t>Kratkotrajna imovina</t>
  </si>
  <si>
    <t>Obveze za zajmove i kredite</t>
  </si>
  <si>
    <t>Obveze prema dobavljačima</t>
  </si>
  <si>
    <t>Obveze prema zaposlenima</t>
  </si>
  <si>
    <t>Ostale kratkoročne obveze</t>
  </si>
  <si>
    <t>Kratkoročne obveze</t>
  </si>
  <si>
    <t>1.</t>
  </si>
  <si>
    <t>Matična država članica: Hrvatska</t>
  </si>
  <si>
    <t>2. Tijekom izvještajnog razdoblja računovodstvene politike nisu se mijenjale u odnosu na prethodnu godinu</t>
  </si>
  <si>
    <t>7. Tijekom izvještajnog razdoblja nije bilo kapitaliziranja troška plaća</t>
  </si>
  <si>
    <t>13. Nije primjenjivo</t>
  </si>
  <si>
    <t>14. Nije primjenjivo</t>
  </si>
  <si>
    <t>15. Nije primjenjivo</t>
  </si>
  <si>
    <t>d) Žito d.d. ne obavlja djelatnost sezonske prirode</t>
  </si>
  <si>
    <t>e) Dugotrajna nematerijalna imovina iznosi 1.338.475 EUR. Dugotrajna materijalna imovina iznosi 99.688.894 EUR i  veća je za 2.766.084 EUR u odnosu na početak godine na što je utjecala nabava nove opreme te produžetak najma poslovnih nekretnina. Imovina s pravom korištenja iskazana je unutar dugotrajne materijalne imovine prema vrsti imovine, dok se obveze po osnovi najma iskazuju unutar ostalih dugoročnih i kratkoročnih obveza.</t>
  </si>
  <si>
    <t>11. Žito d.d. nema potvrda o sudjelovanju, konvertibilnih zadužnica, jamstava, opcija ili sličnih vrijednosnica ili prava.</t>
  </si>
  <si>
    <t>16. Nema materijalnih aranžmana s društvima koja nisu uključena u financijske izvještaje na dan 30.06.2025. godine.</t>
  </si>
  <si>
    <t xml:space="preserve">Izdavatelj: Žito d.d. </t>
  </si>
  <si>
    <t>Adresa: Đakovština 3, 31000 Osijek</t>
  </si>
  <si>
    <t>MBS: 030033416</t>
  </si>
  <si>
    <t>OIB: 03834418154</t>
  </si>
  <si>
    <t>HR</t>
  </si>
  <si>
    <t>zito@zito.hr</t>
  </si>
  <si>
    <t>www.zito.hr</t>
  </si>
  <si>
    <t>Mira Romić</t>
  </si>
  <si>
    <t>031/ 235 560</t>
  </si>
  <si>
    <t>mira.romic@zito.hr</t>
  </si>
  <si>
    <t>Novi Agrar d.o.o.</t>
  </si>
  <si>
    <t>Svinjogojska farma Lipovača-Prkos d.o.o.</t>
  </si>
  <si>
    <t>Piko d.o.o.</t>
  </si>
  <si>
    <t>Argumentum Vitae d.o.o.</t>
  </si>
  <si>
    <t>West d.o.o.</t>
  </si>
  <si>
    <t>Termes grupa d.d.</t>
  </si>
  <si>
    <t>680</t>
  </si>
  <si>
    <t>315700CNPNRCHRGO6332</t>
  </si>
  <si>
    <t>LEI: 315700CNPNRCHRGO6332</t>
  </si>
  <si>
    <t>12. Žito d.d. nema udjela u društvima s neograničenom odgovornosti</t>
  </si>
  <si>
    <t>3. Ukupno izdana jamstva u obliku bankarskih garancije na izvještajni datum iznose 6,4 mil. EUR. Iste se odnose na jamstva za dobro izvršenje posla te uredno plaćanje ugovornih obveza.</t>
  </si>
  <si>
    <t>10. Temeljni kapital na dan 30.06.2025. godine iznosi 21.236.140 eura, a podijeljen je na 21.236.140 dionica od čega Žito d.d. ima 1.000.000 vlastitih dionica,nominalna vrijednost jedne dionice iznosi 1,00 euro</t>
  </si>
  <si>
    <t>17. U srpnju 2025. godine, Žito d.d. je potpisalo Ugovor o preuzimanu poslovnih udjela društva Agro-Tovarnik d.o.o. Preuzimanjem udjela u ovom društvu se ostvaruje proširenje opsega poslovanja kojim se Žito Grupa bavi od ranije, u ratarskoj i stočarskoj proizvodnji.</t>
  </si>
  <si>
    <t>6. Prosječan broj zaposlenih tijekom tekućeg razdoblja 01.01.-30.06.2025. godine iznosi 642 zaposlenika (tijekom razdoblja 01.01.-30.06.2024. godine prosječan broj zaposlenih iznosio je 635 zaposlenika).</t>
  </si>
  <si>
    <t>Erdut</t>
  </si>
  <si>
    <t>Tvornica ulja Čepin d.d.</t>
  </si>
  <si>
    <t>Čepin</t>
  </si>
  <si>
    <t>Jastrebarsko</t>
  </si>
  <si>
    <t>Šljivoševci</t>
  </si>
  <si>
    <t>01429990</t>
  </si>
  <si>
    <t>01763865</t>
  </si>
  <si>
    <t>0153776</t>
  </si>
  <si>
    <t>02547872</t>
  </si>
  <si>
    <t>00767514</t>
  </si>
  <si>
    <t>01919997</t>
  </si>
  <si>
    <t>03033899</t>
  </si>
  <si>
    <t>BDO Croatia d.o.o.</t>
  </si>
  <si>
    <t>Vedrana Stipić</t>
  </si>
  <si>
    <t>Obveznik: Žito d.d.</t>
  </si>
  <si>
    <t>u razdoblju 01.01.2025 do 30.06.2025</t>
  </si>
  <si>
    <r>
      <t>a) Financijski izvještaji Žito d.d. sastavljeni su sukladno Međunarodnim standardima financijskog izvještavanja (MSFI) koji su usvojei u Europskoj uniji. Financijski izvještaji Žito  d.d. sastavljeni su u eurima</t>
    </r>
    <r>
      <rPr>
        <sz val="11"/>
        <rFont val="Cambria"/>
        <family val="1"/>
        <charset val="238"/>
      </rPr>
      <t xml:space="preserve"> </t>
    </r>
    <r>
      <rPr>
        <sz val="10"/>
        <rFont val="Ebrima"/>
        <charset val="238"/>
      </rPr>
      <t>uz primjenu temeljne računovodstvene pretpostavke nastanka poslovnog događaja po kojemu se učinci transakcija priznaju kada su nastali i iskazuju u financijskim izvještajima za razdoblje na koje se odnose, te uz primjenu temeljne računovodstvene pretpostavke vremenske neograničenosti poslovanja.Sastavljanje financijskih izvještaja sukladno MSFI zahtijeva upotrebu određenih ključnih računovodstvenih procjena koje se donose razumno u primjerenim okolnostima na temelju prosudbi menadžmenta.
Značajni poslovni događaji i transakcije u promatranom razdoblju, koji su značajni za razumijevanje promjena u Izvještaju o financijskom položaju  i poslovnim rezultatima objašnjeni su u dokumentu - Financijski rezultati za prvo polugodište 2025. godine (nerevidirano).</t>
    </r>
  </si>
  <si>
    <t xml:space="preserve">Tržište: Službeno tržište Zagrebačke burze </t>
  </si>
  <si>
    <t>ISIN: HRZTOSRB0002</t>
  </si>
  <si>
    <t>Burzovna oznaka: ZITO</t>
  </si>
  <si>
    <t>4. 	                  30.06.2024.                 	30.06.2025.
	                    u eurima                    	u eurima
Poslovni prihodi	    125.029.642              	  134.337.696
Poslovni rashodi	   (120.323.779)        	 (129.542.528)
Operativna dobit	    4.705.863	                  4.795.168
Financijski prihodi	    4.205.496                  	     840.629
Financijski rashodi	    (1.424.068)                	   (1.405.286)
Financijski prihodi                                                                        / (rashodi)  – neto	    2.781.428	                      (564.657)
Dobit prije oporezivanja	    7.487.291     4.230.511</t>
  </si>
  <si>
    <t>5. Dio obveza koje dospijevaju u razdoblju dužem od 5 godina iznosi 1.753.581 eura i odnosi se na dugoročne obveze prema bankama, te dodatni iznos od 238.925 eura odnosi se na obveze po osnovi najmova iskazane u skladu s odredbama MSFI 16.</t>
  </si>
  <si>
    <t>8. Odgođena porezna imovina na dan 30.06.2025. godine iznosi 2.366.039 eura (na dan 31.12.2024. godine 3.189.669 eura).</t>
  </si>
  <si>
    <t>9. Na kraju izvještajnog razdoblja društvo Žito d.d. ima 100% vlasništvo nad društvima Novi Agrar d.o.o., Argumentum Vitae d.o.o., Svinjogojska farma Lipovača-Prkos d.o.o., Piko.o.o., West d.o.o. te većinski udio od 93,08% u društvu Termes Grupa d.d. te 98,69 % u društvu Tvornica ulja Čepin d.d.</t>
  </si>
  <si>
    <t>b) Revidirani godišnji financijski izvještaji za 2024. godinu dostupni su na internetskim stranicama Žito Grupe, www.zito.hr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</si>
</sst>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
      <sz val="10"/>
      <name val="Ebrima"/>
      <charset val="238"/>
    </font>
    <font>
      <sz val="11"/>
      <name val="Cambria"/>
      <family val="1"/>
      <charset val="238"/>
    </font>
    <font>
      <sz val="11"/>
      <name val="Calibri"/>
      <family val="2"/>
      <charset val="238"/>
    </font>
    <font>
      <b/>
      <sz val="10"/>
      <name val="Ebrima"/>
      <charset val="238"/>
    </font>
    <font>
      <b/>
      <i/>
      <sz val="10"/>
      <name val="Ebrima"/>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cellStyleXfs>
  <cellXfs count="33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64" fontId="4" fillId="9" borderId="33" xfId="6" applyNumberFormat="1" applyFont="1" applyFill="1" applyBorder="1" applyAlignment="1">
      <alignment horizontal="center" vertical="center"/>
    </xf>
    <xf numFmtId="164" fontId="4" fillId="0" borderId="33" xfId="6" applyNumberFormat="1" applyFont="1" applyBorder="1" applyAlignment="1">
      <alignment horizontal="center" vertical="center"/>
    </xf>
    <xf numFmtId="164" fontId="4" fillId="11" borderId="33" xfId="6" applyNumberFormat="1" applyFont="1" applyFill="1" applyBorder="1" applyAlignment="1">
      <alignment horizontal="center" vertical="center"/>
    </xf>
    <xf numFmtId="3" fontId="5" fillId="9" borderId="33" xfId="6" applyNumberFormat="1" applyFont="1" applyFill="1" applyBorder="1" applyAlignment="1">
      <alignment vertical="center"/>
    </xf>
    <xf numFmtId="0" fontId="2" fillId="0" borderId="0" xfId="0" applyFont="1"/>
    <xf numFmtId="0" fontId="38" fillId="0" borderId="0" xfId="0" applyFont="1" applyAlignment="1">
      <alignment vertical="center" wrapText="1"/>
    </xf>
    <xf numFmtId="0" fontId="39" fillId="0" borderId="0" xfId="0" applyFont="1" applyAlignment="1">
      <alignment horizontal="center" vertical="center" wrapText="1"/>
    </xf>
    <xf numFmtId="0" fontId="36" fillId="0" borderId="0" xfId="0" applyFont="1"/>
    <xf numFmtId="0" fontId="40" fillId="0" borderId="39" xfId="0" applyFont="1" applyBorder="1" applyAlignment="1">
      <alignment horizontal="center" vertical="center" wrapText="1"/>
    </xf>
    <xf numFmtId="0" fontId="36" fillId="0" borderId="0" xfId="0" applyFont="1" applyAlignment="1">
      <alignment horizontal="left" vertical="center" wrapText="1"/>
    </xf>
    <xf numFmtId="3" fontId="36" fillId="0" borderId="0" xfId="0" applyNumberFormat="1" applyFont="1" applyAlignment="1">
      <alignment horizontal="right" vertical="center" wrapText="1"/>
    </xf>
    <xf numFmtId="0" fontId="39" fillId="0" borderId="0" xfId="0" applyFont="1" applyAlignment="1">
      <alignment horizontal="left" vertical="center" wrapText="1"/>
    </xf>
    <xf numFmtId="3" fontId="39" fillId="0" borderId="40" xfId="0" applyNumberFormat="1" applyFont="1" applyBorder="1" applyAlignment="1">
      <alignment horizontal="right" vertical="center" wrapText="1"/>
    </xf>
    <xf numFmtId="0" fontId="36" fillId="0" borderId="0" xfId="0" applyFont="1" applyAlignment="1">
      <alignment horizontal="justify" vertical="center"/>
    </xf>
    <xf numFmtId="0" fontId="41" fillId="0" borderId="0" xfId="0" applyFont="1"/>
    <xf numFmtId="4" fontId="0" fillId="0" borderId="0" xfId="0" applyNumberFormat="1"/>
    <xf numFmtId="0" fontId="4" fillId="12" borderId="36" xfId="4" quotePrefix="1" applyFont="1" applyFill="1" applyBorder="1" applyAlignment="1" applyProtection="1">
      <alignment horizontal="center" vertical="center"/>
      <protection locked="0"/>
    </xf>
    <xf numFmtId="0" fontId="4" fillId="12" borderId="38" xfId="4" quotePrefix="1"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4" fillId="9" borderId="33" xfId="6" applyFont="1" applyFill="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12" fillId="9" borderId="33" xfId="6" applyFont="1" applyFill="1" applyBorder="1" applyAlignment="1">
      <alignment horizontal="left" vertical="center" wrapText="1"/>
    </xf>
    <xf numFmtId="0" fontId="12" fillId="0" borderId="33" xfId="6" applyFont="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6" applyFont="1" applyBorder="1" applyAlignment="1">
      <alignment horizontal="left" vertical="center" wrapText="1" indent="1"/>
    </xf>
    <xf numFmtId="0" fontId="4" fillId="9" borderId="33" xfId="6" applyFont="1" applyFill="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0" borderId="33" xfId="6" applyFont="1" applyBorder="1" applyAlignment="1">
      <alignment horizontal="left" vertical="center" wrapText="1"/>
    </xf>
    <xf numFmtId="0" fontId="5" fillId="11" borderId="33" xfId="6" applyFont="1" applyFill="1" applyBorder="1" applyAlignment="1">
      <alignment horizontal="left" vertical="center" wrapText="1" indent="1"/>
    </xf>
    <xf numFmtId="0" fontId="15" fillId="9" borderId="33" xfId="6" applyFont="1" applyFill="1" applyBorder="1" applyAlignment="1">
      <alignment horizontal="left" vertical="center" wrapText="1"/>
    </xf>
    <xf numFmtId="0" fontId="5" fillId="9" borderId="33" xfId="6" applyFont="1" applyFill="1" applyBorder="1" applyAlignment="1">
      <alignment horizontal="left" vertical="center" wrapText="1" indent="1"/>
    </xf>
    <xf numFmtId="0" fontId="15" fillId="0" borderId="33" xfId="6" applyFont="1" applyBorder="1" applyAlignment="1">
      <alignment horizontal="left" vertical="center" wrapText="1"/>
    </xf>
    <xf numFmtId="0" fontId="5" fillId="0" borderId="33" xfId="6" applyFont="1" applyBorder="1" applyAlignment="1">
      <alignment horizontal="left" vertical="center" wrapText="1"/>
    </xf>
    <xf numFmtId="0" fontId="21" fillId="0" borderId="33" xfId="6" applyFont="1" applyBorder="1" applyAlignment="1">
      <alignment horizontal="left" vertical="center" wrapText="1"/>
    </xf>
    <xf numFmtId="0" fontId="5" fillId="9" borderId="33" xfId="6" applyFont="1" applyFill="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1" fillId="0" borderId="33"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2" fillId="0" borderId="0" xfId="0" applyFont="1" applyAlignment="1">
      <alignment wrapText="1"/>
    </xf>
    <xf numFmtId="0" fontId="2" fillId="0" borderId="0" xfId="0" applyFont="1" applyAlignment="1">
      <alignment horizontal="left" vertical="top" wrapText="1"/>
    </xf>
    <xf numFmtId="0" fontId="0" fillId="0" borderId="0" xfId="0" applyAlignment="1">
      <alignment horizontal="left" vertical="top"/>
    </xf>
    <xf numFmtId="0" fontId="36" fillId="0" borderId="0" xfId="0" applyFont="1" applyAlignment="1">
      <alignment horizontal="justify" vertical="center" wrapText="1"/>
    </xf>
    <xf numFmtId="0" fontId="0" fillId="0" borderId="0" xfId="0" applyAlignment="1">
      <alignment wrapText="1"/>
    </xf>
    <xf numFmtId="0" fontId="0" fillId="0" borderId="0" xfId="0"/>
    <xf numFmtId="0" fontId="36" fillId="0" borderId="0" xfId="0" applyFont="1" applyAlignment="1">
      <alignment horizontal="left" vertical="center" wrapText="1"/>
    </xf>
    <xf numFmtId="0" fontId="39" fillId="0" borderId="0" xfId="0" applyFont="1" applyAlignment="1">
      <alignment horizontal="center" vertical="center" wrapText="1"/>
    </xf>
    <xf numFmtId="0" fontId="36" fillId="0" borderId="41" xfId="0" applyFont="1" applyBorder="1" applyAlignment="1">
      <alignment horizontal="justify" vertical="center" wrapText="1"/>
    </xf>
    <xf numFmtId="0" fontId="0" fillId="0" borderId="41" xfId="0" applyBorder="1" applyAlignment="1">
      <alignment wrapText="1"/>
    </xf>
    <xf numFmtId="0" fontId="2" fillId="0" borderId="0" xfId="0" applyFont="1" applyAlignment="1">
      <alignment horizontal="left" vertical="top"/>
    </xf>
    <xf numFmtId="0" fontId="2" fillId="0" borderId="0" xfId="0" applyFont="1" applyAlignment="1">
      <alignment vertical="center" wrapText="1"/>
    </xf>
    <xf numFmtId="0" fontId="0" fillId="0" borderId="0" xfId="0" applyAlignment="1">
      <alignment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6" xr:uid="{45BBA6AA-2DA1-4748-BA6C-2EB9B7AE5275}"/>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
  <sheetViews>
    <sheetView tabSelected="1" view="pageBreakPreview" zoomScaleNormal="100" zoomScaleSheetLayoutView="100" workbookViewId="0">
      <selection activeCell="E21" sqref="E21:F21"/>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147" t="s">
        <v>307</v>
      </c>
      <c r="B1" s="148"/>
      <c r="C1" s="148"/>
      <c r="D1" s="90"/>
      <c r="E1" s="90"/>
      <c r="F1" s="90"/>
      <c r="G1" s="90"/>
      <c r="H1" s="90"/>
      <c r="I1" s="90"/>
      <c r="J1" s="91"/>
    </row>
    <row r="2" spans="1:20" ht="14.45" customHeight="1" x14ac:dyDescent="0.25">
      <c r="A2" s="149" t="s">
        <v>323</v>
      </c>
      <c r="B2" s="150"/>
      <c r="C2" s="150"/>
      <c r="D2" s="150"/>
      <c r="E2" s="150"/>
      <c r="F2" s="150"/>
      <c r="G2" s="150"/>
      <c r="H2" s="150"/>
      <c r="I2" s="150"/>
      <c r="J2" s="151"/>
      <c r="N2" s="72">
        <v>1</v>
      </c>
    </row>
    <row r="3" spans="1:20" x14ac:dyDescent="0.25">
      <c r="A3" s="92"/>
      <c r="B3" s="93"/>
      <c r="C3" s="93"/>
      <c r="D3" s="93"/>
      <c r="E3" s="93"/>
      <c r="F3" s="93"/>
      <c r="G3" s="93"/>
      <c r="H3" s="93"/>
      <c r="I3" s="93"/>
      <c r="J3" s="94"/>
      <c r="N3" s="72">
        <v>2</v>
      </c>
    </row>
    <row r="4" spans="1:20" ht="33.6" customHeight="1" x14ac:dyDescent="0.25">
      <c r="A4" s="152" t="s">
        <v>308</v>
      </c>
      <c r="B4" s="153"/>
      <c r="C4" s="153"/>
      <c r="D4" s="153"/>
      <c r="E4" s="154" t="s">
        <v>450</v>
      </c>
      <c r="F4" s="155"/>
      <c r="G4" s="97" t="s">
        <v>0</v>
      </c>
      <c r="H4" s="154" t="s">
        <v>451</v>
      </c>
      <c r="I4" s="155"/>
      <c r="J4" s="98"/>
      <c r="N4" s="72">
        <v>3</v>
      </c>
    </row>
    <row r="5" spans="1:20" s="71" customFormat="1" ht="10.15" customHeight="1" x14ac:dyDescent="0.25">
      <c r="A5" s="156"/>
      <c r="B5" s="157"/>
      <c r="C5" s="157"/>
      <c r="D5" s="157"/>
      <c r="E5" s="157"/>
      <c r="F5" s="157"/>
      <c r="G5" s="157"/>
      <c r="H5" s="157"/>
      <c r="I5" s="157"/>
      <c r="J5" s="158"/>
      <c r="N5" s="72">
        <v>4</v>
      </c>
    </row>
    <row r="6" spans="1:20" ht="20.45" customHeight="1" x14ac:dyDescent="0.25">
      <c r="A6" s="95"/>
      <c r="B6" s="99" t="s">
        <v>328</v>
      </c>
      <c r="C6" s="96"/>
      <c r="D6" s="96"/>
      <c r="E6" s="39">
        <v>2025</v>
      </c>
      <c r="F6" s="100"/>
      <c r="G6" s="97"/>
      <c r="H6" s="100"/>
      <c r="I6" s="101"/>
      <c r="J6" s="102"/>
    </row>
    <row r="7" spans="1:20" s="76" customFormat="1" ht="10.9" customHeight="1" x14ac:dyDescent="0.25">
      <c r="A7" s="95"/>
      <c r="B7" s="96"/>
      <c r="C7" s="96"/>
      <c r="D7" s="96"/>
      <c r="E7" s="103"/>
      <c r="F7" s="103"/>
      <c r="G7" s="97"/>
      <c r="H7" s="100"/>
      <c r="I7" s="101"/>
      <c r="J7" s="102"/>
      <c r="K7" s="74"/>
      <c r="L7" s="74"/>
      <c r="M7" s="74"/>
      <c r="N7" s="75"/>
      <c r="O7" s="74"/>
      <c r="P7" s="74"/>
      <c r="Q7" s="74"/>
      <c r="R7" s="74"/>
      <c r="S7" s="74"/>
      <c r="T7" s="74"/>
    </row>
    <row r="8" spans="1:20" ht="20.45" customHeight="1" x14ac:dyDescent="0.25">
      <c r="A8" s="95"/>
      <c r="B8" s="99" t="s">
        <v>329</v>
      </c>
      <c r="C8" s="96"/>
      <c r="D8" s="96"/>
      <c r="E8" s="39">
        <v>2</v>
      </c>
      <c r="F8" s="100"/>
      <c r="G8" s="97"/>
      <c r="H8" s="100"/>
      <c r="I8" s="101"/>
      <c r="J8" s="102"/>
    </row>
    <row r="9" spans="1:20" s="76" customFormat="1" ht="10.9" customHeight="1" x14ac:dyDescent="0.25">
      <c r="A9" s="95"/>
      <c r="B9" s="96"/>
      <c r="C9" s="96"/>
      <c r="D9" s="96"/>
      <c r="E9" s="103"/>
      <c r="F9" s="103"/>
      <c r="G9" s="97"/>
      <c r="H9" s="103"/>
      <c r="I9" s="104"/>
      <c r="J9" s="102"/>
      <c r="K9" s="74"/>
      <c r="L9" s="74"/>
      <c r="M9" s="74"/>
      <c r="N9" s="75"/>
      <c r="O9" s="74"/>
      <c r="P9" s="74"/>
      <c r="Q9" s="74"/>
      <c r="R9" s="74"/>
      <c r="S9" s="74"/>
      <c r="T9" s="74"/>
    </row>
    <row r="10" spans="1:20" ht="37.9" customHeight="1" x14ac:dyDescent="0.25">
      <c r="A10" s="166" t="s">
        <v>330</v>
      </c>
      <c r="B10" s="167"/>
      <c r="C10" s="167"/>
      <c r="D10" s="167"/>
      <c r="E10" s="167"/>
      <c r="F10" s="167"/>
      <c r="G10" s="167"/>
      <c r="H10" s="167"/>
      <c r="I10" s="167"/>
      <c r="J10" s="105"/>
    </row>
    <row r="11" spans="1:20" ht="24.6" customHeight="1" x14ac:dyDescent="0.25">
      <c r="A11" s="168" t="s">
        <v>309</v>
      </c>
      <c r="B11" s="169"/>
      <c r="C11" s="161" t="s">
        <v>452</v>
      </c>
      <c r="D11" s="162"/>
      <c r="E11" s="106"/>
      <c r="F11" s="170" t="s">
        <v>331</v>
      </c>
      <c r="G11" s="160"/>
      <c r="H11" s="171" t="s">
        <v>486</v>
      </c>
      <c r="I11" s="172"/>
      <c r="J11" s="108"/>
    </row>
    <row r="12" spans="1:20" ht="14.45" customHeight="1" x14ac:dyDescent="0.25">
      <c r="A12" s="109"/>
      <c r="B12" s="110"/>
      <c r="C12" s="110"/>
      <c r="D12" s="110"/>
      <c r="E12" s="164"/>
      <c r="F12" s="164"/>
      <c r="G12" s="164"/>
      <c r="H12" s="164"/>
      <c r="I12" s="111"/>
      <c r="J12" s="108"/>
    </row>
    <row r="13" spans="1:20" ht="21" customHeight="1" x14ac:dyDescent="0.25">
      <c r="A13" s="159" t="s">
        <v>324</v>
      </c>
      <c r="B13" s="160"/>
      <c r="C13" s="161" t="s">
        <v>453</v>
      </c>
      <c r="D13" s="162"/>
      <c r="E13" s="163"/>
      <c r="F13" s="164"/>
      <c r="G13" s="164"/>
      <c r="H13" s="164"/>
      <c r="I13" s="111"/>
      <c r="J13" s="108"/>
    </row>
    <row r="14" spans="1:20" ht="10.9" customHeight="1" x14ac:dyDescent="0.25">
      <c r="A14" s="106"/>
      <c r="B14" s="111"/>
      <c r="C14" s="87"/>
      <c r="D14" s="87"/>
      <c r="E14" s="165"/>
      <c r="F14" s="165"/>
      <c r="G14" s="165"/>
      <c r="H14" s="165"/>
      <c r="I14" s="110"/>
      <c r="J14" s="113"/>
    </row>
    <row r="15" spans="1:20" ht="22.9" customHeight="1" x14ac:dyDescent="0.25">
      <c r="A15" s="159" t="s">
        <v>310</v>
      </c>
      <c r="B15" s="160"/>
      <c r="C15" s="161" t="s">
        <v>454</v>
      </c>
      <c r="D15" s="162"/>
      <c r="E15" s="179"/>
      <c r="F15" s="180"/>
      <c r="G15" s="107" t="s">
        <v>332</v>
      </c>
      <c r="H15" s="171" t="s">
        <v>499</v>
      </c>
      <c r="I15" s="172"/>
      <c r="J15" s="115"/>
    </row>
    <row r="16" spans="1:20" ht="10.9" customHeight="1" x14ac:dyDescent="0.25">
      <c r="A16" s="106"/>
      <c r="B16" s="111"/>
      <c r="C16" s="110"/>
      <c r="D16" s="110"/>
      <c r="E16" s="165"/>
      <c r="F16" s="165"/>
      <c r="G16" s="181"/>
      <c r="H16" s="181"/>
      <c r="I16" s="110"/>
      <c r="J16" s="113"/>
    </row>
    <row r="17" spans="1:10" ht="22.9" customHeight="1" x14ac:dyDescent="0.25">
      <c r="A17" s="112"/>
      <c r="B17" s="107" t="s">
        <v>333</v>
      </c>
      <c r="C17" s="161" t="s">
        <v>498</v>
      </c>
      <c r="D17" s="162"/>
      <c r="E17" s="114"/>
      <c r="F17" s="114"/>
      <c r="G17" s="114"/>
      <c r="H17" s="114"/>
      <c r="I17" s="114"/>
      <c r="J17" s="115"/>
    </row>
    <row r="18" spans="1:10" x14ac:dyDescent="0.25">
      <c r="A18" s="173"/>
      <c r="B18" s="174"/>
      <c r="C18" s="165"/>
      <c r="D18" s="165"/>
      <c r="E18" s="165"/>
      <c r="F18" s="165"/>
      <c r="G18" s="165"/>
      <c r="H18" s="165"/>
      <c r="I18" s="110"/>
      <c r="J18" s="113"/>
    </row>
    <row r="19" spans="1:10" x14ac:dyDescent="0.25">
      <c r="A19" s="168" t="s">
        <v>311</v>
      </c>
      <c r="B19" s="175"/>
      <c r="C19" s="176" t="s">
        <v>448</v>
      </c>
      <c r="D19" s="177"/>
      <c r="E19" s="177"/>
      <c r="F19" s="177"/>
      <c r="G19" s="177"/>
      <c r="H19" s="177"/>
      <c r="I19" s="177"/>
      <c r="J19" s="178"/>
    </row>
    <row r="20" spans="1:10" x14ac:dyDescent="0.25">
      <c r="A20" s="109"/>
      <c r="B20" s="110"/>
      <c r="C20" s="116"/>
      <c r="D20" s="110"/>
      <c r="E20" s="165"/>
      <c r="F20" s="165"/>
      <c r="G20" s="165"/>
      <c r="H20" s="165"/>
      <c r="I20" s="110"/>
      <c r="J20" s="113"/>
    </row>
    <row r="21" spans="1:10" x14ac:dyDescent="0.25">
      <c r="A21" s="168" t="s">
        <v>312</v>
      </c>
      <c r="B21" s="175"/>
      <c r="C21" s="171">
        <v>31000</v>
      </c>
      <c r="D21" s="172"/>
      <c r="E21" s="165"/>
      <c r="F21" s="165"/>
      <c r="G21" s="176" t="s">
        <v>455</v>
      </c>
      <c r="H21" s="177"/>
      <c r="I21" s="177"/>
      <c r="J21" s="178"/>
    </row>
    <row r="22" spans="1:10" x14ac:dyDescent="0.25">
      <c r="A22" s="109"/>
      <c r="B22" s="110"/>
      <c r="C22" s="110"/>
      <c r="D22" s="110"/>
      <c r="E22" s="165"/>
      <c r="F22" s="165"/>
      <c r="G22" s="165"/>
      <c r="H22" s="165"/>
      <c r="I22" s="110"/>
      <c r="J22" s="113"/>
    </row>
    <row r="23" spans="1:10" x14ac:dyDescent="0.25">
      <c r="A23" s="168" t="s">
        <v>313</v>
      </c>
      <c r="B23" s="175"/>
      <c r="C23" s="176" t="s">
        <v>456</v>
      </c>
      <c r="D23" s="177"/>
      <c r="E23" s="177"/>
      <c r="F23" s="177"/>
      <c r="G23" s="177"/>
      <c r="H23" s="177"/>
      <c r="I23" s="177"/>
      <c r="J23" s="178"/>
    </row>
    <row r="24" spans="1:10" x14ac:dyDescent="0.25">
      <c r="A24" s="109"/>
      <c r="B24" s="110"/>
      <c r="C24" s="87"/>
      <c r="D24" s="110"/>
      <c r="E24" s="165"/>
      <c r="F24" s="165"/>
      <c r="G24" s="165"/>
      <c r="H24" s="165"/>
      <c r="I24" s="110"/>
      <c r="J24" s="113"/>
    </row>
    <row r="25" spans="1:10" x14ac:dyDescent="0.25">
      <c r="A25" s="168" t="s">
        <v>314</v>
      </c>
      <c r="B25" s="175"/>
      <c r="C25" s="183" t="s">
        <v>487</v>
      </c>
      <c r="D25" s="184"/>
      <c r="E25" s="184"/>
      <c r="F25" s="184"/>
      <c r="G25" s="184"/>
      <c r="H25" s="184"/>
      <c r="I25" s="184"/>
      <c r="J25" s="185"/>
    </row>
    <row r="26" spans="1:10" x14ac:dyDescent="0.25">
      <c r="A26" s="109"/>
      <c r="B26" s="110"/>
      <c r="C26" s="116"/>
      <c r="D26" s="110"/>
      <c r="E26" s="165"/>
      <c r="F26" s="165"/>
      <c r="G26" s="165"/>
      <c r="H26" s="165"/>
      <c r="I26" s="110"/>
      <c r="J26" s="113"/>
    </row>
    <row r="27" spans="1:10" x14ac:dyDescent="0.25">
      <c r="A27" s="168" t="s">
        <v>315</v>
      </c>
      <c r="B27" s="175"/>
      <c r="C27" s="183" t="s">
        <v>488</v>
      </c>
      <c r="D27" s="184"/>
      <c r="E27" s="184"/>
      <c r="F27" s="184"/>
      <c r="G27" s="184"/>
      <c r="H27" s="184"/>
      <c r="I27" s="184"/>
      <c r="J27" s="185"/>
    </row>
    <row r="28" spans="1:10" ht="13.9" customHeight="1" x14ac:dyDescent="0.25">
      <c r="A28" s="109"/>
      <c r="B28" s="110"/>
      <c r="C28" s="116"/>
      <c r="D28" s="110"/>
      <c r="E28" s="165"/>
      <c r="F28" s="165"/>
      <c r="G28" s="165"/>
      <c r="H28" s="165"/>
      <c r="I28" s="110"/>
      <c r="J28" s="113"/>
    </row>
    <row r="29" spans="1:10" ht="22.9" customHeight="1" x14ac:dyDescent="0.25">
      <c r="A29" s="159" t="s">
        <v>325</v>
      </c>
      <c r="B29" s="175"/>
      <c r="C29" s="40">
        <v>642</v>
      </c>
      <c r="D29" s="117"/>
      <c r="E29" s="182"/>
      <c r="F29" s="182"/>
      <c r="G29" s="182"/>
      <c r="H29" s="182"/>
      <c r="I29" s="118"/>
      <c r="J29" s="119"/>
    </row>
    <row r="30" spans="1:10" x14ac:dyDescent="0.25">
      <c r="A30" s="109"/>
      <c r="B30" s="110"/>
      <c r="C30" s="110"/>
      <c r="D30" s="110"/>
      <c r="E30" s="165"/>
      <c r="F30" s="165"/>
      <c r="G30" s="165"/>
      <c r="H30" s="165"/>
      <c r="I30" s="118"/>
      <c r="J30" s="119"/>
    </row>
    <row r="31" spans="1:10" x14ac:dyDescent="0.25">
      <c r="A31" s="168" t="s">
        <v>316</v>
      </c>
      <c r="B31" s="175"/>
      <c r="C31" s="41" t="s">
        <v>335</v>
      </c>
      <c r="D31" s="186" t="s">
        <v>334</v>
      </c>
      <c r="E31" s="187"/>
      <c r="F31" s="187"/>
      <c r="G31" s="187"/>
      <c r="H31" s="110"/>
      <c r="I31" s="120" t="s">
        <v>335</v>
      </c>
      <c r="J31" s="121" t="s">
        <v>336</v>
      </c>
    </row>
    <row r="32" spans="1:10" x14ac:dyDescent="0.25">
      <c r="A32" s="168"/>
      <c r="B32" s="175"/>
      <c r="C32" s="122"/>
      <c r="D32" s="97"/>
      <c r="E32" s="180"/>
      <c r="F32" s="180"/>
      <c r="G32" s="180"/>
      <c r="H32" s="180"/>
      <c r="I32" s="118"/>
      <c r="J32" s="119"/>
    </row>
    <row r="33" spans="1:10" x14ac:dyDescent="0.25">
      <c r="A33" s="168" t="s">
        <v>326</v>
      </c>
      <c r="B33" s="175"/>
      <c r="C33" s="40" t="s">
        <v>338</v>
      </c>
      <c r="D33" s="186" t="s">
        <v>337</v>
      </c>
      <c r="E33" s="187"/>
      <c r="F33" s="187"/>
      <c r="G33" s="187"/>
      <c r="H33" s="114"/>
      <c r="I33" s="120" t="s">
        <v>338</v>
      </c>
      <c r="J33" s="121" t="s">
        <v>339</v>
      </c>
    </row>
    <row r="34" spans="1:10" x14ac:dyDescent="0.25">
      <c r="A34" s="109"/>
      <c r="B34" s="110"/>
      <c r="C34" s="110"/>
      <c r="D34" s="110"/>
      <c r="E34" s="165"/>
      <c r="F34" s="165"/>
      <c r="G34" s="165"/>
      <c r="H34" s="165"/>
      <c r="I34" s="110"/>
      <c r="J34" s="113"/>
    </row>
    <row r="35" spans="1:10" x14ac:dyDescent="0.25">
      <c r="A35" s="186" t="s">
        <v>327</v>
      </c>
      <c r="B35" s="187"/>
      <c r="C35" s="187"/>
      <c r="D35" s="187"/>
      <c r="E35" s="187" t="s">
        <v>317</v>
      </c>
      <c r="F35" s="187"/>
      <c r="G35" s="187"/>
      <c r="H35" s="187"/>
      <c r="I35" s="187"/>
      <c r="J35" s="123" t="s">
        <v>318</v>
      </c>
    </row>
    <row r="36" spans="1:10" x14ac:dyDescent="0.25">
      <c r="A36" s="109"/>
      <c r="B36" s="110"/>
      <c r="C36" s="110"/>
      <c r="D36" s="110"/>
      <c r="E36" s="165"/>
      <c r="F36" s="165"/>
      <c r="G36" s="165"/>
      <c r="H36" s="165"/>
      <c r="I36" s="110"/>
      <c r="J36" s="119"/>
    </row>
    <row r="37" spans="1:10" x14ac:dyDescent="0.25">
      <c r="A37" s="188" t="s">
        <v>492</v>
      </c>
      <c r="B37" s="189"/>
      <c r="C37" s="189"/>
      <c r="D37" s="189"/>
      <c r="E37" s="188" t="s">
        <v>455</v>
      </c>
      <c r="F37" s="189"/>
      <c r="G37" s="189"/>
      <c r="H37" s="189"/>
      <c r="I37" s="190"/>
      <c r="J37" s="145" t="s">
        <v>511</v>
      </c>
    </row>
    <row r="38" spans="1:10" x14ac:dyDescent="0.25">
      <c r="A38" s="77"/>
      <c r="B38" s="87"/>
      <c r="C38" s="89"/>
      <c r="D38" s="191"/>
      <c r="E38" s="191"/>
      <c r="F38" s="191"/>
      <c r="G38" s="191"/>
      <c r="H38" s="191"/>
      <c r="I38" s="191"/>
      <c r="J38" s="78"/>
    </row>
    <row r="39" spans="1:10" x14ac:dyDescent="0.25">
      <c r="A39" s="188" t="s">
        <v>493</v>
      </c>
      <c r="B39" s="189"/>
      <c r="C39" s="189"/>
      <c r="D39" s="190"/>
      <c r="E39" s="188" t="s">
        <v>506</v>
      </c>
      <c r="F39" s="189"/>
      <c r="G39" s="189"/>
      <c r="H39" s="189"/>
      <c r="I39" s="190"/>
      <c r="J39" s="146" t="s">
        <v>512</v>
      </c>
    </row>
    <row r="40" spans="1:10" x14ac:dyDescent="0.25">
      <c r="A40" s="77"/>
      <c r="B40" s="87"/>
      <c r="C40" s="89"/>
      <c r="D40" s="88"/>
      <c r="E40" s="191"/>
      <c r="F40" s="191"/>
      <c r="G40" s="191"/>
      <c r="H40" s="191"/>
      <c r="I40" s="86"/>
      <c r="J40" s="78"/>
    </row>
    <row r="41" spans="1:10" x14ac:dyDescent="0.25">
      <c r="A41" s="188" t="s">
        <v>507</v>
      </c>
      <c r="B41" s="189"/>
      <c r="C41" s="189"/>
      <c r="D41" s="190"/>
      <c r="E41" s="188" t="s">
        <v>508</v>
      </c>
      <c r="F41" s="189"/>
      <c r="G41" s="189"/>
      <c r="H41" s="189"/>
      <c r="I41" s="190"/>
      <c r="J41" s="146" t="s">
        <v>513</v>
      </c>
    </row>
    <row r="42" spans="1:10" x14ac:dyDescent="0.25">
      <c r="A42" s="77"/>
      <c r="B42" s="87"/>
      <c r="C42" s="89"/>
      <c r="D42" s="88"/>
      <c r="E42" s="191"/>
      <c r="F42" s="191"/>
      <c r="G42" s="191"/>
      <c r="H42" s="191"/>
      <c r="I42" s="86"/>
      <c r="J42" s="78"/>
    </row>
    <row r="43" spans="1:10" x14ac:dyDescent="0.25">
      <c r="A43" s="188" t="s">
        <v>495</v>
      </c>
      <c r="B43" s="189"/>
      <c r="C43" s="189"/>
      <c r="D43" s="190"/>
      <c r="E43" s="188" t="s">
        <v>455</v>
      </c>
      <c r="F43" s="189"/>
      <c r="G43" s="189"/>
      <c r="H43" s="189"/>
      <c r="I43" s="190"/>
      <c r="J43" s="146" t="s">
        <v>514</v>
      </c>
    </row>
    <row r="44" spans="1:10" x14ac:dyDescent="0.25">
      <c r="A44" s="77"/>
      <c r="B44" s="87"/>
      <c r="C44" s="89"/>
      <c r="D44" s="88"/>
      <c r="E44" s="191"/>
      <c r="F44" s="191"/>
      <c r="G44" s="191"/>
      <c r="H44" s="191"/>
      <c r="I44" s="86"/>
      <c r="J44" s="78"/>
    </row>
    <row r="45" spans="1:10" x14ac:dyDescent="0.25">
      <c r="A45" s="188" t="s">
        <v>494</v>
      </c>
      <c r="B45" s="189"/>
      <c r="C45" s="189"/>
      <c r="D45" s="190"/>
      <c r="E45" s="188" t="s">
        <v>509</v>
      </c>
      <c r="F45" s="189"/>
      <c r="G45" s="189"/>
      <c r="H45" s="189"/>
      <c r="I45" s="190"/>
      <c r="J45" s="146" t="s">
        <v>515</v>
      </c>
    </row>
    <row r="46" spans="1:10" x14ac:dyDescent="0.25">
      <c r="A46" s="79"/>
      <c r="B46" s="89"/>
      <c r="C46" s="193"/>
      <c r="D46" s="193"/>
      <c r="E46" s="181"/>
      <c r="F46" s="181"/>
      <c r="G46" s="193"/>
      <c r="H46" s="193"/>
      <c r="I46" s="193"/>
      <c r="J46" s="78"/>
    </row>
    <row r="47" spans="1:10" x14ac:dyDescent="0.25">
      <c r="A47" s="188" t="s">
        <v>496</v>
      </c>
      <c r="B47" s="189"/>
      <c r="C47" s="189"/>
      <c r="D47" s="190"/>
      <c r="E47" s="188" t="s">
        <v>510</v>
      </c>
      <c r="F47" s="189"/>
      <c r="G47" s="189"/>
      <c r="H47" s="189"/>
      <c r="I47" s="190"/>
      <c r="J47" s="146" t="s">
        <v>516</v>
      </c>
    </row>
    <row r="48" spans="1:10" x14ac:dyDescent="0.25">
      <c r="A48" s="79"/>
      <c r="B48" s="89"/>
      <c r="C48" s="89"/>
      <c r="D48" s="87"/>
      <c r="E48" s="181"/>
      <c r="F48" s="181"/>
      <c r="G48" s="193"/>
      <c r="H48" s="193"/>
      <c r="I48" s="87"/>
      <c r="J48" s="78"/>
    </row>
    <row r="49" spans="1:10" x14ac:dyDescent="0.25">
      <c r="A49" s="188" t="s">
        <v>497</v>
      </c>
      <c r="B49" s="189"/>
      <c r="C49" s="189"/>
      <c r="D49" s="190"/>
      <c r="E49" s="188" t="s">
        <v>455</v>
      </c>
      <c r="F49" s="189"/>
      <c r="G49" s="189"/>
      <c r="H49" s="189"/>
      <c r="I49" s="190"/>
      <c r="J49" s="146" t="s">
        <v>517</v>
      </c>
    </row>
    <row r="50" spans="1:10" x14ac:dyDescent="0.25">
      <c r="A50" s="124"/>
      <c r="B50" s="116"/>
      <c r="C50" s="116"/>
      <c r="D50" s="110"/>
      <c r="E50" s="165"/>
      <c r="F50" s="165"/>
      <c r="G50" s="192"/>
      <c r="H50" s="192"/>
      <c r="I50" s="110"/>
      <c r="J50" s="125" t="s">
        <v>340</v>
      </c>
    </row>
    <row r="51" spans="1:10" x14ac:dyDescent="0.25">
      <c r="A51" s="124"/>
      <c r="B51" s="116"/>
      <c r="C51" s="116"/>
      <c r="D51" s="110"/>
      <c r="E51" s="165"/>
      <c r="F51" s="165"/>
      <c r="G51" s="192"/>
      <c r="H51" s="192"/>
      <c r="I51" s="110"/>
      <c r="J51" s="125" t="s">
        <v>341</v>
      </c>
    </row>
    <row r="52" spans="1:10" ht="14.45" customHeight="1" x14ac:dyDescent="0.25">
      <c r="A52" s="159" t="s">
        <v>319</v>
      </c>
      <c r="B52" s="170"/>
      <c r="C52" s="171" t="s">
        <v>341</v>
      </c>
      <c r="D52" s="172"/>
      <c r="E52" s="198" t="s">
        <v>342</v>
      </c>
      <c r="F52" s="199"/>
      <c r="G52" s="176"/>
      <c r="H52" s="177"/>
      <c r="I52" s="177"/>
      <c r="J52" s="178"/>
    </row>
    <row r="53" spans="1:10" x14ac:dyDescent="0.25">
      <c r="A53" s="124"/>
      <c r="B53" s="116"/>
      <c r="C53" s="192"/>
      <c r="D53" s="192"/>
      <c r="E53" s="165"/>
      <c r="F53" s="165"/>
      <c r="G53" s="200" t="s">
        <v>343</v>
      </c>
      <c r="H53" s="200"/>
      <c r="I53" s="200"/>
      <c r="J53" s="102"/>
    </row>
    <row r="54" spans="1:10" ht="13.9" customHeight="1" x14ac:dyDescent="0.25">
      <c r="A54" s="159" t="s">
        <v>320</v>
      </c>
      <c r="B54" s="170"/>
      <c r="C54" s="176" t="s">
        <v>489</v>
      </c>
      <c r="D54" s="177"/>
      <c r="E54" s="177"/>
      <c r="F54" s="177"/>
      <c r="G54" s="177"/>
      <c r="H54" s="177"/>
      <c r="I54" s="177"/>
      <c r="J54" s="178"/>
    </row>
    <row r="55" spans="1:10" x14ac:dyDescent="0.25">
      <c r="A55" s="109"/>
      <c r="B55" s="110"/>
      <c r="C55" s="182" t="s">
        <v>321</v>
      </c>
      <c r="D55" s="182"/>
      <c r="E55" s="182"/>
      <c r="F55" s="182"/>
      <c r="G55" s="182"/>
      <c r="H55" s="182"/>
      <c r="I55" s="182"/>
      <c r="J55" s="113"/>
    </row>
    <row r="56" spans="1:10" x14ac:dyDescent="0.25">
      <c r="A56" s="159" t="s">
        <v>322</v>
      </c>
      <c r="B56" s="170"/>
      <c r="C56" s="194" t="s">
        <v>490</v>
      </c>
      <c r="D56" s="195"/>
      <c r="E56" s="196"/>
      <c r="F56" s="165"/>
      <c r="G56" s="165"/>
      <c r="H56" s="187"/>
      <c r="I56" s="187"/>
      <c r="J56" s="197"/>
    </row>
    <row r="57" spans="1:10" x14ac:dyDescent="0.25">
      <c r="A57" s="109"/>
      <c r="B57" s="110"/>
      <c r="C57" s="116"/>
      <c r="D57" s="110"/>
      <c r="E57" s="165"/>
      <c r="F57" s="165"/>
      <c r="G57" s="165"/>
      <c r="H57" s="165"/>
      <c r="I57" s="110"/>
      <c r="J57" s="113"/>
    </row>
    <row r="58" spans="1:10" ht="14.45" customHeight="1" x14ac:dyDescent="0.25">
      <c r="A58" s="159" t="s">
        <v>314</v>
      </c>
      <c r="B58" s="170"/>
      <c r="C58" s="201" t="s">
        <v>491</v>
      </c>
      <c r="D58" s="202"/>
      <c r="E58" s="202"/>
      <c r="F58" s="202"/>
      <c r="G58" s="202"/>
      <c r="H58" s="202"/>
      <c r="I58" s="202"/>
      <c r="J58" s="203"/>
    </row>
    <row r="59" spans="1:10" x14ac:dyDescent="0.25">
      <c r="A59" s="109"/>
      <c r="B59" s="110"/>
      <c r="C59" s="110"/>
      <c r="D59" s="110"/>
      <c r="E59" s="165"/>
      <c r="F59" s="165"/>
      <c r="G59" s="165"/>
      <c r="H59" s="165"/>
      <c r="I59" s="110"/>
      <c r="J59" s="113"/>
    </row>
    <row r="60" spans="1:10" x14ac:dyDescent="0.25">
      <c r="A60" s="159" t="s">
        <v>344</v>
      </c>
      <c r="B60" s="170"/>
      <c r="C60" s="201" t="s">
        <v>518</v>
      </c>
      <c r="D60" s="202"/>
      <c r="E60" s="202"/>
      <c r="F60" s="202"/>
      <c r="G60" s="202"/>
      <c r="H60" s="202"/>
      <c r="I60" s="202"/>
      <c r="J60" s="203"/>
    </row>
    <row r="61" spans="1:10" ht="14.45" customHeight="1" x14ac:dyDescent="0.25">
      <c r="A61" s="109"/>
      <c r="B61" s="110"/>
      <c r="C61" s="204" t="s">
        <v>345</v>
      </c>
      <c r="D61" s="204"/>
      <c r="E61" s="204"/>
      <c r="F61" s="204"/>
      <c r="G61" s="110"/>
      <c r="H61" s="110"/>
      <c r="I61" s="110"/>
      <c r="J61" s="113"/>
    </row>
    <row r="62" spans="1:10" x14ac:dyDescent="0.25">
      <c r="A62" s="159" t="s">
        <v>346</v>
      </c>
      <c r="B62" s="170"/>
      <c r="C62" s="201" t="s">
        <v>519</v>
      </c>
      <c r="D62" s="202"/>
      <c r="E62" s="202"/>
      <c r="F62" s="202"/>
      <c r="G62" s="202"/>
      <c r="H62" s="202"/>
      <c r="I62" s="202"/>
      <c r="J62" s="203"/>
    </row>
    <row r="63" spans="1:10" ht="14.45" customHeight="1" x14ac:dyDescent="0.25">
      <c r="A63" s="126"/>
      <c r="B63" s="127"/>
      <c r="C63" s="205" t="s">
        <v>347</v>
      </c>
      <c r="D63" s="205"/>
      <c r="E63" s="205"/>
      <c r="F63" s="205"/>
      <c r="G63" s="205"/>
      <c r="H63" s="127"/>
      <c r="I63" s="127"/>
      <c r="J63" s="128"/>
    </row>
    <row r="70" ht="27" customHeight="1" x14ac:dyDescent="0.25"/>
    <row r="74"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6">
    <mergeCell ref="A60:B60"/>
    <mergeCell ref="C60:J60"/>
    <mergeCell ref="C61:F61"/>
    <mergeCell ref="A62:B62"/>
    <mergeCell ref="C62:J62"/>
    <mergeCell ref="C63:G63"/>
    <mergeCell ref="E57:F57"/>
    <mergeCell ref="G57:H57"/>
    <mergeCell ref="A58:B58"/>
    <mergeCell ref="C58:J58"/>
    <mergeCell ref="E59:F59"/>
    <mergeCell ref="G59:H59"/>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49:D49"/>
    <mergeCell ref="E49:I49"/>
    <mergeCell ref="E50:F50"/>
    <mergeCell ref="G50:H50"/>
    <mergeCell ref="E51:F51"/>
    <mergeCell ref="G51:H51"/>
    <mergeCell ref="C46:D46"/>
    <mergeCell ref="E46:F46"/>
    <mergeCell ref="G46:I46"/>
    <mergeCell ref="A47:D47"/>
    <mergeCell ref="E47:I47"/>
    <mergeCell ref="E48:F48"/>
    <mergeCell ref="G48:H48"/>
    <mergeCell ref="A41:D41"/>
    <mergeCell ref="E41:I41"/>
    <mergeCell ref="E44:F44"/>
    <mergeCell ref="G44:H44"/>
    <mergeCell ref="A45:D45"/>
    <mergeCell ref="E45:I45"/>
    <mergeCell ref="A37:D37"/>
    <mergeCell ref="E37:I37"/>
    <mergeCell ref="D38:I38"/>
    <mergeCell ref="A39:D39"/>
    <mergeCell ref="E39:I39"/>
    <mergeCell ref="E40:F40"/>
    <mergeCell ref="G40:H40"/>
    <mergeCell ref="E42:F42"/>
    <mergeCell ref="G42:H42"/>
    <mergeCell ref="A43:D43"/>
    <mergeCell ref="E43:I43"/>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I134"/>
  <sheetViews>
    <sheetView view="pageBreakPreview" topLeftCell="A24" zoomScale="90" zoomScaleNormal="100" zoomScaleSheetLayoutView="90" workbookViewId="0">
      <selection activeCell="I124" activeCellId="3" sqref="I131 I129 I128 I124"/>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9" t="s">
        <v>1</v>
      </c>
      <c r="B1" s="210"/>
      <c r="C1" s="210"/>
      <c r="D1" s="210"/>
      <c r="E1" s="210"/>
      <c r="F1" s="210"/>
      <c r="G1" s="210"/>
      <c r="H1" s="210"/>
      <c r="I1" s="210"/>
    </row>
    <row r="2" spans="1:9" x14ac:dyDescent="0.2">
      <c r="A2" s="211" t="s">
        <v>457</v>
      </c>
      <c r="B2" s="212"/>
      <c r="C2" s="212"/>
      <c r="D2" s="212"/>
      <c r="E2" s="212"/>
      <c r="F2" s="212"/>
      <c r="G2" s="212"/>
      <c r="H2" s="212"/>
      <c r="I2" s="212"/>
    </row>
    <row r="3" spans="1:9" x14ac:dyDescent="0.2">
      <c r="A3" s="213" t="s">
        <v>447</v>
      </c>
      <c r="B3" s="213"/>
      <c r="C3" s="213"/>
      <c r="D3" s="213"/>
      <c r="E3" s="213"/>
      <c r="F3" s="213"/>
      <c r="G3" s="213"/>
      <c r="H3" s="213"/>
      <c r="I3" s="213"/>
    </row>
    <row r="4" spans="1:9" x14ac:dyDescent="0.2">
      <c r="A4" s="214" t="s">
        <v>448</v>
      </c>
      <c r="B4" s="215"/>
      <c r="C4" s="215"/>
      <c r="D4" s="215"/>
      <c r="E4" s="215"/>
      <c r="F4" s="215"/>
      <c r="G4" s="215"/>
      <c r="H4" s="215"/>
      <c r="I4" s="216"/>
    </row>
    <row r="5" spans="1:9" ht="45" x14ac:dyDescent="0.2">
      <c r="A5" s="219" t="s">
        <v>2</v>
      </c>
      <c r="B5" s="220"/>
      <c r="C5" s="220"/>
      <c r="D5" s="220"/>
      <c r="E5" s="220"/>
      <c r="F5" s="220"/>
      <c r="G5" s="85" t="s">
        <v>101</v>
      </c>
      <c r="H5" s="10" t="s">
        <v>296</v>
      </c>
      <c r="I5" s="10" t="s">
        <v>297</v>
      </c>
    </row>
    <row r="6" spans="1:9" x14ac:dyDescent="0.2">
      <c r="A6" s="217">
        <v>1</v>
      </c>
      <c r="B6" s="218"/>
      <c r="C6" s="218"/>
      <c r="D6" s="218"/>
      <c r="E6" s="218"/>
      <c r="F6" s="218"/>
      <c r="G6" s="84">
        <v>2</v>
      </c>
      <c r="H6" s="10">
        <v>3</v>
      </c>
      <c r="I6" s="10">
        <v>4</v>
      </c>
    </row>
    <row r="7" spans="1:9" x14ac:dyDescent="0.2">
      <c r="A7" s="221"/>
      <c r="B7" s="221"/>
      <c r="C7" s="221"/>
      <c r="D7" s="221"/>
      <c r="E7" s="221"/>
      <c r="F7" s="221"/>
      <c r="G7" s="221"/>
      <c r="H7" s="221"/>
      <c r="I7" s="221"/>
    </row>
    <row r="8" spans="1:9" ht="12.75" customHeight="1" x14ac:dyDescent="0.2">
      <c r="A8" s="222" t="s">
        <v>4</v>
      </c>
      <c r="B8" s="222"/>
      <c r="C8" s="222"/>
      <c r="D8" s="222"/>
      <c r="E8" s="222"/>
      <c r="F8" s="222"/>
      <c r="G8" s="11">
        <v>1</v>
      </c>
      <c r="H8" s="18"/>
      <c r="I8" s="18"/>
    </row>
    <row r="9" spans="1:9" ht="12.75" customHeight="1" x14ac:dyDescent="0.2">
      <c r="A9" s="208" t="s">
        <v>302</v>
      </c>
      <c r="B9" s="208"/>
      <c r="C9" s="208"/>
      <c r="D9" s="208"/>
      <c r="E9" s="208"/>
      <c r="F9" s="208"/>
      <c r="G9" s="12">
        <v>2</v>
      </c>
      <c r="H9" s="81">
        <f>H10+H17+H27+H38+H43</f>
        <v>150248083</v>
      </c>
      <c r="I9" s="81">
        <f>I10+I17+I27+I38+I43</f>
        <v>152360847</v>
      </c>
    </row>
    <row r="10" spans="1:9" ht="12.75" customHeight="1" x14ac:dyDescent="0.2">
      <c r="A10" s="207" t="s">
        <v>5</v>
      </c>
      <c r="B10" s="207"/>
      <c r="C10" s="207"/>
      <c r="D10" s="207"/>
      <c r="E10" s="207"/>
      <c r="F10" s="207"/>
      <c r="G10" s="12">
        <v>3</v>
      </c>
      <c r="H10" s="81">
        <f>H11+H12+H13+H14+H15+H16</f>
        <v>1356279</v>
      </c>
      <c r="I10" s="81">
        <f>I11+I12+I13+I14+I15+I16</f>
        <v>1338475</v>
      </c>
    </row>
    <row r="11" spans="1:9" ht="12.75" customHeight="1" x14ac:dyDescent="0.2">
      <c r="A11" s="206" t="s">
        <v>6</v>
      </c>
      <c r="B11" s="206"/>
      <c r="C11" s="206"/>
      <c r="D11" s="206"/>
      <c r="E11" s="206"/>
      <c r="F11" s="206"/>
      <c r="G11" s="11">
        <v>4</v>
      </c>
      <c r="H11" s="18">
        <v>0</v>
      </c>
      <c r="I11" s="18">
        <v>0</v>
      </c>
    </row>
    <row r="12" spans="1:9" ht="22.9" customHeight="1" x14ac:dyDescent="0.2">
      <c r="A12" s="206" t="s">
        <v>7</v>
      </c>
      <c r="B12" s="206"/>
      <c r="C12" s="206"/>
      <c r="D12" s="206"/>
      <c r="E12" s="206"/>
      <c r="F12" s="206"/>
      <c r="G12" s="11">
        <v>5</v>
      </c>
      <c r="H12" s="18">
        <v>188303</v>
      </c>
      <c r="I12" s="18">
        <v>194499</v>
      </c>
    </row>
    <row r="13" spans="1:9" ht="12.75" customHeight="1" x14ac:dyDescent="0.2">
      <c r="A13" s="206" t="s">
        <v>8</v>
      </c>
      <c r="B13" s="206"/>
      <c r="C13" s="206"/>
      <c r="D13" s="206"/>
      <c r="E13" s="206"/>
      <c r="F13" s="206"/>
      <c r="G13" s="11">
        <v>6</v>
      </c>
      <c r="H13" s="18">
        <v>789762</v>
      </c>
      <c r="I13" s="18">
        <v>789762</v>
      </c>
    </row>
    <row r="14" spans="1:9" ht="12.75" customHeight="1" x14ac:dyDescent="0.2">
      <c r="A14" s="206" t="s">
        <v>9</v>
      </c>
      <c r="B14" s="206"/>
      <c r="C14" s="206"/>
      <c r="D14" s="206"/>
      <c r="E14" s="206"/>
      <c r="F14" s="206"/>
      <c r="G14" s="11">
        <v>7</v>
      </c>
      <c r="H14" s="18">
        <v>0</v>
      </c>
      <c r="I14" s="18">
        <v>0</v>
      </c>
    </row>
    <row r="15" spans="1:9" ht="12.75" customHeight="1" x14ac:dyDescent="0.2">
      <c r="A15" s="206" t="s">
        <v>10</v>
      </c>
      <c r="B15" s="206"/>
      <c r="C15" s="206"/>
      <c r="D15" s="206"/>
      <c r="E15" s="206"/>
      <c r="F15" s="206"/>
      <c r="G15" s="11">
        <v>8</v>
      </c>
      <c r="H15" s="18">
        <v>0</v>
      </c>
      <c r="I15" s="18">
        <v>0</v>
      </c>
    </row>
    <row r="16" spans="1:9" ht="12.75" customHeight="1" x14ac:dyDescent="0.2">
      <c r="A16" s="206" t="s">
        <v>11</v>
      </c>
      <c r="B16" s="206"/>
      <c r="C16" s="206"/>
      <c r="D16" s="206"/>
      <c r="E16" s="206"/>
      <c r="F16" s="206"/>
      <c r="G16" s="11">
        <v>9</v>
      </c>
      <c r="H16" s="18">
        <v>378214</v>
      </c>
      <c r="I16" s="18">
        <v>354214</v>
      </c>
    </row>
    <row r="17" spans="1:9" ht="12.75" customHeight="1" x14ac:dyDescent="0.2">
      <c r="A17" s="207" t="s">
        <v>12</v>
      </c>
      <c r="B17" s="207"/>
      <c r="C17" s="207"/>
      <c r="D17" s="207"/>
      <c r="E17" s="207"/>
      <c r="F17" s="207"/>
      <c r="G17" s="12">
        <v>10</v>
      </c>
      <c r="H17" s="81">
        <f>H18+H19+H20+H21+H22+H23+H24+H25+H26</f>
        <v>96922810</v>
      </c>
      <c r="I17" s="81">
        <f>I18+I19+I20+I21+I22+I23+I24+I25+I26</f>
        <v>99688894</v>
      </c>
    </row>
    <row r="18" spans="1:9" ht="12.75" customHeight="1" x14ac:dyDescent="0.2">
      <c r="A18" s="206" t="s">
        <v>13</v>
      </c>
      <c r="B18" s="206"/>
      <c r="C18" s="206"/>
      <c r="D18" s="206"/>
      <c r="E18" s="206"/>
      <c r="F18" s="206"/>
      <c r="G18" s="11">
        <v>11</v>
      </c>
      <c r="H18" s="18">
        <v>22769495</v>
      </c>
      <c r="I18" s="18">
        <v>23447621</v>
      </c>
    </row>
    <row r="19" spans="1:9" ht="12.75" customHeight="1" x14ac:dyDescent="0.2">
      <c r="A19" s="206" t="s">
        <v>14</v>
      </c>
      <c r="B19" s="206"/>
      <c r="C19" s="206"/>
      <c r="D19" s="206"/>
      <c r="E19" s="206"/>
      <c r="F19" s="206"/>
      <c r="G19" s="11">
        <v>12</v>
      </c>
      <c r="H19" s="18">
        <v>53045936</v>
      </c>
      <c r="I19" s="18">
        <v>50432351</v>
      </c>
    </row>
    <row r="20" spans="1:9" ht="12.75" customHeight="1" x14ac:dyDescent="0.2">
      <c r="A20" s="206" t="s">
        <v>15</v>
      </c>
      <c r="B20" s="206"/>
      <c r="C20" s="206"/>
      <c r="D20" s="206"/>
      <c r="E20" s="206"/>
      <c r="F20" s="206"/>
      <c r="G20" s="11">
        <v>13</v>
      </c>
      <c r="H20" s="18">
        <v>12956274</v>
      </c>
      <c r="I20" s="18">
        <v>11159823</v>
      </c>
    </row>
    <row r="21" spans="1:9" ht="12.75" customHeight="1" x14ac:dyDescent="0.2">
      <c r="A21" s="206" t="s">
        <v>16</v>
      </c>
      <c r="B21" s="206"/>
      <c r="C21" s="206"/>
      <c r="D21" s="206"/>
      <c r="E21" s="206"/>
      <c r="F21" s="206"/>
      <c r="G21" s="11">
        <v>14</v>
      </c>
      <c r="H21" s="18">
        <v>3173429</v>
      </c>
      <c r="I21" s="18">
        <v>2874333</v>
      </c>
    </row>
    <row r="22" spans="1:9" ht="12.75" customHeight="1" x14ac:dyDescent="0.2">
      <c r="A22" s="206" t="s">
        <v>17</v>
      </c>
      <c r="B22" s="206"/>
      <c r="C22" s="206"/>
      <c r="D22" s="206"/>
      <c r="E22" s="206"/>
      <c r="F22" s="206"/>
      <c r="G22" s="11">
        <v>15</v>
      </c>
      <c r="H22" s="18">
        <v>55503</v>
      </c>
      <c r="I22" s="18">
        <v>109357</v>
      </c>
    </row>
    <row r="23" spans="1:9" ht="12.75" customHeight="1" x14ac:dyDescent="0.2">
      <c r="A23" s="206" t="s">
        <v>18</v>
      </c>
      <c r="B23" s="206"/>
      <c r="C23" s="206"/>
      <c r="D23" s="206"/>
      <c r="E23" s="206"/>
      <c r="F23" s="206"/>
      <c r="G23" s="11">
        <v>16</v>
      </c>
      <c r="H23" s="18">
        <v>298096</v>
      </c>
      <c r="I23" s="18">
        <v>34653</v>
      </c>
    </row>
    <row r="24" spans="1:9" ht="12.75" customHeight="1" x14ac:dyDescent="0.2">
      <c r="A24" s="206" t="s">
        <v>19</v>
      </c>
      <c r="B24" s="206"/>
      <c r="C24" s="206"/>
      <c r="D24" s="206"/>
      <c r="E24" s="206"/>
      <c r="F24" s="206"/>
      <c r="G24" s="11">
        <v>17</v>
      </c>
      <c r="H24" s="18">
        <v>3279935</v>
      </c>
      <c r="I24" s="18">
        <v>10286614</v>
      </c>
    </row>
    <row r="25" spans="1:9" ht="12.75" customHeight="1" x14ac:dyDescent="0.2">
      <c r="A25" s="206" t="s">
        <v>20</v>
      </c>
      <c r="B25" s="206"/>
      <c r="C25" s="206"/>
      <c r="D25" s="206"/>
      <c r="E25" s="206"/>
      <c r="F25" s="206"/>
      <c r="G25" s="11">
        <v>18</v>
      </c>
      <c r="H25" s="18">
        <v>0</v>
      </c>
      <c r="I25" s="18">
        <v>0</v>
      </c>
    </row>
    <row r="26" spans="1:9" ht="12.75" customHeight="1" x14ac:dyDescent="0.2">
      <c r="A26" s="206" t="s">
        <v>21</v>
      </c>
      <c r="B26" s="206"/>
      <c r="C26" s="206"/>
      <c r="D26" s="206"/>
      <c r="E26" s="206"/>
      <c r="F26" s="206"/>
      <c r="G26" s="11">
        <v>19</v>
      </c>
      <c r="H26" s="18">
        <v>1344142</v>
      </c>
      <c r="I26" s="18">
        <v>1344142</v>
      </c>
    </row>
    <row r="27" spans="1:9" ht="12.75" customHeight="1" x14ac:dyDescent="0.2">
      <c r="A27" s="207" t="s">
        <v>22</v>
      </c>
      <c r="B27" s="207"/>
      <c r="C27" s="207"/>
      <c r="D27" s="207"/>
      <c r="E27" s="207"/>
      <c r="F27" s="207"/>
      <c r="G27" s="12">
        <v>20</v>
      </c>
      <c r="H27" s="81">
        <f>SUM(H28:H37)</f>
        <v>48779325</v>
      </c>
      <c r="I27" s="81">
        <f>SUM(I28:I37)</f>
        <v>48967439</v>
      </c>
    </row>
    <row r="28" spans="1:9" ht="12.75" customHeight="1" x14ac:dyDescent="0.2">
      <c r="A28" s="206" t="s">
        <v>23</v>
      </c>
      <c r="B28" s="206"/>
      <c r="C28" s="206"/>
      <c r="D28" s="206"/>
      <c r="E28" s="206"/>
      <c r="F28" s="206"/>
      <c r="G28" s="11">
        <v>21</v>
      </c>
      <c r="H28" s="18">
        <v>45706954</v>
      </c>
      <c r="I28" s="18">
        <v>45724684</v>
      </c>
    </row>
    <row r="29" spans="1:9" ht="12.75" customHeight="1" x14ac:dyDescent="0.2">
      <c r="A29" s="206" t="s">
        <v>24</v>
      </c>
      <c r="B29" s="206"/>
      <c r="C29" s="206"/>
      <c r="D29" s="206"/>
      <c r="E29" s="206"/>
      <c r="F29" s="206"/>
      <c r="G29" s="11">
        <v>22</v>
      </c>
      <c r="H29" s="18">
        <v>0</v>
      </c>
      <c r="I29" s="18">
        <v>0</v>
      </c>
    </row>
    <row r="30" spans="1:9" ht="12.75" customHeight="1" x14ac:dyDescent="0.2">
      <c r="A30" s="206" t="s">
        <v>25</v>
      </c>
      <c r="B30" s="206"/>
      <c r="C30" s="206"/>
      <c r="D30" s="206"/>
      <c r="E30" s="206"/>
      <c r="F30" s="206"/>
      <c r="G30" s="11">
        <v>23</v>
      </c>
      <c r="H30" s="18">
        <v>0</v>
      </c>
      <c r="I30" s="18">
        <v>0</v>
      </c>
    </row>
    <row r="31" spans="1:9" ht="24" customHeight="1" x14ac:dyDescent="0.2">
      <c r="A31" s="206" t="s">
        <v>26</v>
      </c>
      <c r="B31" s="206"/>
      <c r="C31" s="206"/>
      <c r="D31" s="206"/>
      <c r="E31" s="206"/>
      <c r="F31" s="206"/>
      <c r="G31" s="11">
        <v>24</v>
      </c>
      <c r="H31" s="18">
        <v>0</v>
      </c>
      <c r="I31" s="18">
        <v>0</v>
      </c>
    </row>
    <row r="32" spans="1:9" ht="23.45" customHeight="1" x14ac:dyDescent="0.2">
      <c r="A32" s="206" t="s">
        <v>27</v>
      </c>
      <c r="B32" s="206"/>
      <c r="C32" s="206"/>
      <c r="D32" s="206"/>
      <c r="E32" s="206"/>
      <c r="F32" s="206"/>
      <c r="G32" s="11">
        <v>25</v>
      </c>
      <c r="H32" s="18">
        <v>0</v>
      </c>
      <c r="I32" s="18">
        <v>0</v>
      </c>
    </row>
    <row r="33" spans="1:9" ht="21.6" customHeight="1" x14ac:dyDescent="0.2">
      <c r="A33" s="206" t="s">
        <v>28</v>
      </c>
      <c r="B33" s="206"/>
      <c r="C33" s="206"/>
      <c r="D33" s="206"/>
      <c r="E33" s="206"/>
      <c r="F33" s="206"/>
      <c r="G33" s="11">
        <v>26</v>
      </c>
      <c r="H33" s="18">
        <v>0</v>
      </c>
      <c r="I33" s="18">
        <v>0</v>
      </c>
    </row>
    <row r="34" spans="1:9" ht="12.75" customHeight="1" x14ac:dyDescent="0.2">
      <c r="A34" s="206" t="s">
        <v>29</v>
      </c>
      <c r="B34" s="206"/>
      <c r="C34" s="206"/>
      <c r="D34" s="206"/>
      <c r="E34" s="206"/>
      <c r="F34" s="206"/>
      <c r="G34" s="11">
        <v>27</v>
      </c>
      <c r="H34" s="18">
        <v>0</v>
      </c>
      <c r="I34" s="18">
        <v>0</v>
      </c>
    </row>
    <row r="35" spans="1:9" ht="12.75" customHeight="1" x14ac:dyDescent="0.2">
      <c r="A35" s="206" t="s">
        <v>30</v>
      </c>
      <c r="B35" s="206"/>
      <c r="C35" s="206"/>
      <c r="D35" s="206"/>
      <c r="E35" s="206"/>
      <c r="F35" s="206"/>
      <c r="G35" s="11">
        <v>28</v>
      </c>
      <c r="H35" s="18">
        <v>3072371</v>
      </c>
      <c r="I35" s="18">
        <v>3242755</v>
      </c>
    </row>
    <row r="36" spans="1:9" ht="12.75" customHeight="1" x14ac:dyDescent="0.2">
      <c r="A36" s="206" t="s">
        <v>31</v>
      </c>
      <c r="B36" s="206"/>
      <c r="C36" s="206"/>
      <c r="D36" s="206"/>
      <c r="E36" s="206"/>
      <c r="F36" s="206"/>
      <c r="G36" s="11">
        <v>29</v>
      </c>
      <c r="H36" s="18">
        <v>0</v>
      </c>
      <c r="I36" s="18">
        <v>0</v>
      </c>
    </row>
    <row r="37" spans="1:9" ht="12.75" customHeight="1" x14ac:dyDescent="0.2">
      <c r="A37" s="206" t="s">
        <v>32</v>
      </c>
      <c r="B37" s="206"/>
      <c r="C37" s="206"/>
      <c r="D37" s="206"/>
      <c r="E37" s="206"/>
      <c r="F37" s="206"/>
      <c r="G37" s="11">
        <v>30</v>
      </c>
      <c r="H37" s="18">
        <v>0</v>
      </c>
      <c r="I37" s="18">
        <v>0</v>
      </c>
    </row>
    <row r="38" spans="1:9" ht="12.75" customHeight="1" x14ac:dyDescent="0.2">
      <c r="A38" s="207" t="s">
        <v>33</v>
      </c>
      <c r="B38" s="207"/>
      <c r="C38" s="207"/>
      <c r="D38" s="207"/>
      <c r="E38" s="207"/>
      <c r="F38" s="207"/>
      <c r="G38" s="12">
        <v>31</v>
      </c>
      <c r="H38" s="81">
        <f>H39+H40+H41+H42</f>
        <v>0</v>
      </c>
      <c r="I38" s="81">
        <f>I39+I40+I41+I42</f>
        <v>0</v>
      </c>
    </row>
    <row r="39" spans="1:9" ht="12.75" customHeight="1" x14ac:dyDescent="0.2">
      <c r="A39" s="206" t="s">
        <v>34</v>
      </c>
      <c r="B39" s="206"/>
      <c r="C39" s="206"/>
      <c r="D39" s="206"/>
      <c r="E39" s="206"/>
      <c r="F39" s="206"/>
      <c r="G39" s="11">
        <v>32</v>
      </c>
      <c r="H39" s="18">
        <v>0</v>
      </c>
      <c r="I39" s="18">
        <v>0</v>
      </c>
    </row>
    <row r="40" spans="1:9" ht="12.75" customHeight="1" x14ac:dyDescent="0.2">
      <c r="A40" s="206" t="s">
        <v>35</v>
      </c>
      <c r="B40" s="206"/>
      <c r="C40" s="206"/>
      <c r="D40" s="206"/>
      <c r="E40" s="206"/>
      <c r="F40" s="206"/>
      <c r="G40" s="11">
        <v>33</v>
      </c>
      <c r="H40" s="18">
        <v>0</v>
      </c>
      <c r="I40" s="18">
        <v>0</v>
      </c>
    </row>
    <row r="41" spans="1:9" ht="12.75" customHeight="1" x14ac:dyDescent="0.2">
      <c r="A41" s="206" t="s">
        <v>36</v>
      </c>
      <c r="B41" s="206"/>
      <c r="C41" s="206"/>
      <c r="D41" s="206"/>
      <c r="E41" s="206"/>
      <c r="F41" s="206"/>
      <c r="G41" s="11">
        <v>34</v>
      </c>
      <c r="H41" s="18">
        <v>0</v>
      </c>
      <c r="I41" s="18">
        <v>0</v>
      </c>
    </row>
    <row r="42" spans="1:9" ht="12.75" customHeight="1" x14ac:dyDescent="0.2">
      <c r="A42" s="206" t="s">
        <v>37</v>
      </c>
      <c r="B42" s="206"/>
      <c r="C42" s="206"/>
      <c r="D42" s="206"/>
      <c r="E42" s="206"/>
      <c r="F42" s="206"/>
      <c r="G42" s="11">
        <v>35</v>
      </c>
      <c r="H42" s="18">
        <v>0</v>
      </c>
      <c r="I42" s="18">
        <v>0</v>
      </c>
    </row>
    <row r="43" spans="1:9" ht="12.75" customHeight="1" x14ac:dyDescent="0.2">
      <c r="A43" s="206" t="s">
        <v>38</v>
      </c>
      <c r="B43" s="206"/>
      <c r="C43" s="206"/>
      <c r="D43" s="206"/>
      <c r="E43" s="206"/>
      <c r="F43" s="206"/>
      <c r="G43" s="11">
        <v>36</v>
      </c>
      <c r="H43" s="18">
        <v>3189669</v>
      </c>
      <c r="I43" s="18">
        <v>2366039</v>
      </c>
    </row>
    <row r="44" spans="1:9" ht="12.75" customHeight="1" x14ac:dyDescent="0.2">
      <c r="A44" s="208" t="s">
        <v>303</v>
      </c>
      <c r="B44" s="208"/>
      <c r="C44" s="208"/>
      <c r="D44" s="208"/>
      <c r="E44" s="208"/>
      <c r="F44" s="208"/>
      <c r="G44" s="12">
        <v>37</v>
      </c>
      <c r="H44" s="81">
        <f>H45+H53+H60+H70</f>
        <v>132498337</v>
      </c>
      <c r="I44" s="81">
        <f>I45+I53+I60+I70</f>
        <v>123892806</v>
      </c>
    </row>
    <row r="45" spans="1:9" ht="12.75" customHeight="1" x14ac:dyDescent="0.2">
      <c r="A45" s="207" t="s">
        <v>39</v>
      </c>
      <c r="B45" s="207"/>
      <c r="C45" s="207"/>
      <c r="D45" s="207"/>
      <c r="E45" s="207"/>
      <c r="F45" s="207"/>
      <c r="G45" s="12">
        <v>38</v>
      </c>
      <c r="H45" s="81">
        <f>SUM(H46:H52)</f>
        <v>50972875</v>
      </c>
      <c r="I45" s="81">
        <f>SUM(I46:I52)</f>
        <v>33419398</v>
      </c>
    </row>
    <row r="46" spans="1:9" ht="12.75" customHeight="1" x14ac:dyDescent="0.2">
      <c r="A46" s="206" t="s">
        <v>40</v>
      </c>
      <c r="B46" s="206"/>
      <c r="C46" s="206"/>
      <c r="D46" s="206"/>
      <c r="E46" s="206"/>
      <c r="F46" s="206"/>
      <c r="G46" s="11">
        <v>39</v>
      </c>
      <c r="H46" s="18">
        <v>6970040</v>
      </c>
      <c r="I46" s="18">
        <v>4361859</v>
      </c>
    </row>
    <row r="47" spans="1:9" ht="12.75" customHeight="1" x14ac:dyDescent="0.2">
      <c r="A47" s="206" t="s">
        <v>41</v>
      </c>
      <c r="B47" s="206"/>
      <c r="C47" s="206"/>
      <c r="D47" s="206"/>
      <c r="E47" s="206"/>
      <c r="F47" s="206"/>
      <c r="G47" s="11">
        <v>40</v>
      </c>
      <c r="H47" s="18">
        <v>12459152</v>
      </c>
      <c r="I47" s="18">
        <v>16403140</v>
      </c>
    </row>
    <row r="48" spans="1:9" ht="12.75" customHeight="1" x14ac:dyDescent="0.2">
      <c r="A48" s="206" t="s">
        <v>42</v>
      </c>
      <c r="B48" s="206"/>
      <c r="C48" s="206"/>
      <c r="D48" s="206"/>
      <c r="E48" s="206"/>
      <c r="F48" s="206"/>
      <c r="G48" s="11">
        <v>41</v>
      </c>
      <c r="H48" s="18">
        <v>1142114</v>
      </c>
      <c r="I48" s="18">
        <v>1510952</v>
      </c>
    </row>
    <row r="49" spans="1:9" ht="12.75" customHeight="1" x14ac:dyDescent="0.2">
      <c r="A49" s="206" t="s">
        <v>43</v>
      </c>
      <c r="B49" s="206"/>
      <c r="C49" s="206"/>
      <c r="D49" s="206"/>
      <c r="E49" s="206"/>
      <c r="F49" s="206"/>
      <c r="G49" s="11">
        <v>42</v>
      </c>
      <c r="H49" s="18">
        <v>30292892</v>
      </c>
      <c r="I49" s="18">
        <v>11034770</v>
      </c>
    </row>
    <row r="50" spans="1:9" ht="12.75" customHeight="1" x14ac:dyDescent="0.2">
      <c r="A50" s="206" t="s">
        <v>44</v>
      </c>
      <c r="B50" s="206"/>
      <c r="C50" s="206"/>
      <c r="D50" s="206"/>
      <c r="E50" s="206"/>
      <c r="F50" s="206"/>
      <c r="G50" s="11">
        <v>43</v>
      </c>
      <c r="H50" s="18">
        <v>0</v>
      </c>
      <c r="I50" s="18">
        <v>0</v>
      </c>
    </row>
    <row r="51" spans="1:9" ht="12.75" customHeight="1" x14ac:dyDescent="0.2">
      <c r="A51" s="206" t="s">
        <v>45</v>
      </c>
      <c r="B51" s="206"/>
      <c r="C51" s="206"/>
      <c r="D51" s="206"/>
      <c r="E51" s="206"/>
      <c r="F51" s="206"/>
      <c r="G51" s="11">
        <v>44</v>
      </c>
      <c r="H51" s="18">
        <v>108677</v>
      </c>
      <c r="I51" s="18">
        <v>108677</v>
      </c>
    </row>
    <row r="52" spans="1:9" ht="12.75" customHeight="1" x14ac:dyDescent="0.2">
      <c r="A52" s="206" t="s">
        <v>46</v>
      </c>
      <c r="B52" s="206"/>
      <c r="C52" s="206"/>
      <c r="D52" s="206"/>
      <c r="E52" s="206"/>
      <c r="F52" s="206"/>
      <c r="G52" s="11">
        <v>45</v>
      </c>
      <c r="H52" s="18">
        <v>0</v>
      </c>
      <c r="I52" s="18">
        <v>0</v>
      </c>
    </row>
    <row r="53" spans="1:9" ht="12.75" customHeight="1" x14ac:dyDescent="0.2">
      <c r="A53" s="207" t="s">
        <v>47</v>
      </c>
      <c r="B53" s="207"/>
      <c r="C53" s="207"/>
      <c r="D53" s="207"/>
      <c r="E53" s="207"/>
      <c r="F53" s="207"/>
      <c r="G53" s="12">
        <v>46</v>
      </c>
      <c r="H53" s="81">
        <f>SUM(H54:H59)</f>
        <v>27391171</v>
      </c>
      <c r="I53" s="81">
        <f>SUM(I54:I59)</f>
        <v>50850451</v>
      </c>
    </row>
    <row r="54" spans="1:9" ht="12.75" customHeight="1" x14ac:dyDescent="0.2">
      <c r="A54" s="206" t="s">
        <v>48</v>
      </c>
      <c r="B54" s="206"/>
      <c r="C54" s="206"/>
      <c r="D54" s="206"/>
      <c r="E54" s="206"/>
      <c r="F54" s="206"/>
      <c r="G54" s="11">
        <v>47</v>
      </c>
      <c r="H54" s="18">
        <v>3683169</v>
      </c>
      <c r="I54" s="18">
        <v>7596892</v>
      </c>
    </row>
    <row r="55" spans="1:9" ht="12.75" customHeight="1" x14ac:dyDescent="0.2">
      <c r="A55" s="206" t="s">
        <v>49</v>
      </c>
      <c r="B55" s="206"/>
      <c r="C55" s="206"/>
      <c r="D55" s="206"/>
      <c r="E55" s="206"/>
      <c r="F55" s="206"/>
      <c r="G55" s="11">
        <v>48</v>
      </c>
      <c r="H55" s="18">
        <v>0</v>
      </c>
      <c r="I55" s="18">
        <v>0</v>
      </c>
    </row>
    <row r="56" spans="1:9" ht="12.75" customHeight="1" x14ac:dyDescent="0.2">
      <c r="A56" s="206" t="s">
        <v>50</v>
      </c>
      <c r="B56" s="206"/>
      <c r="C56" s="206"/>
      <c r="D56" s="206"/>
      <c r="E56" s="206"/>
      <c r="F56" s="206"/>
      <c r="G56" s="11">
        <v>49</v>
      </c>
      <c r="H56" s="18">
        <v>20642446</v>
      </c>
      <c r="I56" s="18">
        <v>32614186</v>
      </c>
    </row>
    <row r="57" spans="1:9" ht="12.75" customHeight="1" x14ac:dyDescent="0.2">
      <c r="A57" s="206" t="s">
        <v>51</v>
      </c>
      <c r="B57" s="206"/>
      <c r="C57" s="206"/>
      <c r="D57" s="206"/>
      <c r="E57" s="206"/>
      <c r="F57" s="206"/>
      <c r="G57" s="11">
        <v>50</v>
      </c>
      <c r="H57" s="18">
        <v>145311</v>
      </c>
      <c r="I57" s="18">
        <v>62320</v>
      </c>
    </row>
    <row r="58" spans="1:9" ht="12.75" customHeight="1" x14ac:dyDescent="0.2">
      <c r="A58" s="206" t="s">
        <v>52</v>
      </c>
      <c r="B58" s="206"/>
      <c r="C58" s="206"/>
      <c r="D58" s="206"/>
      <c r="E58" s="206"/>
      <c r="F58" s="206"/>
      <c r="G58" s="11">
        <v>51</v>
      </c>
      <c r="H58" s="18">
        <v>968828</v>
      </c>
      <c r="I58" s="18">
        <v>908215</v>
      </c>
    </row>
    <row r="59" spans="1:9" ht="12.75" customHeight="1" x14ac:dyDescent="0.2">
      <c r="A59" s="206" t="s">
        <v>53</v>
      </c>
      <c r="B59" s="206"/>
      <c r="C59" s="206"/>
      <c r="D59" s="206"/>
      <c r="E59" s="206"/>
      <c r="F59" s="206"/>
      <c r="G59" s="11">
        <v>52</v>
      </c>
      <c r="H59" s="18">
        <v>1951417</v>
      </c>
      <c r="I59" s="18">
        <v>9668838</v>
      </c>
    </row>
    <row r="60" spans="1:9" ht="12.75" customHeight="1" x14ac:dyDescent="0.2">
      <c r="A60" s="207" t="s">
        <v>54</v>
      </c>
      <c r="B60" s="207"/>
      <c r="C60" s="207"/>
      <c r="D60" s="207"/>
      <c r="E60" s="207"/>
      <c r="F60" s="207"/>
      <c r="G60" s="12">
        <v>53</v>
      </c>
      <c r="H60" s="81">
        <f>SUM(H61:H69)</f>
        <v>18691904</v>
      </c>
      <c r="I60" s="81">
        <f>SUM(I61:I69)</f>
        <v>21261611</v>
      </c>
    </row>
    <row r="61" spans="1:9" ht="12.75" customHeight="1" x14ac:dyDescent="0.2">
      <c r="A61" s="206" t="s">
        <v>23</v>
      </c>
      <c r="B61" s="206"/>
      <c r="C61" s="206"/>
      <c r="D61" s="206"/>
      <c r="E61" s="206"/>
      <c r="F61" s="206"/>
      <c r="G61" s="11">
        <v>54</v>
      </c>
      <c r="H61" s="18">
        <v>0</v>
      </c>
      <c r="I61" s="18">
        <v>0</v>
      </c>
    </row>
    <row r="62" spans="1:9" ht="27.6" customHeight="1" x14ac:dyDescent="0.2">
      <c r="A62" s="206" t="s">
        <v>24</v>
      </c>
      <c r="B62" s="206"/>
      <c r="C62" s="206"/>
      <c r="D62" s="206"/>
      <c r="E62" s="206"/>
      <c r="F62" s="206"/>
      <c r="G62" s="11">
        <v>55</v>
      </c>
      <c r="H62" s="18">
        <v>0</v>
      </c>
      <c r="I62" s="18">
        <v>0</v>
      </c>
    </row>
    <row r="63" spans="1:9" ht="12.75" customHeight="1" x14ac:dyDescent="0.2">
      <c r="A63" s="206" t="s">
        <v>25</v>
      </c>
      <c r="B63" s="206"/>
      <c r="C63" s="206"/>
      <c r="D63" s="206"/>
      <c r="E63" s="206"/>
      <c r="F63" s="206"/>
      <c r="G63" s="11">
        <v>56</v>
      </c>
      <c r="H63" s="18">
        <v>14047123</v>
      </c>
      <c r="I63" s="18">
        <v>9509482</v>
      </c>
    </row>
    <row r="64" spans="1:9" ht="25.9" customHeight="1" x14ac:dyDescent="0.2">
      <c r="A64" s="206" t="s">
        <v>55</v>
      </c>
      <c r="B64" s="206"/>
      <c r="C64" s="206"/>
      <c r="D64" s="206"/>
      <c r="E64" s="206"/>
      <c r="F64" s="206"/>
      <c r="G64" s="11">
        <v>57</v>
      </c>
      <c r="H64" s="18">
        <v>0</v>
      </c>
      <c r="I64" s="18">
        <v>0</v>
      </c>
    </row>
    <row r="65" spans="1:9" ht="21.6" customHeight="1" x14ac:dyDescent="0.2">
      <c r="A65" s="206" t="s">
        <v>27</v>
      </c>
      <c r="B65" s="206"/>
      <c r="C65" s="206"/>
      <c r="D65" s="206"/>
      <c r="E65" s="206"/>
      <c r="F65" s="206"/>
      <c r="G65" s="11">
        <v>58</v>
      </c>
      <c r="H65" s="18">
        <v>0</v>
      </c>
      <c r="I65" s="18">
        <v>0</v>
      </c>
    </row>
    <row r="66" spans="1:9" ht="21.6" customHeight="1" x14ac:dyDescent="0.2">
      <c r="A66" s="206" t="s">
        <v>28</v>
      </c>
      <c r="B66" s="206"/>
      <c r="C66" s="206"/>
      <c r="D66" s="206"/>
      <c r="E66" s="206"/>
      <c r="F66" s="206"/>
      <c r="G66" s="11">
        <v>59</v>
      </c>
      <c r="H66" s="18">
        <v>0</v>
      </c>
      <c r="I66" s="18">
        <v>0</v>
      </c>
    </row>
    <row r="67" spans="1:9" ht="12.75" customHeight="1" x14ac:dyDescent="0.2">
      <c r="A67" s="206" t="s">
        <v>29</v>
      </c>
      <c r="B67" s="206"/>
      <c r="C67" s="206"/>
      <c r="D67" s="206"/>
      <c r="E67" s="206"/>
      <c r="F67" s="206"/>
      <c r="G67" s="11">
        <v>60</v>
      </c>
      <c r="H67" s="18">
        <v>283</v>
      </c>
      <c r="I67" s="18">
        <v>901</v>
      </c>
    </row>
    <row r="68" spans="1:9" ht="12.75" customHeight="1" x14ac:dyDescent="0.2">
      <c r="A68" s="206" t="s">
        <v>30</v>
      </c>
      <c r="B68" s="206"/>
      <c r="C68" s="206"/>
      <c r="D68" s="206"/>
      <c r="E68" s="206"/>
      <c r="F68" s="206"/>
      <c r="G68" s="11">
        <v>61</v>
      </c>
      <c r="H68" s="18">
        <v>4644498</v>
      </c>
      <c r="I68" s="18">
        <v>11751228</v>
      </c>
    </row>
    <row r="69" spans="1:9" ht="12.75" customHeight="1" x14ac:dyDescent="0.2">
      <c r="A69" s="206" t="s">
        <v>56</v>
      </c>
      <c r="B69" s="206"/>
      <c r="C69" s="206"/>
      <c r="D69" s="206"/>
      <c r="E69" s="206"/>
      <c r="F69" s="206"/>
      <c r="G69" s="11">
        <v>62</v>
      </c>
      <c r="H69" s="18">
        <v>0</v>
      </c>
      <c r="I69" s="18">
        <v>0</v>
      </c>
    </row>
    <row r="70" spans="1:9" ht="12.75" customHeight="1" x14ac:dyDescent="0.2">
      <c r="A70" s="206" t="s">
        <v>57</v>
      </c>
      <c r="B70" s="206"/>
      <c r="C70" s="206"/>
      <c r="D70" s="206"/>
      <c r="E70" s="206"/>
      <c r="F70" s="206"/>
      <c r="G70" s="11">
        <v>63</v>
      </c>
      <c r="H70" s="18">
        <v>35442387</v>
      </c>
      <c r="I70" s="18">
        <v>18361346</v>
      </c>
    </row>
    <row r="71" spans="1:9" ht="12.75" customHeight="1" x14ac:dyDescent="0.2">
      <c r="A71" s="222" t="s">
        <v>58</v>
      </c>
      <c r="B71" s="222"/>
      <c r="C71" s="222"/>
      <c r="D71" s="222"/>
      <c r="E71" s="222"/>
      <c r="F71" s="222"/>
      <c r="G71" s="11">
        <v>64</v>
      </c>
      <c r="H71" s="18">
        <v>152313</v>
      </c>
      <c r="I71" s="18">
        <v>61288</v>
      </c>
    </row>
    <row r="72" spans="1:9" ht="12.75" customHeight="1" x14ac:dyDescent="0.2">
      <c r="A72" s="208" t="s">
        <v>304</v>
      </c>
      <c r="B72" s="208"/>
      <c r="C72" s="208"/>
      <c r="D72" s="208"/>
      <c r="E72" s="208"/>
      <c r="F72" s="208"/>
      <c r="G72" s="12">
        <v>65</v>
      </c>
      <c r="H72" s="81">
        <f>H8+H9+H44+H71</f>
        <v>282898733</v>
      </c>
      <c r="I72" s="81">
        <f>I8+I9+I44+I71</f>
        <v>276314941</v>
      </c>
    </row>
    <row r="73" spans="1:9" ht="12.75" customHeight="1" x14ac:dyDescent="0.2">
      <c r="A73" s="222" t="s">
        <v>59</v>
      </c>
      <c r="B73" s="222"/>
      <c r="C73" s="222"/>
      <c r="D73" s="222"/>
      <c r="E73" s="222"/>
      <c r="F73" s="222"/>
      <c r="G73" s="11">
        <v>66</v>
      </c>
      <c r="H73" s="18">
        <v>0</v>
      </c>
      <c r="I73" s="18">
        <v>0</v>
      </c>
    </row>
    <row r="74" spans="1:9" x14ac:dyDescent="0.2">
      <c r="A74" s="224" t="s">
        <v>60</v>
      </c>
      <c r="B74" s="225"/>
      <c r="C74" s="225"/>
      <c r="D74" s="225"/>
      <c r="E74" s="225"/>
      <c r="F74" s="225"/>
      <c r="G74" s="225"/>
      <c r="H74" s="225"/>
      <c r="I74" s="225"/>
    </row>
    <row r="75" spans="1:9" ht="12.75" customHeight="1" x14ac:dyDescent="0.2">
      <c r="A75" s="208" t="s">
        <v>352</v>
      </c>
      <c r="B75" s="208"/>
      <c r="C75" s="208"/>
      <c r="D75" s="208"/>
      <c r="E75" s="208"/>
      <c r="F75" s="208"/>
      <c r="G75" s="12">
        <v>67</v>
      </c>
      <c r="H75" s="82">
        <f>H76+H77+H78+H84+H85+H91+H94+H97</f>
        <v>156024377</v>
      </c>
      <c r="I75" s="82">
        <f>I76+I77+I78+I84+I85+I91+I94+I97</f>
        <v>138431257</v>
      </c>
    </row>
    <row r="76" spans="1:9" ht="12.75" customHeight="1" x14ac:dyDescent="0.2">
      <c r="A76" s="206" t="s">
        <v>61</v>
      </c>
      <c r="B76" s="206"/>
      <c r="C76" s="206"/>
      <c r="D76" s="206"/>
      <c r="E76" s="206"/>
      <c r="F76" s="206"/>
      <c r="G76" s="11">
        <v>68</v>
      </c>
      <c r="H76" s="18">
        <v>21236140</v>
      </c>
      <c r="I76" s="18">
        <v>21236140</v>
      </c>
    </row>
    <row r="77" spans="1:9" ht="12.75" customHeight="1" x14ac:dyDescent="0.2">
      <c r="A77" s="206" t="s">
        <v>62</v>
      </c>
      <c r="B77" s="206"/>
      <c r="C77" s="206"/>
      <c r="D77" s="206"/>
      <c r="E77" s="206"/>
      <c r="F77" s="206"/>
      <c r="G77" s="11">
        <v>69</v>
      </c>
      <c r="H77" s="18">
        <v>0</v>
      </c>
      <c r="I77" s="18">
        <v>0</v>
      </c>
    </row>
    <row r="78" spans="1:9" ht="12.75" customHeight="1" x14ac:dyDescent="0.2">
      <c r="A78" s="207" t="s">
        <v>63</v>
      </c>
      <c r="B78" s="207"/>
      <c r="C78" s="207"/>
      <c r="D78" s="207"/>
      <c r="E78" s="207"/>
      <c r="F78" s="207"/>
      <c r="G78" s="12">
        <v>70</v>
      </c>
      <c r="H78" s="82">
        <f>SUM(H79:H83)</f>
        <v>0</v>
      </c>
      <c r="I78" s="82">
        <f>SUM(I79:I83)</f>
        <v>0</v>
      </c>
    </row>
    <row r="79" spans="1:9" ht="12.75" customHeight="1" x14ac:dyDescent="0.2">
      <c r="A79" s="206" t="s">
        <v>64</v>
      </c>
      <c r="B79" s="206"/>
      <c r="C79" s="206"/>
      <c r="D79" s="206"/>
      <c r="E79" s="206"/>
      <c r="F79" s="206"/>
      <c r="G79" s="11">
        <v>71</v>
      </c>
      <c r="H79" s="18">
        <v>0</v>
      </c>
      <c r="I79" s="18">
        <v>0</v>
      </c>
    </row>
    <row r="80" spans="1:9" ht="12.75" customHeight="1" x14ac:dyDescent="0.2">
      <c r="A80" s="206" t="s">
        <v>65</v>
      </c>
      <c r="B80" s="206"/>
      <c r="C80" s="206"/>
      <c r="D80" s="206"/>
      <c r="E80" s="206"/>
      <c r="F80" s="206"/>
      <c r="G80" s="11">
        <v>72</v>
      </c>
      <c r="H80" s="18">
        <v>0</v>
      </c>
      <c r="I80" s="18">
        <v>21000000</v>
      </c>
    </row>
    <row r="81" spans="1:9" ht="12.75" customHeight="1" x14ac:dyDescent="0.2">
      <c r="A81" s="206" t="s">
        <v>66</v>
      </c>
      <c r="B81" s="206"/>
      <c r="C81" s="206"/>
      <c r="D81" s="206"/>
      <c r="E81" s="206"/>
      <c r="F81" s="206"/>
      <c r="G81" s="11">
        <v>73</v>
      </c>
      <c r="H81" s="18">
        <v>0</v>
      </c>
      <c r="I81" s="18">
        <v>-21000000</v>
      </c>
    </row>
    <row r="82" spans="1:9" ht="12.75" customHeight="1" x14ac:dyDescent="0.2">
      <c r="A82" s="206" t="s">
        <v>67</v>
      </c>
      <c r="B82" s="206"/>
      <c r="C82" s="206"/>
      <c r="D82" s="206"/>
      <c r="E82" s="206"/>
      <c r="F82" s="206"/>
      <c r="G82" s="11">
        <v>74</v>
      </c>
      <c r="H82" s="18">
        <v>0</v>
      </c>
      <c r="I82" s="18">
        <v>0</v>
      </c>
    </row>
    <row r="83" spans="1:9" ht="12.75" customHeight="1" x14ac:dyDescent="0.2">
      <c r="A83" s="206" t="s">
        <v>68</v>
      </c>
      <c r="B83" s="206"/>
      <c r="C83" s="206"/>
      <c r="D83" s="206"/>
      <c r="E83" s="206"/>
      <c r="F83" s="206"/>
      <c r="G83" s="11">
        <v>75</v>
      </c>
      <c r="H83" s="18">
        <v>0</v>
      </c>
      <c r="I83" s="18">
        <v>0</v>
      </c>
    </row>
    <row r="84" spans="1:9" ht="12.75" customHeight="1" x14ac:dyDescent="0.2">
      <c r="A84" s="223" t="s">
        <v>69</v>
      </c>
      <c r="B84" s="223"/>
      <c r="C84" s="223"/>
      <c r="D84" s="223"/>
      <c r="E84" s="223"/>
      <c r="F84" s="223"/>
      <c r="G84" s="42">
        <v>76</v>
      </c>
      <c r="H84" s="43">
        <v>0</v>
      </c>
      <c r="I84" s="43">
        <v>0</v>
      </c>
    </row>
    <row r="85" spans="1:9" ht="12.75" customHeight="1" x14ac:dyDescent="0.2">
      <c r="A85" s="207" t="s">
        <v>444</v>
      </c>
      <c r="B85" s="207"/>
      <c r="C85" s="207"/>
      <c r="D85" s="207"/>
      <c r="E85" s="207"/>
      <c r="F85" s="207"/>
      <c r="G85" s="12">
        <v>77</v>
      </c>
      <c r="H85" s="81">
        <f>H86+H87+H88+H89+H90</f>
        <v>0</v>
      </c>
      <c r="I85" s="81">
        <f>I86+I87+I88+I89+I90</f>
        <v>0</v>
      </c>
    </row>
    <row r="86" spans="1:9" ht="25.5" customHeight="1" x14ac:dyDescent="0.2">
      <c r="A86" s="206" t="s">
        <v>445</v>
      </c>
      <c r="B86" s="206"/>
      <c r="C86" s="206"/>
      <c r="D86" s="206"/>
      <c r="E86" s="206"/>
      <c r="F86" s="206"/>
      <c r="G86" s="11">
        <v>78</v>
      </c>
      <c r="H86" s="18">
        <v>0</v>
      </c>
      <c r="I86" s="18">
        <v>0</v>
      </c>
    </row>
    <row r="87" spans="1:9" ht="12.75" customHeight="1" x14ac:dyDescent="0.2">
      <c r="A87" s="206" t="s">
        <v>70</v>
      </c>
      <c r="B87" s="206"/>
      <c r="C87" s="206"/>
      <c r="D87" s="206"/>
      <c r="E87" s="206"/>
      <c r="F87" s="206"/>
      <c r="G87" s="11">
        <v>79</v>
      </c>
      <c r="H87" s="18">
        <v>0</v>
      </c>
      <c r="I87" s="18">
        <v>0</v>
      </c>
    </row>
    <row r="88" spans="1:9" ht="12.75" customHeight="1" x14ac:dyDescent="0.2">
      <c r="A88" s="206" t="s">
        <v>71</v>
      </c>
      <c r="B88" s="206"/>
      <c r="C88" s="206"/>
      <c r="D88" s="206"/>
      <c r="E88" s="206"/>
      <c r="F88" s="206"/>
      <c r="G88" s="11">
        <v>80</v>
      </c>
      <c r="H88" s="18">
        <v>0</v>
      </c>
      <c r="I88" s="18">
        <v>0</v>
      </c>
    </row>
    <row r="89" spans="1:9" ht="12.75" customHeight="1" x14ac:dyDescent="0.2">
      <c r="A89" s="206" t="s">
        <v>348</v>
      </c>
      <c r="B89" s="206"/>
      <c r="C89" s="206"/>
      <c r="D89" s="206"/>
      <c r="E89" s="206"/>
      <c r="F89" s="206"/>
      <c r="G89" s="11">
        <v>81</v>
      </c>
      <c r="H89" s="18">
        <v>0</v>
      </c>
      <c r="I89" s="18">
        <v>0</v>
      </c>
    </row>
    <row r="90" spans="1:9" ht="12.75" customHeight="1" x14ac:dyDescent="0.2">
      <c r="A90" s="206" t="s">
        <v>349</v>
      </c>
      <c r="B90" s="206"/>
      <c r="C90" s="206"/>
      <c r="D90" s="206"/>
      <c r="E90" s="206"/>
      <c r="F90" s="206"/>
      <c r="G90" s="11">
        <v>82</v>
      </c>
      <c r="H90" s="18">
        <v>0</v>
      </c>
      <c r="I90" s="18">
        <v>0</v>
      </c>
    </row>
    <row r="91" spans="1:9" ht="12.75" customHeight="1" x14ac:dyDescent="0.2">
      <c r="A91" s="207" t="s">
        <v>350</v>
      </c>
      <c r="B91" s="207"/>
      <c r="C91" s="207"/>
      <c r="D91" s="207"/>
      <c r="E91" s="207"/>
      <c r="F91" s="207"/>
      <c r="G91" s="12">
        <v>83</v>
      </c>
      <c r="H91" s="81">
        <f>H92-H93</f>
        <v>95705270</v>
      </c>
      <c r="I91" s="81">
        <f>I92-I93</f>
        <v>113788236</v>
      </c>
    </row>
    <row r="92" spans="1:9" ht="12.75" customHeight="1" x14ac:dyDescent="0.2">
      <c r="A92" s="206" t="s">
        <v>72</v>
      </c>
      <c r="B92" s="206"/>
      <c r="C92" s="206"/>
      <c r="D92" s="206"/>
      <c r="E92" s="206"/>
      <c r="F92" s="206"/>
      <c r="G92" s="11">
        <v>84</v>
      </c>
      <c r="H92" s="18">
        <v>95705270</v>
      </c>
      <c r="I92" s="18">
        <v>113788236</v>
      </c>
    </row>
    <row r="93" spans="1:9" ht="12.75" customHeight="1" x14ac:dyDescent="0.2">
      <c r="A93" s="206" t="s">
        <v>73</v>
      </c>
      <c r="B93" s="206"/>
      <c r="C93" s="206"/>
      <c r="D93" s="206"/>
      <c r="E93" s="206"/>
      <c r="F93" s="206"/>
      <c r="G93" s="11">
        <v>85</v>
      </c>
      <c r="H93" s="18">
        <v>0</v>
      </c>
      <c r="I93" s="18">
        <v>0</v>
      </c>
    </row>
    <row r="94" spans="1:9" ht="12.75" customHeight="1" x14ac:dyDescent="0.2">
      <c r="A94" s="207" t="s">
        <v>351</v>
      </c>
      <c r="B94" s="207"/>
      <c r="C94" s="207"/>
      <c r="D94" s="207"/>
      <c r="E94" s="207"/>
      <c r="F94" s="207"/>
      <c r="G94" s="12">
        <v>86</v>
      </c>
      <c r="H94" s="81">
        <f>H95-H96</f>
        <v>39082967</v>
      </c>
      <c r="I94" s="81">
        <f>I95-I96</f>
        <v>3406881</v>
      </c>
    </row>
    <row r="95" spans="1:9" ht="12.75" customHeight="1" x14ac:dyDescent="0.2">
      <c r="A95" s="206" t="s">
        <v>74</v>
      </c>
      <c r="B95" s="206"/>
      <c r="C95" s="206"/>
      <c r="D95" s="206"/>
      <c r="E95" s="206"/>
      <c r="F95" s="206"/>
      <c r="G95" s="11">
        <v>87</v>
      </c>
      <c r="H95" s="18">
        <v>39082967</v>
      </c>
      <c r="I95" s="18">
        <v>3406881</v>
      </c>
    </row>
    <row r="96" spans="1:9" ht="12.75" customHeight="1" x14ac:dyDescent="0.2">
      <c r="A96" s="206" t="s">
        <v>75</v>
      </c>
      <c r="B96" s="206"/>
      <c r="C96" s="206"/>
      <c r="D96" s="206"/>
      <c r="E96" s="206"/>
      <c r="F96" s="206"/>
      <c r="G96" s="11">
        <v>88</v>
      </c>
      <c r="H96" s="18">
        <v>0</v>
      </c>
      <c r="I96" s="18">
        <v>0</v>
      </c>
    </row>
    <row r="97" spans="1:9" ht="12.75" customHeight="1" x14ac:dyDescent="0.2">
      <c r="A97" s="206" t="s">
        <v>76</v>
      </c>
      <c r="B97" s="206"/>
      <c r="C97" s="206"/>
      <c r="D97" s="206"/>
      <c r="E97" s="206"/>
      <c r="F97" s="206"/>
      <c r="G97" s="11">
        <v>89</v>
      </c>
      <c r="H97" s="18">
        <v>0</v>
      </c>
      <c r="I97" s="18">
        <v>0</v>
      </c>
    </row>
    <row r="98" spans="1:9" ht="12.75" customHeight="1" x14ac:dyDescent="0.2">
      <c r="A98" s="208" t="s">
        <v>353</v>
      </c>
      <c r="B98" s="208"/>
      <c r="C98" s="208"/>
      <c r="D98" s="208"/>
      <c r="E98" s="208"/>
      <c r="F98" s="208"/>
      <c r="G98" s="12">
        <v>90</v>
      </c>
      <c r="H98" s="81">
        <f>SUM(H99:H104)</f>
        <v>1049855</v>
      </c>
      <c r="I98" s="81">
        <f>SUM(I99:I104)</f>
        <v>410855</v>
      </c>
    </row>
    <row r="99" spans="1:9" ht="12.75" customHeight="1" x14ac:dyDescent="0.2">
      <c r="A99" s="206" t="s">
        <v>77</v>
      </c>
      <c r="B99" s="206"/>
      <c r="C99" s="206"/>
      <c r="D99" s="206"/>
      <c r="E99" s="206"/>
      <c r="F99" s="206"/>
      <c r="G99" s="11">
        <v>91</v>
      </c>
      <c r="H99" s="18">
        <v>1049855</v>
      </c>
      <c r="I99" s="18">
        <v>410855</v>
      </c>
    </row>
    <row r="100" spans="1:9" ht="12.75" customHeight="1" x14ac:dyDescent="0.2">
      <c r="A100" s="206" t="s">
        <v>78</v>
      </c>
      <c r="B100" s="206"/>
      <c r="C100" s="206"/>
      <c r="D100" s="206"/>
      <c r="E100" s="206"/>
      <c r="F100" s="206"/>
      <c r="G100" s="11">
        <v>92</v>
      </c>
      <c r="H100" s="18">
        <v>0</v>
      </c>
      <c r="I100" s="18">
        <v>0</v>
      </c>
    </row>
    <row r="101" spans="1:9" ht="12.75" customHeight="1" x14ac:dyDescent="0.2">
      <c r="A101" s="206" t="s">
        <v>79</v>
      </c>
      <c r="B101" s="206"/>
      <c r="C101" s="206"/>
      <c r="D101" s="206"/>
      <c r="E101" s="206"/>
      <c r="F101" s="206"/>
      <c r="G101" s="11">
        <v>93</v>
      </c>
      <c r="H101" s="18">
        <v>0</v>
      </c>
      <c r="I101" s="18">
        <v>0</v>
      </c>
    </row>
    <row r="102" spans="1:9" ht="12.75" customHeight="1" x14ac:dyDescent="0.2">
      <c r="A102" s="206" t="s">
        <v>80</v>
      </c>
      <c r="B102" s="206"/>
      <c r="C102" s="206"/>
      <c r="D102" s="206"/>
      <c r="E102" s="206"/>
      <c r="F102" s="206"/>
      <c r="G102" s="11">
        <v>94</v>
      </c>
      <c r="H102" s="18">
        <v>0</v>
      </c>
      <c r="I102" s="18">
        <v>0</v>
      </c>
    </row>
    <row r="103" spans="1:9" ht="12.75" customHeight="1" x14ac:dyDescent="0.2">
      <c r="A103" s="206" t="s">
        <v>81</v>
      </c>
      <c r="B103" s="206"/>
      <c r="C103" s="206"/>
      <c r="D103" s="206"/>
      <c r="E103" s="206"/>
      <c r="F103" s="206"/>
      <c r="G103" s="11">
        <v>95</v>
      </c>
      <c r="H103" s="18">
        <v>0</v>
      </c>
      <c r="I103" s="18">
        <v>0</v>
      </c>
    </row>
    <row r="104" spans="1:9" ht="12.75" customHeight="1" x14ac:dyDescent="0.2">
      <c r="A104" s="206" t="s">
        <v>82</v>
      </c>
      <c r="B104" s="206"/>
      <c r="C104" s="206"/>
      <c r="D104" s="206"/>
      <c r="E104" s="206"/>
      <c r="F104" s="206"/>
      <c r="G104" s="11">
        <v>96</v>
      </c>
      <c r="H104" s="18">
        <v>0</v>
      </c>
      <c r="I104" s="18">
        <v>0</v>
      </c>
    </row>
    <row r="105" spans="1:9" ht="12.75" customHeight="1" x14ac:dyDescent="0.2">
      <c r="A105" s="208" t="s">
        <v>354</v>
      </c>
      <c r="B105" s="208"/>
      <c r="C105" s="208"/>
      <c r="D105" s="208"/>
      <c r="E105" s="208"/>
      <c r="F105" s="208"/>
      <c r="G105" s="12">
        <v>97</v>
      </c>
      <c r="H105" s="81">
        <f>SUM(H106:H116)</f>
        <v>49673742</v>
      </c>
      <c r="I105" s="81">
        <f>SUM(I106:I116)</f>
        <v>35376841</v>
      </c>
    </row>
    <row r="106" spans="1:9" ht="12.75" customHeight="1" x14ac:dyDescent="0.2">
      <c r="A106" s="206" t="s">
        <v>83</v>
      </c>
      <c r="B106" s="206"/>
      <c r="C106" s="206"/>
      <c r="D106" s="206"/>
      <c r="E106" s="206"/>
      <c r="F106" s="206"/>
      <c r="G106" s="11">
        <v>98</v>
      </c>
      <c r="H106" s="18">
        <v>0</v>
      </c>
      <c r="I106" s="18">
        <v>0</v>
      </c>
    </row>
    <row r="107" spans="1:9" ht="24.6" customHeight="1" x14ac:dyDescent="0.2">
      <c r="A107" s="206" t="s">
        <v>84</v>
      </c>
      <c r="B107" s="206"/>
      <c r="C107" s="206"/>
      <c r="D107" s="206"/>
      <c r="E107" s="206"/>
      <c r="F107" s="206"/>
      <c r="G107" s="11">
        <v>99</v>
      </c>
      <c r="H107" s="18">
        <v>0</v>
      </c>
      <c r="I107" s="18">
        <v>0</v>
      </c>
    </row>
    <row r="108" spans="1:9" ht="12.75" customHeight="1" x14ac:dyDescent="0.2">
      <c r="A108" s="206" t="s">
        <v>85</v>
      </c>
      <c r="B108" s="206"/>
      <c r="C108" s="206"/>
      <c r="D108" s="206"/>
      <c r="E108" s="206"/>
      <c r="F108" s="206"/>
      <c r="G108" s="11">
        <v>100</v>
      </c>
      <c r="H108" s="18">
        <v>0</v>
      </c>
      <c r="I108" s="18">
        <v>0</v>
      </c>
    </row>
    <row r="109" spans="1:9" ht="21.6" customHeight="1" x14ac:dyDescent="0.2">
      <c r="A109" s="206" t="s">
        <v>86</v>
      </c>
      <c r="B109" s="206"/>
      <c r="C109" s="206"/>
      <c r="D109" s="206"/>
      <c r="E109" s="206"/>
      <c r="F109" s="206"/>
      <c r="G109" s="11">
        <v>101</v>
      </c>
      <c r="H109" s="18">
        <v>0</v>
      </c>
      <c r="I109" s="18">
        <v>0</v>
      </c>
    </row>
    <row r="110" spans="1:9" ht="12.75" customHeight="1" x14ac:dyDescent="0.2">
      <c r="A110" s="206" t="s">
        <v>87</v>
      </c>
      <c r="B110" s="206"/>
      <c r="C110" s="206"/>
      <c r="D110" s="206"/>
      <c r="E110" s="206"/>
      <c r="F110" s="206"/>
      <c r="G110" s="11">
        <v>102</v>
      </c>
      <c r="H110" s="18">
        <v>0</v>
      </c>
      <c r="I110" s="18">
        <v>0</v>
      </c>
    </row>
    <row r="111" spans="1:9" ht="12.75" customHeight="1" x14ac:dyDescent="0.2">
      <c r="A111" s="206" t="s">
        <v>88</v>
      </c>
      <c r="B111" s="206"/>
      <c r="C111" s="206"/>
      <c r="D111" s="206"/>
      <c r="E111" s="206"/>
      <c r="F111" s="206"/>
      <c r="G111" s="11">
        <v>103</v>
      </c>
      <c r="H111" s="18">
        <v>49035495</v>
      </c>
      <c r="I111" s="18">
        <v>34903594</v>
      </c>
    </row>
    <row r="112" spans="1:9" ht="12.75" customHeight="1" x14ac:dyDescent="0.2">
      <c r="A112" s="206" t="s">
        <v>89</v>
      </c>
      <c r="B112" s="206"/>
      <c r="C112" s="206"/>
      <c r="D112" s="206"/>
      <c r="E112" s="206"/>
      <c r="F112" s="206"/>
      <c r="G112" s="11">
        <v>104</v>
      </c>
      <c r="H112" s="18">
        <v>0</v>
      </c>
      <c r="I112" s="18">
        <v>0</v>
      </c>
    </row>
    <row r="113" spans="1:9" ht="12.75" customHeight="1" x14ac:dyDescent="0.2">
      <c r="A113" s="206" t="s">
        <v>90</v>
      </c>
      <c r="B113" s="206"/>
      <c r="C113" s="206"/>
      <c r="D113" s="206"/>
      <c r="E113" s="206"/>
      <c r="F113" s="206"/>
      <c r="G113" s="11">
        <v>105</v>
      </c>
      <c r="H113" s="18">
        <v>0</v>
      </c>
      <c r="I113" s="18">
        <v>0</v>
      </c>
    </row>
    <row r="114" spans="1:9" ht="12.75" customHeight="1" x14ac:dyDescent="0.2">
      <c r="A114" s="206" t="s">
        <v>91</v>
      </c>
      <c r="B114" s="206"/>
      <c r="C114" s="206"/>
      <c r="D114" s="206"/>
      <c r="E114" s="206"/>
      <c r="F114" s="206"/>
      <c r="G114" s="11">
        <v>106</v>
      </c>
      <c r="H114" s="18">
        <v>0</v>
      </c>
      <c r="I114" s="18">
        <v>0</v>
      </c>
    </row>
    <row r="115" spans="1:9" ht="12.75" customHeight="1" x14ac:dyDescent="0.2">
      <c r="A115" s="206" t="s">
        <v>92</v>
      </c>
      <c r="B115" s="206"/>
      <c r="C115" s="206"/>
      <c r="D115" s="206"/>
      <c r="E115" s="206"/>
      <c r="F115" s="206"/>
      <c r="G115" s="11">
        <v>107</v>
      </c>
      <c r="H115" s="18">
        <v>638247</v>
      </c>
      <c r="I115" s="18">
        <v>473247</v>
      </c>
    </row>
    <row r="116" spans="1:9" ht="12.75" customHeight="1" x14ac:dyDescent="0.2">
      <c r="A116" s="206" t="s">
        <v>93</v>
      </c>
      <c r="B116" s="206"/>
      <c r="C116" s="206"/>
      <c r="D116" s="206"/>
      <c r="E116" s="206"/>
      <c r="F116" s="206"/>
      <c r="G116" s="11">
        <v>108</v>
      </c>
      <c r="H116" s="18">
        <v>0</v>
      </c>
      <c r="I116" s="18">
        <v>0</v>
      </c>
    </row>
    <row r="117" spans="1:9" ht="12.75" customHeight="1" x14ac:dyDescent="0.2">
      <c r="A117" s="208" t="s">
        <v>355</v>
      </c>
      <c r="B117" s="208"/>
      <c r="C117" s="208"/>
      <c r="D117" s="208"/>
      <c r="E117" s="208"/>
      <c r="F117" s="208"/>
      <c r="G117" s="12">
        <v>109</v>
      </c>
      <c r="H117" s="81">
        <f>SUM(H118:H131)</f>
        <v>72338823</v>
      </c>
      <c r="I117" s="81">
        <f>SUM(I118:I131)</f>
        <v>98779894</v>
      </c>
    </row>
    <row r="118" spans="1:9" ht="12.75" customHeight="1" x14ac:dyDescent="0.2">
      <c r="A118" s="206" t="s">
        <v>83</v>
      </c>
      <c r="B118" s="206"/>
      <c r="C118" s="206"/>
      <c r="D118" s="206"/>
      <c r="E118" s="206"/>
      <c r="F118" s="206"/>
      <c r="G118" s="11">
        <v>110</v>
      </c>
      <c r="H118" s="18">
        <v>4239507</v>
      </c>
      <c r="I118" s="18">
        <v>27337983</v>
      </c>
    </row>
    <row r="119" spans="1:9" ht="22.15" customHeight="1" x14ac:dyDescent="0.2">
      <c r="A119" s="206" t="s">
        <v>84</v>
      </c>
      <c r="B119" s="206"/>
      <c r="C119" s="206"/>
      <c r="D119" s="206"/>
      <c r="E119" s="206"/>
      <c r="F119" s="206"/>
      <c r="G119" s="11">
        <v>111</v>
      </c>
      <c r="H119" s="18">
        <v>16139761</v>
      </c>
      <c r="I119" s="18">
        <v>19494765</v>
      </c>
    </row>
    <row r="120" spans="1:9" ht="12.75" customHeight="1" x14ac:dyDescent="0.2">
      <c r="A120" s="206" t="s">
        <v>85</v>
      </c>
      <c r="B120" s="206"/>
      <c r="C120" s="206"/>
      <c r="D120" s="206"/>
      <c r="E120" s="206"/>
      <c r="F120" s="206"/>
      <c r="G120" s="11">
        <v>112</v>
      </c>
      <c r="H120" s="18">
        <v>0</v>
      </c>
      <c r="I120" s="18">
        <v>0</v>
      </c>
    </row>
    <row r="121" spans="1:9" ht="23.45" customHeight="1" x14ac:dyDescent="0.2">
      <c r="A121" s="206" t="s">
        <v>86</v>
      </c>
      <c r="B121" s="206"/>
      <c r="C121" s="206"/>
      <c r="D121" s="206"/>
      <c r="E121" s="206"/>
      <c r="F121" s="206"/>
      <c r="G121" s="11">
        <v>113</v>
      </c>
      <c r="H121" s="18">
        <v>0</v>
      </c>
      <c r="I121" s="18">
        <v>0</v>
      </c>
    </row>
    <row r="122" spans="1:9" ht="12.75" customHeight="1" x14ac:dyDescent="0.2">
      <c r="A122" s="206" t="s">
        <v>87</v>
      </c>
      <c r="B122" s="206"/>
      <c r="C122" s="206"/>
      <c r="D122" s="206"/>
      <c r="E122" s="206"/>
      <c r="F122" s="206"/>
      <c r="G122" s="11">
        <v>114</v>
      </c>
      <c r="H122" s="18">
        <v>100327</v>
      </c>
      <c r="I122" s="18">
        <v>0</v>
      </c>
    </row>
    <row r="123" spans="1:9" ht="12.75" customHeight="1" x14ac:dyDescent="0.2">
      <c r="A123" s="206" t="s">
        <v>88</v>
      </c>
      <c r="B123" s="206"/>
      <c r="C123" s="206"/>
      <c r="D123" s="206"/>
      <c r="E123" s="206"/>
      <c r="F123" s="206"/>
      <c r="G123" s="11">
        <v>115</v>
      </c>
      <c r="H123" s="18">
        <v>17669135</v>
      </c>
      <c r="I123" s="18">
        <v>29003435</v>
      </c>
    </row>
    <row r="124" spans="1:9" ht="12.75" customHeight="1" x14ac:dyDescent="0.2">
      <c r="A124" s="206" t="s">
        <v>89</v>
      </c>
      <c r="B124" s="206"/>
      <c r="C124" s="206"/>
      <c r="D124" s="206"/>
      <c r="E124" s="206"/>
      <c r="F124" s="206"/>
      <c r="G124" s="11">
        <v>116</v>
      </c>
      <c r="H124" s="18">
        <v>2395210</v>
      </c>
      <c r="I124" s="18">
        <v>1499433</v>
      </c>
    </row>
    <row r="125" spans="1:9" ht="12.75" customHeight="1" x14ac:dyDescent="0.2">
      <c r="A125" s="206" t="s">
        <v>90</v>
      </c>
      <c r="B125" s="206"/>
      <c r="C125" s="206"/>
      <c r="D125" s="206"/>
      <c r="E125" s="206"/>
      <c r="F125" s="206"/>
      <c r="G125" s="11">
        <v>117</v>
      </c>
      <c r="H125" s="18">
        <v>19484945</v>
      </c>
      <c r="I125" s="18">
        <v>17688961</v>
      </c>
    </row>
    <row r="126" spans="1:9" x14ac:dyDescent="0.2">
      <c r="A126" s="206" t="s">
        <v>91</v>
      </c>
      <c r="B126" s="206"/>
      <c r="C126" s="206"/>
      <c r="D126" s="206"/>
      <c r="E126" s="206"/>
      <c r="F126" s="206"/>
      <c r="G126" s="11">
        <v>118</v>
      </c>
      <c r="H126" s="18">
        <v>0</v>
      </c>
      <c r="I126" s="18">
        <v>0</v>
      </c>
    </row>
    <row r="127" spans="1:9" x14ac:dyDescent="0.2">
      <c r="A127" s="206" t="s">
        <v>94</v>
      </c>
      <c r="B127" s="206"/>
      <c r="C127" s="206"/>
      <c r="D127" s="206"/>
      <c r="E127" s="206"/>
      <c r="F127" s="206"/>
      <c r="G127" s="11">
        <v>119</v>
      </c>
      <c r="H127" s="18">
        <v>783732</v>
      </c>
      <c r="I127" s="18">
        <v>1494852</v>
      </c>
    </row>
    <row r="128" spans="1:9" x14ac:dyDescent="0.2">
      <c r="A128" s="206" t="s">
        <v>95</v>
      </c>
      <c r="B128" s="206"/>
      <c r="C128" s="206"/>
      <c r="D128" s="206"/>
      <c r="E128" s="206"/>
      <c r="F128" s="206"/>
      <c r="G128" s="11">
        <v>120</v>
      </c>
      <c r="H128" s="18">
        <v>3516138</v>
      </c>
      <c r="I128" s="18">
        <v>831078</v>
      </c>
    </row>
    <row r="129" spans="1:9" x14ac:dyDescent="0.2">
      <c r="A129" s="206" t="s">
        <v>96</v>
      </c>
      <c r="B129" s="206"/>
      <c r="C129" s="206"/>
      <c r="D129" s="206"/>
      <c r="E129" s="206"/>
      <c r="F129" s="206"/>
      <c r="G129" s="11">
        <v>121</v>
      </c>
      <c r="H129" s="18">
        <v>7654152</v>
      </c>
      <c r="I129" s="18">
        <v>1181948</v>
      </c>
    </row>
    <row r="130" spans="1:9" x14ac:dyDescent="0.2">
      <c r="A130" s="206" t="s">
        <v>97</v>
      </c>
      <c r="B130" s="206"/>
      <c r="C130" s="206"/>
      <c r="D130" s="206"/>
      <c r="E130" s="206"/>
      <c r="F130" s="206"/>
      <c r="G130" s="11">
        <v>122</v>
      </c>
      <c r="H130" s="18">
        <v>0</v>
      </c>
      <c r="I130" s="18">
        <v>0</v>
      </c>
    </row>
    <row r="131" spans="1:9" x14ac:dyDescent="0.2">
      <c r="A131" s="206" t="s">
        <v>98</v>
      </c>
      <c r="B131" s="206"/>
      <c r="C131" s="206"/>
      <c r="D131" s="206"/>
      <c r="E131" s="206"/>
      <c r="F131" s="206"/>
      <c r="G131" s="11">
        <v>123</v>
      </c>
      <c r="H131" s="18">
        <v>355916</v>
      </c>
      <c r="I131" s="18">
        <v>247439</v>
      </c>
    </row>
    <row r="132" spans="1:9" ht="22.15" customHeight="1" x14ac:dyDescent="0.2">
      <c r="A132" s="222" t="s">
        <v>99</v>
      </c>
      <c r="B132" s="222"/>
      <c r="C132" s="222"/>
      <c r="D132" s="222"/>
      <c r="E132" s="222"/>
      <c r="F132" s="222"/>
      <c r="G132" s="11">
        <v>124</v>
      </c>
      <c r="H132" s="18">
        <v>3811936</v>
      </c>
      <c r="I132" s="18">
        <v>3316094</v>
      </c>
    </row>
    <row r="133" spans="1:9" ht="12.75" customHeight="1" x14ac:dyDescent="0.2">
      <c r="A133" s="208" t="s">
        <v>356</v>
      </c>
      <c r="B133" s="208"/>
      <c r="C133" s="208"/>
      <c r="D133" s="208"/>
      <c r="E133" s="208"/>
      <c r="F133" s="208"/>
      <c r="G133" s="12">
        <v>125</v>
      </c>
      <c r="H133" s="81">
        <f>H75+H98+H105+H117+H132</f>
        <v>282898733</v>
      </c>
      <c r="I133" s="81">
        <f>I75+I98+I105+I117+I132</f>
        <v>276314941</v>
      </c>
    </row>
    <row r="134" spans="1:9" x14ac:dyDescent="0.2">
      <c r="A134" s="222" t="s">
        <v>100</v>
      </c>
      <c r="B134" s="222"/>
      <c r="C134" s="222"/>
      <c r="D134" s="222"/>
      <c r="E134" s="222"/>
      <c r="F134" s="222"/>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7767-9B1C-4EB9-86D5-90D5755F1E9A}">
  <sheetPr>
    <tabColor theme="6" tint="0.39997558519241921"/>
    <pageSetUpPr fitToPage="1"/>
  </sheetPr>
  <dimension ref="A1:K113"/>
  <sheetViews>
    <sheetView view="pageBreakPreview" zoomScale="90" zoomScaleNormal="100" zoomScaleSheetLayoutView="90" workbookViewId="0">
      <selection activeCell="H8" sqref="H8:K67"/>
    </sheetView>
  </sheetViews>
  <sheetFormatPr defaultRowHeight="12.75" x14ac:dyDescent="0.2"/>
  <cols>
    <col min="1" max="7" width="8.85546875" style="45"/>
    <col min="8" max="11" width="19.140625" style="44" customWidth="1"/>
    <col min="12" max="263" width="8.85546875" style="45"/>
    <col min="264" max="264" width="9.85546875" style="45" bestFit="1" customWidth="1"/>
    <col min="265" max="265" width="11.7109375" style="45" bestFit="1" customWidth="1"/>
    <col min="266" max="519" width="8.85546875" style="45"/>
    <col min="520" max="520" width="9.85546875" style="45" bestFit="1" customWidth="1"/>
    <col min="521" max="521" width="11.7109375" style="45" bestFit="1" customWidth="1"/>
    <col min="522" max="775" width="8.85546875" style="45"/>
    <col min="776" max="776" width="9.85546875" style="45" bestFit="1" customWidth="1"/>
    <col min="777" max="777" width="11.7109375" style="45" bestFit="1" customWidth="1"/>
    <col min="778" max="1031" width="8.85546875" style="45"/>
    <col min="1032" max="1032" width="9.85546875" style="45" bestFit="1" customWidth="1"/>
    <col min="1033" max="1033" width="11.7109375" style="45" bestFit="1" customWidth="1"/>
    <col min="1034" max="1287" width="8.85546875" style="45"/>
    <col min="1288" max="1288" width="9.85546875" style="45" bestFit="1" customWidth="1"/>
    <col min="1289" max="1289" width="11.7109375" style="45" bestFit="1" customWidth="1"/>
    <col min="1290" max="1543" width="8.85546875" style="45"/>
    <col min="1544" max="1544" width="9.85546875" style="45" bestFit="1" customWidth="1"/>
    <col min="1545" max="1545" width="11.7109375" style="45" bestFit="1" customWidth="1"/>
    <col min="1546" max="1799" width="8.85546875" style="45"/>
    <col min="1800" max="1800" width="9.85546875" style="45" bestFit="1" customWidth="1"/>
    <col min="1801" max="1801" width="11.7109375" style="45" bestFit="1" customWidth="1"/>
    <col min="1802" max="2055" width="8.85546875" style="45"/>
    <col min="2056" max="2056" width="9.85546875" style="45" bestFit="1" customWidth="1"/>
    <col min="2057" max="2057" width="11.7109375" style="45" bestFit="1" customWidth="1"/>
    <col min="2058" max="2311" width="8.85546875" style="45"/>
    <col min="2312" max="2312" width="9.85546875" style="45" bestFit="1" customWidth="1"/>
    <col min="2313" max="2313" width="11.7109375" style="45" bestFit="1" customWidth="1"/>
    <col min="2314" max="2567" width="8.85546875" style="45"/>
    <col min="2568" max="2568" width="9.85546875" style="45" bestFit="1" customWidth="1"/>
    <col min="2569" max="2569" width="11.7109375" style="45" bestFit="1" customWidth="1"/>
    <col min="2570" max="2823" width="8.85546875" style="45"/>
    <col min="2824" max="2824" width="9.85546875" style="45" bestFit="1" customWidth="1"/>
    <col min="2825" max="2825" width="11.7109375" style="45" bestFit="1" customWidth="1"/>
    <col min="2826" max="3079" width="8.85546875" style="45"/>
    <col min="3080" max="3080" width="9.85546875" style="45" bestFit="1" customWidth="1"/>
    <col min="3081" max="3081" width="11.7109375" style="45" bestFit="1" customWidth="1"/>
    <col min="3082" max="3335" width="8.85546875" style="45"/>
    <col min="3336" max="3336" width="9.85546875" style="45" bestFit="1" customWidth="1"/>
    <col min="3337" max="3337" width="11.7109375" style="45" bestFit="1" customWidth="1"/>
    <col min="3338" max="3591" width="8.85546875" style="45"/>
    <col min="3592" max="3592" width="9.85546875" style="45" bestFit="1" customWidth="1"/>
    <col min="3593" max="3593" width="11.7109375" style="45" bestFit="1" customWidth="1"/>
    <col min="3594" max="3847" width="8.85546875" style="45"/>
    <col min="3848" max="3848" width="9.85546875" style="45" bestFit="1" customWidth="1"/>
    <col min="3849" max="3849" width="11.7109375" style="45" bestFit="1" customWidth="1"/>
    <col min="3850" max="4103" width="8.85546875" style="45"/>
    <col min="4104" max="4104" width="9.85546875" style="45" bestFit="1" customWidth="1"/>
    <col min="4105" max="4105" width="11.7109375" style="45" bestFit="1" customWidth="1"/>
    <col min="4106" max="4359" width="8.85546875" style="45"/>
    <col min="4360" max="4360" width="9.85546875" style="45" bestFit="1" customWidth="1"/>
    <col min="4361" max="4361" width="11.7109375" style="45" bestFit="1" customWidth="1"/>
    <col min="4362" max="4615" width="8.85546875" style="45"/>
    <col min="4616" max="4616" width="9.85546875" style="45" bestFit="1" customWidth="1"/>
    <col min="4617" max="4617" width="11.7109375" style="45" bestFit="1" customWidth="1"/>
    <col min="4618" max="4871" width="8.85546875" style="45"/>
    <col min="4872" max="4872" width="9.85546875" style="45" bestFit="1" customWidth="1"/>
    <col min="4873" max="4873" width="11.7109375" style="45" bestFit="1" customWidth="1"/>
    <col min="4874" max="5127" width="8.85546875" style="45"/>
    <col min="5128" max="5128" width="9.85546875" style="45" bestFit="1" customWidth="1"/>
    <col min="5129" max="5129" width="11.7109375" style="45" bestFit="1" customWidth="1"/>
    <col min="5130" max="5383" width="8.85546875" style="45"/>
    <col min="5384" max="5384" width="9.85546875" style="45" bestFit="1" customWidth="1"/>
    <col min="5385" max="5385" width="11.7109375" style="45" bestFit="1" customWidth="1"/>
    <col min="5386" max="5639" width="8.85546875" style="45"/>
    <col min="5640" max="5640" width="9.85546875" style="45" bestFit="1" customWidth="1"/>
    <col min="5641" max="5641" width="11.7109375" style="45" bestFit="1" customWidth="1"/>
    <col min="5642" max="5895" width="8.85546875" style="45"/>
    <col min="5896" max="5896" width="9.85546875" style="45" bestFit="1" customWidth="1"/>
    <col min="5897" max="5897" width="11.7109375" style="45" bestFit="1" customWidth="1"/>
    <col min="5898" max="6151" width="8.85546875" style="45"/>
    <col min="6152" max="6152" width="9.85546875" style="45" bestFit="1" customWidth="1"/>
    <col min="6153" max="6153" width="11.7109375" style="45" bestFit="1" customWidth="1"/>
    <col min="6154" max="6407" width="8.85546875" style="45"/>
    <col min="6408" max="6408" width="9.85546875" style="45" bestFit="1" customWidth="1"/>
    <col min="6409" max="6409" width="11.7109375" style="45" bestFit="1" customWidth="1"/>
    <col min="6410" max="6663" width="8.85546875" style="45"/>
    <col min="6664" max="6664" width="9.85546875" style="45" bestFit="1" customWidth="1"/>
    <col min="6665" max="6665" width="11.7109375" style="45" bestFit="1" customWidth="1"/>
    <col min="6666" max="6919" width="8.85546875" style="45"/>
    <col min="6920" max="6920" width="9.85546875" style="45" bestFit="1" customWidth="1"/>
    <col min="6921" max="6921" width="11.7109375" style="45" bestFit="1" customWidth="1"/>
    <col min="6922" max="7175" width="8.85546875" style="45"/>
    <col min="7176" max="7176" width="9.85546875" style="45" bestFit="1" customWidth="1"/>
    <col min="7177" max="7177" width="11.7109375" style="45" bestFit="1" customWidth="1"/>
    <col min="7178" max="7431" width="8.85546875" style="45"/>
    <col min="7432" max="7432" width="9.85546875" style="45" bestFit="1" customWidth="1"/>
    <col min="7433" max="7433" width="11.7109375" style="45" bestFit="1" customWidth="1"/>
    <col min="7434" max="7687" width="8.85546875" style="45"/>
    <col min="7688" max="7688" width="9.85546875" style="45" bestFit="1" customWidth="1"/>
    <col min="7689" max="7689" width="11.7109375" style="45" bestFit="1" customWidth="1"/>
    <col min="7690" max="7943" width="8.85546875" style="45"/>
    <col min="7944" max="7944" width="9.85546875" style="45" bestFit="1" customWidth="1"/>
    <col min="7945" max="7945" width="11.7109375" style="45" bestFit="1" customWidth="1"/>
    <col min="7946" max="8199" width="8.85546875" style="45"/>
    <col min="8200" max="8200" width="9.85546875" style="45" bestFit="1" customWidth="1"/>
    <col min="8201" max="8201" width="11.7109375" style="45" bestFit="1" customWidth="1"/>
    <col min="8202" max="8455" width="8.85546875" style="45"/>
    <col min="8456" max="8456" width="9.85546875" style="45" bestFit="1" customWidth="1"/>
    <col min="8457" max="8457" width="11.7109375" style="45" bestFit="1" customWidth="1"/>
    <col min="8458" max="8711" width="8.85546875" style="45"/>
    <col min="8712" max="8712" width="9.85546875" style="45" bestFit="1" customWidth="1"/>
    <col min="8713" max="8713" width="11.7109375" style="45" bestFit="1" customWidth="1"/>
    <col min="8714" max="8967" width="8.85546875" style="45"/>
    <col min="8968" max="8968" width="9.85546875" style="45" bestFit="1" customWidth="1"/>
    <col min="8969" max="8969" width="11.7109375" style="45" bestFit="1" customWidth="1"/>
    <col min="8970" max="9223" width="8.85546875" style="45"/>
    <col min="9224" max="9224" width="9.85546875" style="45" bestFit="1" customWidth="1"/>
    <col min="9225" max="9225" width="11.7109375" style="45" bestFit="1" customWidth="1"/>
    <col min="9226" max="9479" width="8.85546875" style="45"/>
    <col min="9480" max="9480" width="9.85546875" style="45" bestFit="1" customWidth="1"/>
    <col min="9481" max="9481" width="11.7109375" style="45" bestFit="1" customWidth="1"/>
    <col min="9482" max="9735" width="8.85546875" style="45"/>
    <col min="9736" max="9736" width="9.85546875" style="45" bestFit="1" customWidth="1"/>
    <col min="9737" max="9737" width="11.7109375" style="45" bestFit="1" customWidth="1"/>
    <col min="9738" max="9991" width="8.85546875" style="45"/>
    <col min="9992" max="9992" width="9.85546875" style="45" bestFit="1" customWidth="1"/>
    <col min="9993" max="9993" width="11.7109375" style="45" bestFit="1" customWidth="1"/>
    <col min="9994" max="10247" width="8.85546875" style="45"/>
    <col min="10248" max="10248" width="9.85546875" style="45" bestFit="1" customWidth="1"/>
    <col min="10249" max="10249" width="11.7109375" style="45" bestFit="1" customWidth="1"/>
    <col min="10250" max="10503" width="8.85546875" style="45"/>
    <col min="10504" max="10504" width="9.85546875" style="45" bestFit="1" customWidth="1"/>
    <col min="10505" max="10505" width="11.7109375" style="45" bestFit="1" customWidth="1"/>
    <col min="10506" max="10759" width="8.85546875" style="45"/>
    <col min="10760" max="10760" width="9.85546875" style="45" bestFit="1" customWidth="1"/>
    <col min="10761" max="10761" width="11.7109375" style="45" bestFit="1" customWidth="1"/>
    <col min="10762" max="11015" width="8.85546875" style="45"/>
    <col min="11016" max="11016" width="9.85546875" style="45" bestFit="1" customWidth="1"/>
    <col min="11017" max="11017" width="11.7109375" style="45" bestFit="1" customWidth="1"/>
    <col min="11018" max="11271" width="8.85546875" style="45"/>
    <col min="11272" max="11272" width="9.85546875" style="45" bestFit="1" customWidth="1"/>
    <col min="11273" max="11273" width="11.7109375" style="45" bestFit="1" customWidth="1"/>
    <col min="11274" max="11527" width="8.85546875" style="45"/>
    <col min="11528" max="11528" width="9.85546875" style="45" bestFit="1" customWidth="1"/>
    <col min="11529" max="11529" width="11.7109375" style="45" bestFit="1" customWidth="1"/>
    <col min="11530" max="11783" width="8.85546875" style="45"/>
    <col min="11784" max="11784" width="9.85546875" style="45" bestFit="1" customWidth="1"/>
    <col min="11785" max="11785" width="11.7109375" style="45" bestFit="1" customWidth="1"/>
    <col min="11786" max="12039" width="8.85546875" style="45"/>
    <col min="12040" max="12040" width="9.85546875" style="45" bestFit="1" customWidth="1"/>
    <col min="12041" max="12041" width="11.7109375" style="45" bestFit="1" customWidth="1"/>
    <col min="12042" max="12295" width="8.85546875" style="45"/>
    <col min="12296" max="12296" width="9.85546875" style="45" bestFit="1" customWidth="1"/>
    <col min="12297" max="12297" width="11.7109375" style="45" bestFit="1" customWidth="1"/>
    <col min="12298" max="12551" width="8.85546875" style="45"/>
    <col min="12552" max="12552" width="9.85546875" style="45" bestFit="1" customWidth="1"/>
    <col min="12553" max="12553" width="11.7109375" style="45" bestFit="1" customWidth="1"/>
    <col min="12554" max="12807" width="8.85546875" style="45"/>
    <col min="12808" max="12808" width="9.85546875" style="45" bestFit="1" customWidth="1"/>
    <col min="12809" max="12809" width="11.7109375" style="45" bestFit="1" customWidth="1"/>
    <col min="12810" max="13063" width="8.85546875" style="45"/>
    <col min="13064" max="13064" width="9.85546875" style="45" bestFit="1" customWidth="1"/>
    <col min="13065" max="13065" width="11.7109375" style="45" bestFit="1" customWidth="1"/>
    <col min="13066" max="13319" width="8.85546875" style="45"/>
    <col min="13320" max="13320" width="9.85546875" style="45" bestFit="1" customWidth="1"/>
    <col min="13321" max="13321" width="11.7109375" style="45" bestFit="1" customWidth="1"/>
    <col min="13322" max="13575" width="8.85546875" style="45"/>
    <col min="13576" max="13576" width="9.85546875" style="45" bestFit="1" customWidth="1"/>
    <col min="13577" max="13577" width="11.7109375" style="45" bestFit="1" customWidth="1"/>
    <col min="13578" max="13831" width="8.85546875" style="45"/>
    <col min="13832" max="13832" width="9.85546875" style="45" bestFit="1" customWidth="1"/>
    <col min="13833" max="13833" width="11.7109375" style="45" bestFit="1" customWidth="1"/>
    <col min="13834" max="14087" width="8.85546875" style="45"/>
    <col min="14088" max="14088" width="9.85546875" style="45" bestFit="1" customWidth="1"/>
    <col min="14089" max="14089" width="11.7109375" style="45" bestFit="1" customWidth="1"/>
    <col min="14090" max="14343" width="8.85546875" style="45"/>
    <col min="14344" max="14344" width="9.85546875" style="45" bestFit="1" customWidth="1"/>
    <col min="14345" max="14345" width="11.7109375" style="45" bestFit="1" customWidth="1"/>
    <col min="14346" max="14599" width="8.85546875" style="45"/>
    <col min="14600" max="14600" width="9.85546875" style="45" bestFit="1" customWidth="1"/>
    <col min="14601" max="14601" width="11.7109375" style="45" bestFit="1" customWidth="1"/>
    <col min="14602" max="14855" width="8.85546875" style="45"/>
    <col min="14856" max="14856" width="9.85546875" style="45" bestFit="1" customWidth="1"/>
    <col min="14857" max="14857" width="11.7109375" style="45" bestFit="1" customWidth="1"/>
    <col min="14858" max="15111" width="8.85546875" style="45"/>
    <col min="15112" max="15112" width="9.85546875" style="45" bestFit="1" customWidth="1"/>
    <col min="15113" max="15113" width="11.7109375" style="45" bestFit="1" customWidth="1"/>
    <col min="15114" max="15367" width="8.85546875" style="45"/>
    <col min="15368" max="15368" width="9.85546875" style="45" bestFit="1" customWidth="1"/>
    <col min="15369" max="15369" width="11.7109375" style="45" bestFit="1" customWidth="1"/>
    <col min="15370" max="15623" width="8.85546875" style="45"/>
    <col min="15624" max="15624" width="9.85546875" style="45" bestFit="1" customWidth="1"/>
    <col min="15625" max="15625" width="11.7109375" style="45" bestFit="1" customWidth="1"/>
    <col min="15626" max="15879" width="8.85546875" style="45"/>
    <col min="15880" max="15880" width="9.85546875" style="45" bestFit="1" customWidth="1"/>
    <col min="15881" max="15881" width="11.7109375" style="45" bestFit="1" customWidth="1"/>
    <col min="15882" max="16135" width="8.85546875" style="45"/>
    <col min="16136" max="16136" width="9.85546875" style="45" bestFit="1" customWidth="1"/>
    <col min="16137" max="16137" width="11.7109375" style="45" bestFit="1" customWidth="1"/>
    <col min="16138" max="16384" width="8.85546875" style="45"/>
  </cols>
  <sheetData>
    <row r="1" spans="1:11" x14ac:dyDescent="0.2">
      <c r="A1" s="247" t="s">
        <v>102</v>
      </c>
      <c r="B1" s="248"/>
      <c r="C1" s="248"/>
      <c r="D1" s="248"/>
      <c r="E1" s="248"/>
      <c r="F1" s="248"/>
      <c r="G1" s="248"/>
      <c r="H1" s="248"/>
      <c r="I1" s="248"/>
    </row>
    <row r="2" spans="1:11" x14ac:dyDescent="0.2">
      <c r="A2" s="249" t="s">
        <v>449</v>
      </c>
      <c r="B2" s="250"/>
      <c r="C2" s="250"/>
      <c r="D2" s="250"/>
      <c r="E2" s="250"/>
      <c r="F2" s="250"/>
      <c r="G2" s="250"/>
      <c r="H2" s="250"/>
      <c r="I2" s="250"/>
    </row>
    <row r="3" spans="1:11" x14ac:dyDescent="0.2">
      <c r="A3" s="251" t="s">
        <v>447</v>
      </c>
      <c r="B3" s="252"/>
      <c r="C3" s="252"/>
      <c r="D3" s="252"/>
      <c r="E3" s="252"/>
      <c r="F3" s="252"/>
      <c r="G3" s="252"/>
      <c r="H3" s="252"/>
      <c r="I3" s="252"/>
      <c r="J3" s="253"/>
      <c r="K3" s="253"/>
    </row>
    <row r="4" spans="1:11" x14ac:dyDescent="0.2">
      <c r="A4" s="254" t="s">
        <v>520</v>
      </c>
      <c r="B4" s="255"/>
      <c r="C4" s="255"/>
      <c r="D4" s="255"/>
      <c r="E4" s="255"/>
      <c r="F4" s="255"/>
      <c r="G4" s="255"/>
      <c r="H4" s="255"/>
      <c r="I4" s="255"/>
      <c r="J4" s="256"/>
      <c r="K4" s="256"/>
    </row>
    <row r="5" spans="1:11" ht="22.15" customHeight="1" x14ac:dyDescent="0.2">
      <c r="A5" s="257" t="s">
        <v>2</v>
      </c>
      <c r="B5" s="258"/>
      <c r="C5" s="258"/>
      <c r="D5" s="258"/>
      <c r="E5" s="258"/>
      <c r="F5" s="258"/>
      <c r="G5" s="257" t="s">
        <v>103</v>
      </c>
      <c r="H5" s="259" t="s">
        <v>301</v>
      </c>
      <c r="I5" s="260"/>
      <c r="J5" s="259" t="s">
        <v>279</v>
      </c>
      <c r="K5" s="260"/>
    </row>
    <row r="6" spans="1:11" x14ac:dyDescent="0.2">
      <c r="A6" s="258"/>
      <c r="B6" s="258"/>
      <c r="C6" s="258"/>
      <c r="D6" s="258"/>
      <c r="E6" s="258"/>
      <c r="F6" s="258"/>
      <c r="G6" s="258"/>
      <c r="H6" s="46" t="s">
        <v>294</v>
      </c>
      <c r="I6" s="46" t="s">
        <v>295</v>
      </c>
      <c r="J6" s="46" t="s">
        <v>294</v>
      </c>
      <c r="K6" s="46" t="s">
        <v>295</v>
      </c>
    </row>
    <row r="7" spans="1:11" x14ac:dyDescent="0.2">
      <c r="A7" s="245">
        <v>1</v>
      </c>
      <c r="B7" s="246"/>
      <c r="C7" s="246"/>
      <c r="D7" s="246"/>
      <c r="E7" s="246"/>
      <c r="F7" s="246"/>
      <c r="G7" s="47">
        <v>2</v>
      </c>
      <c r="H7" s="46">
        <v>3</v>
      </c>
      <c r="I7" s="46">
        <v>4</v>
      </c>
      <c r="J7" s="46">
        <v>5</v>
      </c>
      <c r="K7" s="46">
        <v>6</v>
      </c>
    </row>
    <row r="8" spans="1:11" ht="12.75" customHeight="1" x14ac:dyDescent="0.2">
      <c r="A8" s="239" t="s">
        <v>357</v>
      </c>
      <c r="B8" s="239"/>
      <c r="C8" s="239"/>
      <c r="D8" s="239"/>
      <c r="E8" s="239"/>
      <c r="F8" s="239"/>
      <c r="G8" s="129">
        <v>1</v>
      </c>
      <c r="H8" s="48">
        <f>SUM(H9:H13)</f>
        <v>125029642</v>
      </c>
      <c r="I8" s="48">
        <f>SUM(I9:I13)</f>
        <v>56282717</v>
      </c>
      <c r="J8" s="48">
        <f>SUM(J9:J13)</f>
        <v>134337696</v>
      </c>
      <c r="K8" s="48">
        <f>SUM(K9:K13)</f>
        <v>63185119</v>
      </c>
    </row>
    <row r="9" spans="1:11" ht="12.75" customHeight="1" x14ac:dyDescent="0.2">
      <c r="A9" s="242" t="s">
        <v>115</v>
      </c>
      <c r="B9" s="242"/>
      <c r="C9" s="242"/>
      <c r="D9" s="242"/>
      <c r="E9" s="242"/>
      <c r="F9" s="242"/>
      <c r="G9" s="130">
        <v>2</v>
      </c>
      <c r="H9" s="49">
        <v>35987226</v>
      </c>
      <c r="I9" s="49">
        <v>15671719</v>
      </c>
      <c r="J9" s="49">
        <v>40216633</v>
      </c>
      <c r="K9" s="49">
        <v>20682158</v>
      </c>
    </row>
    <row r="10" spans="1:11" ht="12.75" customHeight="1" x14ac:dyDescent="0.2">
      <c r="A10" s="242" t="s">
        <v>116</v>
      </c>
      <c r="B10" s="242"/>
      <c r="C10" s="242"/>
      <c r="D10" s="242"/>
      <c r="E10" s="242"/>
      <c r="F10" s="242"/>
      <c r="G10" s="130">
        <v>3</v>
      </c>
      <c r="H10" s="49">
        <v>85482680</v>
      </c>
      <c r="I10" s="49">
        <v>39498065</v>
      </c>
      <c r="J10" s="49">
        <v>91347537</v>
      </c>
      <c r="K10" s="49">
        <v>40561862</v>
      </c>
    </row>
    <row r="11" spans="1:11" ht="12.75" customHeight="1" x14ac:dyDescent="0.2">
      <c r="A11" s="242" t="s">
        <v>117</v>
      </c>
      <c r="B11" s="242"/>
      <c r="C11" s="242"/>
      <c r="D11" s="242"/>
      <c r="E11" s="242"/>
      <c r="F11" s="242"/>
      <c r="G11" s="130">
        <v>4</v>
      </c>
      <c r="H11" s="49">
        <v>2276221</v>
      </c>
      <c r="I11" s="49">
        <v>214727</v>
      </c>
      <c r="J11" s="49">
        <v>625838</v>
      </c>
      <c r="K11" s="49">
        <v>332483</v>
      </c>
    </row>
    <row r="12" spans="1:11" ht="12.75" customHeight="1" x14ac:dyDescent="0.2">
      <c r="A12" s="242" t="s">
        <v>118</v>
      </c>
      <c r="B12" s="242"/>
      <c r="C12" s="242"/>
      <c r="D12" s="242"/>
      <c r="E12" s="242"/>
      <c r="F12" s="242"/>
      <c r="G12" s="130">
        <v>5</v>
      </c>
      <c r="H12" s="49">
        <v>1160</v>
      </c>
      <c r="I12" s="49">
        <v>110</v>
      </c>
      <c r="J12" s="49">
        <v>6519</v>
      </c>
      <c r="K12" s="49">
        <v>969</v>
      </c>
    </row>
    <row r="13" spans="1:11" ht="12.75" customHeight="1" x14ac:dyDescent="0.2">
      <c r="A13" s="242" t="s">
        <v>119</v>
      </c>
      <c r="B13" s="242"/>
      <c r="C13" s="242"/>
      <c r="D13" s="242"/>
      <c r="E13" s="242"/>
      <c r="F13" s="242"/>
      <c r="G13" s="130">
        <v>6</v>
      </c>
      <c r="H13" s="49">
        <v>1282355</v>
      </c>
      <c r="I13" s="49">
        <v>898096</v>
      </c>
      <c r="J13" s="49">
        <v>2141169</v>
      </c>
      <c r="K13" s="49">
        <v>1607647</v>
      </c>
    </row>
    <row r="14" spans="1:11" ht="12.75" customHeight="1" x14ac:dyDescent="0.2">
      <c r="A14" s="239" t="s">
        <v>358</v>
      </c>
      <c r="B14" s="239"/>
      <c r="C14" s="239"/>
      <c r="D14" s="239"/>
      <c r="E14" s="239"/>
      <c r="F14" s="239"/>
      <c r="G14" s="129">
        <v>7</v>
      </c>
      <c r="H14" s="48">
        <f>H15+H16+H20+H24+H25+H26+H29+H36</f>
        <v>120323779</v>
      </c>
      <c r="I14" s="48">
        <f>I15+I16+I20+I24+I25+I26+I29+I36</f>
        <v>53281061</v>
      </c>
      <c r="J14" s="48">
        <f>J15+J16+J20+J24+J25+J26+J29+J36</f>
        <v>129542528</v>
      </c>
      <c r="K14" s="48">
        <f>K15+K16+K20+K24+K25+K26+K29+K36</f>
        <v>60897068</v>
      </c>
    </row>
    <row r="15" spans="1:11" ht="12.75" customHeight="1" x14ac:dyDescent="0.2">
      <c r="A15" s="242" t="s">
        <v>104</v>
      </c>
      <c r="B15" s="242"/>
      <c r="C15" s="242"/>
      <c r="D15" s="242"/>
      <c r="E15" s="242"/>
      <c r="F15" s="242"/>
      <c r="G15" s="130">
        <v>8</v>
      </c>
      <c r="H15" s="49">
        <v>1782823</v>
      </c>
      <c r="I15" s="49">
        <v>1070124</v>
      </c>
      <c r="J15" s="49">
        <v>-4276826</v>
      </c>
      <c r="K15" s="49">
        <v>-1877503</v>
      </c>
    </row>
    <row r="16" spans="1:11" ht="12.75" customHeight="1" x14ac:dyDescent="0.2">
      <c r="A16" s="244" t="s">
        <v>438</v>
      </c>
      <c r="B16" s="244"/>
      <c r="C16" s="244"/>
      <c r="D16" s="244"/>
      <c r="E16" s="244"/>
      <c r="F16" s="244"/>
      <c r="G16" s="129">
        <v>9</v>
      </c>
      <c r="H16" s="48">
        <f>SUM(H17:H19)</f>
        <v>107490293</v>
      </c>
      <c r="I16" s="48">
        <f>SUM(I17:I19)</f>
        <v>46557454</v>
      </c>
      <c r="J16" s="48">
        <f>SUM(J17:J19)</f>
        <v>118202831</v>
      </c>
      <c r="K16" s="48">
        <f>SUM(K17:K19)</f>
        <v>54553929</v>
      </c>
    </row>
    <row r="17" spans="1:11" ht="12.75" customHeight="1" x14ac:dyDescent="0.2">
      <c r="A17" s="243" t="s">
        <v>120</v>
      </c>
      <c r="B17" s="243"/>
      <c r="C17" s="243"/>
      <c r="D17" s="243"/>
      <c r="E17" s="243"/>
      <c r="F17" s="243"/>
      <c r="G17" s="130">
        <v>10</v>
      </c>
      <c r="H17" s="49">
        <v>33168346</v>
      </c>
      <c r="I17" s="49">
        <v>15237207</v>
      </c>
      <c r="J17" s="49">
        <v>34064196</v>
      </c>
      <c r="K17" s="49">
        <v>17918993</v>
      </c>
    </row>
    <row r="18" spans="1:11" ht="12.75" customHeight="1" x14ac:dyDescent="0.2">
      <c r="A18" s="243" t="s">
        <v>121</v>
      </c>
      <c r="B18" s="243"/>
      <c r="C18" s="243"/>
      <c r="D18" s="243"/>
      <c r="E18" s="243"/>
      <c r="F18" s="243"/>
      <c r="G18" s="130">
        <v>11</v>
      </c>
      <c r="H18" s="49">
        <v>71147054</v>
      </c>
      <c r="I18" s="49">
        <v>29646484</v>
      </c>
      <c r="J18" s="49">
        <v>79819965</v>
      </c>
      <c r="K18" s="49">
        <v>34222649</v>
      </c>
    </row>
    <row r="19" spans="1:11" ht="12.75" customHeight="1" x14ac:dyDescent="0.2">
      <c r="A19" s="243" t="s">
        <v>122</v>
      </c>
      <c r="B19" s="243"/>
      <c r="C19" s="243"/>
      <c r="D19" s="243"/>
      <c r="E19" s="243"/>
      <c r="F19" s="243"/>
      <c r="G19" s="130">
        <v>12</v>
      </c>
      <c r="H19" s="49">
        <v>3174893</v>
      </c>
      <c r="I19" s="49">
        <v>1673763</v>
      </c>
      <c r="J19" s="49">
        <v>4318670</v>
      </c>
      <c r="K19" s="49">
        <v>2412287</v>
      </c>
    </row>
    <row r="20" spans="1:11" ht="12.75" customHeight="1" x14ac:dyDescent="0.2">
      <c r="A20" s="244" t="s">
        <v>439</v>
      </c>
      <c r="B20" s="244"/>
      <c r="C20" s="244"/>
      <c r="D20" s="244"/>
      <c r="E20" s="244"/>
      <c r="F20" s="244"/>
      <c r="G20" s="129">
        <v>13</v>
      </c>
      <c r="H20" s="48">
        <f>SUM(H21:H23)</f>
        <v>5599708</v>
      </c>
      <c r="I20" s="48">
        <f>SUM(I21:I23)</f>
        <v>2869818</v>
      </c>
      <c r="J20" s="48">
        <f>SUM(J21:J23)</f>
        <v>7137554</v>
      </c>
      <c r="K20" s="48">
        <f>SUM(K21:K23)</f>
        <v>3695808</v>
      </c>
    </row>
    <row r="21" spans="1:11" ht="12.75" customHeight="1" x14ac:dyDescent="0.2">
      <c r="A21" s="243" t="s">
        <v>105</v>
      </c>
      <c r="B21" s="243"/>
      <c r="C21" s="243"/>
      <c r="D21" s="243"/>
      <c r="E21" s="243"/>
      <c r="F21" s="243"/>
      <c r="G21" s="130">
        <v>14</v>
      </c>
      <c r="H21" s="49">
        <v>3597343</v>
      </c>
      <c r="I21" s="49">
        <v>1824696</v>
      </c>
      <c r="J21" s="49">
        <v>4579562</v>
      </c>
      <c r="K21" s="49">
        <v>2360738</v>
      </c>
    </row>
    <row r="22" spans="1:11" ht="12.75" customHeight="1" x14ac:dyDescent="0.2">
      <c r="A22" s="243" t="s">
        <v>106</v>
      </c>
      <c r="B22" s="243"/>
      <c r="C22" s="243"/>
      <c r="D22" s="243"/>
      <c r="E22" s="243"/>
      <c r="F22" s="243"/>
      <c r="G22" s="130">
        <v>15</v>
      </c>
      <c r="H22" s="49">
        <v>1306031</v>
      </c>
      <c r="I22" s="49">
        <v>683248</v>
      </c>
      <c r="J22" s="49">
        <v>1664533</v>
      </c>
      <c r="K22" s="49">
        <v>869297</v>
      </c>
    </row>
    <row r="23" spans="1:11" ht="12.75" customHeight="1" x14ac:dyDescent="0.2">
      <c r="A23" s="243" t="s">
        <v>107</v>
      </c>
      <c r="B23" s="243"/>
      <c r="C23" s="243"/>
      <c r="D23" s="243"/>
      <c r="E23" s="243"/>
      <c r="F23" s="243"/>
      <c r="G23" s="130">
        <v>16</v>
      </c>
      <c r="H23" s="49">
        <v>696334</v>
      </c>
      <c r="I23" s="49">
        <v>361874</v>
      </c>
      <c r="J23" s="49">
        <v>893459</v>
      </c>
      <c r="K23" s="49">
        <v>465773</v>
      </c>
    </row>
    <row r="24" spans="1:11" ht="12.75" customHeight="1" x14ac:dyDescent="0.2">
      <c r="A24" s="242" t="s">
        <v>108</v>
      </c>
      <c r="B24" s="242"/>
      <c r="C24" s="242"/>
      <c r="D24" s="242"/>
      <c r="E24" s="242"/>
      <c r="F24" s="242"/>
      <c r="G24" s="130">
        <v>17</v>
      </c>
      <c r="H24" s="49">
        <v>2739357</v>
      </c>
      <c r="I24" s="49">
        <v>1499854</v>
      </c>
      <c r="J24" s="49">
        <v>4721657</v>
      </c>
      <c r="K24" s="49">
        <v>2364670</v>
      </c>
    </row>
    <row r="25" spans="1:11" ht="12.75" customHeight="1" x14ac:dyDescent="0.2">
      <c r="A25" s="242" t="s">
        <v>109</v>
      </c>
      <c r="B25" s="242"/>
      <c r="C25" s="242"/>
      <c r="D25" s="242"/>
      <c r="E25" s="242"/>
      <c r="F25" s="242"/>
      <c r="G25" s="130">
        <v>18</v>
      </c>
      <c r="H25" s="49">
        <v>2282353</v>
      </c>
      <c r="I25" s="49">
        <v>1088238</v>
      </c>
      <c r="J25" s="49">
        <v>3154897</v>
      </c>
      <c r="K25" s="49">
        <v>1731574</v>
      </c>
    </row>
    <row r="26" spans="1:11" ht="12.75" customHeight="1" x14ac:dyDescent="0.2">
      <c r="A26" s="244" t="s">
        <v>440</v>
      </c>
      <c r="B26" s="244"/>
      <c r="C26" s="244"/>
      <c r="D26" s="244"/>
      <c r="E26" s="244"/>
      <c r="F26" s="244"/>
      <c r="G26" s="129">
        <v>19</v>
      </c>
      <c r="H26" s="48">
        <f>H27+H28</f>
        <v>2894</v>
      </c>
      <c r="I26" s="48">
        <f>I27+I28</f>
        <v>2197</v>
      </c>
      <c r="J26" s="48">
        <f>J27+J28</f>
        <v>1278</v>
      </c>
      <c r="K26" s="48">
        <f>K27+K28</f>
        <v>1275</v>
      </c>
    </row>
    <row r="27" spans="1:11" ht="12.75" customHeight="1" x14ac:dyDescent="0.2">
      <c r="A27" s="243" t="s">
        <v>123</v>
      </c>
      <c r="B27" s="243"/>
      <c r="C27" s="243"/>
      <c r="D27" s="243"/>
      <c r="E27" s="243"/>
      <c r="F27" s="243"/>
      <c r="G27" s="130">
        <v>20</v>
      </c>
      <c r="H27" s="49">
        <v>0</v>
      </c>
      <c r="I27" s="49">
        <v>0</v>
      </c>
      <c r="J27" s="49">
        <v>0</v>
      </c>
      <c r="K27" s="49">
        <v>0</v>
      </c>
    </row>
    <row r="28" spans="1:11" ht="12.75" customHeight="1" x14ac:dyDescent="0.2">
      <c r="A28" s="243" t="s">
        <v>124</v>
      </c>
      <c r="B28" s="243"/>
      <c r="C28" s="243"/>
      <c r="D28" s="243"/>
      <c r="E28" s="243"/>
      <c r="F28" s="243"/>
      <c r="G28" s="130">
        <v>21</v>
      </c>
      <c r="H28" s="49">
        <v>2894</v>
      </c>
      <c r="I28" s="49">
        <v>2197</v>
      </c>
      <c r="J28" s="49">
        <v>1278</v>
      </c>
      <c r="K28" s="49">
        <v>1275</v>
      </c>
    </row>
    <row r="29" spans="1:11" ht="12.75" customHeight="1" x14ac:dyDescent="0.2">
      <c r="A29" s="244" t="s">
        <v>441</v>
      </c>
      <c r="B29" s="244"/>
      <c r="C29" s="244"/>
      <c r="D29" s="244"/>
      <c r="E29" s="244"/>
      <c r="F29" s="244"/>
      <c r="G29" s="129">
        <v>22</v>
      </c>
      <c r="H29" s="48">
        <f>SUM(H30:H35)</f>
        <v>0</v>
      </c>
      <c r="I29" s="48">
        <f>SUM(I30:I35)</f>
        <v>0</v>
      </c>
      <c r="J29" s="48">
        <f>SUM(J30:J35)</f>
        <v>0</v>
      </c>
      <c r="K29" s="48">
        <f>SUM(K30:K35)</f>
        <v>0</v>
      </c>
    </row>
    <row r="30" spans="1:11" ht="12.75" customHeight="1" x14ac:dyDescent="0.2">
      <c r="A30" s="243" t="s">
        <v>125</v>
      </c>
      <c r="B30" s="243"/>
      <c r="C30" s="243"/>
      <c r="D30" s="243"/>
      <c r="E30" s="243"/>
      <c r="F30" s="243"/>
      <c r="G30" s="130">
        <v>23</v>
      </c>
      <c r="H30" s="49">
        <v>0</v>
      </c>
      <c r="I30" s="49">
        <v>0</v>
      </c>
      <c r="J30" s="49">
        <v>0</v>
      </c>
      <c r="K30" s="49">
        <v>0</v>
      </c>
    </row>
    <row r="31" spans="1:11" ht="12.75" customHeight="1" x14ac:dyDescent="0.2">
      <c r="A31" s="243" t="s">
        <v>126</v>
      </c>
      <c r="B31" s="243"/>
      <c r="C31" s="243"/>
      <c r="D31" s="243"/>
      <c r="E31" s="243"/>
      <c r="F31" s="243"/>
      <c r="G31" s="130">
        <v>24</v>
      </c>
      <c r="H31" s="49">
        <v>0</v>
      </c>
      <c r="I31" s="49">
        <v>0</v>
      </c>
      <c r="J31" s="49">
        <v>0</v>
      </c>
      <c r="K31" s="49">
        <v>0</v>
      </c>
    </row>
    <row r="32" spans="1:11" ht="12.75" customHeight="1" x14ac:dyDescent="0.2">
      <c r="A32" s="243" t="s">
        <v>127</v>
      </c>
      <c r="B32" s="243"/>
      <c r="C32" s="243"/>
      <c r="D32" s="243"/>
      <c r="E32" s="243"/>
      <c r="F32" s="243"/>
      <c r="G32" s="130">
        <v>25</v>
      </c>
      <c r="H32" s="49">
        <v>0</v>
      </c>
      <c r="I32" s="49">
        <v>0</v>
      </c>
      <c r="J32" s="49">
        <v>0</v>
      </c>
      <c r="K32" s="49">
        <v>0</v>
      </c>
    </row>
    <row r="33" spans="1:11" ht="12.75" customHeight="1" x14ac:dyDescent="0.2">
      <c r="A33" s="243" t="s">
        <v>128</v>
      </c>
      <c r="B33" s="243"/>
      <c r="C33" s="243"/>
      <c r="D33" s="243"/>
      <c r="E33" s="243"/>
      <c r="F33" s="243"/>
      <c r="G33" s="130">
        <v>26</v>
      </c>
      <c r="H33" s="49">
        <v>0</v>
      </c>
      <c r="I33" s="49">
        <v>0</v>
      </c>
      <c r="J33" s="49">
        <v>0</v>
      </c>
      <c r="K33" s="49">
        <v>0</v>
      </c>
    </row>
    <row r="34" spans="1:11" ht="12.75" customHeight="1" x14ac:dyDescent="0.2">
      <c r="A34" s="243" t="s">
        <v>129</v>
      </c>
      <c r="B34" s="243"/>
      <c r="C34" s="243"/>
      <c r="D34" s="243"/>
      <c r="E34" s="243"/>
      <c r="F34" s="243"/>
      <c r="G34" s="130">
        <v>27</v>
      </c>
      <c r="H34" s="49">
        <v>0</v>
      </c>
      <c r="I34" s="49">
        <v>0</v>
      </c>
      <c r="J34" s="49">
        <v>0</v>
      </c>
      <c r="K34" s="49">
        <v>0</v>
      </c>
    </row>
    <row r="35" spans="1:11" ht="12.75" customHeight="1" x14ac:dyDescent="0.2">
      <c r="A35" s="243" t="s">
        <v>130</v>
      </c>
      <c r="B35" s="243"/>
      <c r="C35" s="243"/>
      <c r="D35" s="243"/>
      <c r="E35" s="243"/>
      <c r="F35" s="243"/>
      <c r="G35" s="130">
        <v>28</v>
      </c>
      <c r="H35" s="49">
        <v>0</v>
      </c>
      <c r="I35" s="49">
        <v>0</v>
      </c>
      <c r="J35" s="49">
        <v>0</v>
      </c>
      <c r="K35" s="49">
        <v>0</v>
      </c>
    </row>
    <row r="36" spans="1:11" ht="12.75" customHeight="1" x14ac:dyDescent="0.2">
      <c r="A36" s="242" t="s">
        <v>110</v>
      </c>
      <c r="B36" s="242"/>
      <c r="C36" s="242"/>
      <c r="D36" s="242"/>
      <c r="E36" s="242"/>
      <c r="F36" s="242"/>
      <c r="G36" s="130">
        <v>29</v>
      </c>
      <c r="H36" s="49">
        <v>426351</v>
      </c>
      <c r="I36" s="49">
        <v>193376</v>
      </c>
      <c r="J36" s="49">
        <v>601137</v>
      </c>
      <c r="K36" s="49">
        <v>427315</v>
      </c>
    </row>
    <row r="37" spans="1:11" ht="12.75" customHeight="1" x14ac:dyDescent="0.2">
      <c r="A37" s="239" t="s">
        <v>359</v>
      </c>
      <c r="B37" s="239"/>
      <c r="C37" s="239"/>
      <c r="D37" s="239"/>
      <c r="E37" s="239"/>
      <c r="F37" s="239"/>
      <c r="G37" s="129">
        <v>30</v>
      </c>
      <c r="H37" s="48">
        <f>SUM(H38:H47)</f>
        <v>4205496</v>
      </c>
      <c r="I37" s="48">
        <f>SUM(I38:I47)</f>
        <v>2023339</v>
      </c>
      <c r="J37" s="48">
        <f>SUM(J38:J47)</f>
        <v>840629</v>
      </c>
      <c r="K37" s="48">
        <f>SUM(K38:K47)</f>
        <v>369490</v>
      </c>
    </row>
    <row r="38" spans="1:11" ht="12.75" customHeight="1" x14ac:dyDescent="0.2">
      <c r="A38" s="242" t="s">
        <v>131</v>
      </c>
      <c r="B38" s="242"/>
      <c r="C38" s="242"/>
      <c r="D38" s="242"/>
      <c r="E38" s="242"/>
      <c r="F38" s="242"/>
      <c r="G38" s="130">
        <v>31</v>
      </c>
      <c r="H38" s="49">
        <v>1625000</v>
      </c>
      <c r="I38" s="49">
        <v>0</v>
      </c>
      <c r="J38" s="49">
        <v>0</v>
      </c>
      <c r="K38" s="49">
        <v>0</v>
      </c>
    </row>
    <row r="39" spans="1:11" ht="25.15" customHeight="1" x14ac:dyDescent="0.2">
      <c r="A39" s="242" t="s">
        <v>132</v>
      </c>
      <c r="B39" s="242"/>
      <c r="C39" s="242"/>
      <c r="D39" s="242"/>
      <c r="E39" s="242"/>
      <c r="F39" s="242"/>
      <c r="G39" s="130">
        <v>32</v>
      </c>
      <c r="H39" s="49">
        <v>0</v>
      </c>
      <c r="I39" s="49">
        <v>0</v>
      </c>
      <c r="J39" s="49">
        <v>0</v>
      </c>
      <c r="K39" s="49">
        <v>0</v>
      </c>
    </row>
    <row r="40" spans="1:11" ht="25.15" customHeight="1" x14ac:dyDescent="0.2">
      <c r="A40" s="242" t="s">
        <v>133</v>
      </c>
      <c r="B40" s="242"/>
      <c r="C40" s="242"/>
      <c r="D40" s="242"/>
      <c r="E40" s="242"/>
      <c r="F40" s="242"/>
      <c r="G40" s="130">
        <v>33</v>
      </c>
      <c r="H40" s="49">
        <v>1327228</v>
      </c>
      <c r="I40" s="49">
        <v>1327228</v>
      </c>
      <c r="J40" s="49">
        <v>0</v>
      </c>
      <c r="K40" s="49">
        <v>0</v>
      </c>
    </row>
    <row r="41" spans="1:11" ht="25.15" customHeight="1" x14ac:dyDescent="0.2">
      <c r="A41" s="242" t="s">
        <v>134</v>
      </c>
      <c r="B41" s="242"/>
      <c r="C41" s="242"/>
      <c r="D41" s="242"/>
      <c r="E41" s="242"/>
      <c r="F41" s="242"/>
      <c r="G41" s="130">
        <v>34</v>
      </c>
      <c r="H41" s="49">
        <v>581190</v>
      </c>
      <c r="I41" s="49">
        <v>265991</v>
      </c>
      <c r="J41" s="49">
        <v>239694</v>
      </c>
      <c r="K41" s="49">
        <v>108682</v>
      </c>
    </row>
    <row r="42" spans="1:11" ht="25.15" customHeight="1" x14ac:dyDescent="0.2">
      <c r="A42" s="242" t="s">
        <v>135</v>
      </c>
      <c r="B42" s="242"/>
      <c r="C42" s="242"/>
      <c r="D42" s="242"/>
      <c r="E42" s="242"/>
      <c r="F42" s="242"/>
      <c r="G42" s="130">
        <v>35</v>
      </c>
      <c r="H42" s="49">
        <v>0</v>
      </c>
      <c r="I42" s="49">
        <v>0</v>
      </c>
      <c r="J42" s="49">
        <v>0</v>
      </c>
      <c r="K42" s="49">
        <v>0</v>
      </c>
    </row>
    <row r="43" spans="1:11" ht="12.75" customHeight="1" x14ac:dyDescent="0.2">
      <c r="A43" s="242" t="s">
        <v>136</v>
      </c>
      <c r="B43" s="242"/>
      <c r="C43" s="242"/>
      <c r="D43" s="242"/>
      <c r="E43" s="242"/>
      <c r="F43" s="242"/>
      <c r="G43" s="130">
        <v>36</v>
      </c>
      <c r="H43" s="49">
        <v>0</v>
      </c>
      <c r="I43" s="49">
        <v>0</v>
      </c>
      <c r="J43" s="49">
        <v>0</v>
      </c>
      <c r="K43" s="49">
        <v>0</v>
      </c>
    </row>
    <row r="44" spans="1:11" ht="12.75" customHeight="1" x14ac:dyDescent="0.2">
      <c r="A44" s="242" t="s">
        <v>137</v>
      </c>
      <c r="B44" s="242"/>
      <c r="C44" s="242"/>
      <c r="D44" s="242"/>
      <c r="E44" s="242"/>
      <c r="F44" s="242"/>
      <c r="G44" s="130">
        <v>37</v>
      </c>
      <c r="H44" s="49">
        <v>370856</v>
      </c>
      <c r="I44" s="49">
        <v>245479</v>
      </c>
      <c r="J44" s="49">
        <v>411056</v>
      </c>
      <c r="K44" s="49">
        <v>214837</v>
      </c>
    </row>
    <row r="45" spans="1:11" ht="12.75" customHeight="1" x14ac:dyDescent="0.2">
      <c r="A45" s="242" t="s">
        <v>138</v>
      </c>
      <c r="B45" s="242"/>
      <c r="C45" s="242"/>
      <c r="D45" s="242"/>
      <c r="E45" s="242"/>
      <c r="F45" s="242"/>
      <c r="G45" s="130">
        <v>38</v>
      </c>
      <c r="H45" s="49">
        <v>24</v>
      </c>
      <c r="I45" s="49">
        <v>11</v>
      </c>
      <c r="J45" s="49">
        <v>2</v>
      </c>
      <c r="K45" s="49">
        <v>2</v>
      </c>
    </row>
    <row r="46" spans="1:11" ht="12.75" customHeight="1" x14ac:dyDescent="0.2">
      <c r="A46" s="242" t="s">
        <v>139</v>
      </c>
      <c r="B46" s="242"/>
      <c r="C46" s="242"/>
      <c r="D46" s="242"/>
      <c r="E46" s="242"/>
      <c r="F46" s="242"/>
      <c r="G46" s="130">
        <v>39</v>
      </c>
      <c r="H46" s="49">
        <v>0</v>
      </c>
      <c r="I46" s="49">
        <v>0</v>
      </c>
      <c r="J46" s="49">
        <v>0</v>
      </c>
      <c r="K46" s="49">
        <v>0</v>
      </c>
    </row>
    <row r="47" spans="1:11" ht="12.75" customHeight="1" x14ac:dyDescent="0.2">
      <c r="A47" s="242" t="s">
        <v>140</v>
      </c>
      <c r="B47" s="242"/>
      <c r="C47" s="242"/>
      <c r="D47" s="242"/>
      <c r="E47" s="242"/>
      <c r="F47" s="242"/>
      <c r="G47" s="130">
        <v>40</v>
      </c>
      <c r="H47" s="49">
        <v>301198</v>
      </c>
      <c r="I47" s="49">
        <v>184630</v>
      </c>
      <c r="J47" s="49">
        <v>189877</v>
      </c>
      <c r="K47" s="49">
        <v>45969</v>
      </c>
    </row>
    <row r="48" spans="1:11" ht="12.75" customHeight="1" x14ac:dyDescent="0.2">
      <c r="A48" s="239" t="s">
        <v>360</v>
      </c>
      <c r="B48" s="239"/>
      <c r="C48" s="239"/>
      <c r="D48" s="239"/>
      <c r="E48" s="239"/>
      <c r="F48" s="239"/>
      <c r="G48" s="129">
        <v>41</v>
      </c>
      <c r="H48" s="48">
        <f>SUM(H49:H55)</f>
        <v>1424068</v>
      </c>
      <c r="I48" s="48">
        <f>SUM(I49:I55)</f>
        <v>747276</v>
      </c>
      <c r="J48" s="48">
        <f>SUM(J49:J55)</f>
        <v>1405286</v>
      </c>
      <c r="K48" s="48">
        <f>SUM(K49:K55)</f>
        <v>591205</v>
      </c>
    </row>
    <row r="49" spans="1:11" ht="25.15" customHeight="1" x14ac:dyDescent="0.2">
      <c r="A49" s="242" t="s">
        <v>141</v>
      </c>
      <c r="B49" s="242"/>
      <c r="C49" s="242"/>
      <c r="D49" s="242"/>
      <c r="E49" s="242"/>
      <c r="F49" s="242"/>
      <c r="G49" s="130">
        <v>42</v>
      </c>
      <c r="H49" s="49">
        <v>261090</v>
      </c>
      <c r="I49" s="49">
        <v>128147</v>
      </c>
      <c r="J49" s="49">
        <v>601803</v>
      </c>
      <c r="K49" s="49">
        <v>310461</v>
      </c>
    </row>
    <row r="50" spans="1:11" ht="12.75" customHeight="1" x14ac:dyDescent="0.2">
      <c r="A50" s="233" t="s">
        <v>142</v>
      </c>
      <c r="B50" s="233"/>
      <c r="C50" s="233"/>
      <c r="D50" s="233"/>
      <c r="E50" s="233"/>
      <c r="F50" s="233"/>
      <c r="G50" s="130">
        <v>43</v>
      </c>
      <c r="H50" s="49">
        <v>0</v>
      </c>
      <c r="I50" s="49">
        <v>0</v>
      </c>
      <c r="J50" s="49">
        <v>0</v>
      </c>
      <c r="K50" s="49">
        <v>0</v>
      </c>
    </row>
    <row r="51" spans="1:11" ht="12.75" customHeight="1" x14ac:dyDescent="0.2">
      <c r="A51" s="233" t="s">
        <v>143</v>
      </c>
      <c r="B51" s="233"/>
      <c r="C51" s="233"/>
      <c r="D51" s="233"/>
      <c r="E51" s="233"/>
      <c r="F51" s="233"/>
      <c r="G51" s="130">
        <v>44</v>
      </c>
      <c r="H51" s="49">
        <v>1083421</v>
      </c>
      <c r="I51" s="49">
        <v>598432</v>
      </c>
      <c r="J51" s="49">
        <v>638069</v>
      </c>
      <c r="K51" s="49">
        <v>248284</v>
      </c>
    </row>
    <row r="52" spans="1:11" ht="12.75" customHeight="1" x14ac:dyDescent="0.2">
      <c r="A52" s="233" t="s">
        <v>144</v>
      </c>
      <c r="B52" s="233"/>
      <c r="C52" s="233"/>
      <c r="D52" s="233"/>
      <c r="E52" s="233"/>
      <c r="F52" s="233"/>
      <c r="G52" s="130">
        <v>45</v>
      </c>
      <c r="H52" s="49">
        <v>13</v>
      </c>
      <c r="I52" s="49">
        <v>13</v>
      </c>
      <c r="J52" s="49">
        <v>1643</v>
      </c>
      <c r="K52" s="49">
        <v>1605</v>
      </c>
    </row>
    <row r="53" spans="1:11" ht="12.75" customHeight="1" x14ac:dyDescent="0.2">
      <c r="A53" s="233" t="s">
        <v>145</v>
      </c>
      <c r="B53" s="233"/>
      <c r="C53" s="233"/>
      <c r="D53" s="233"/>
      <c r="E53" s="233"/>
      <c r="F53" s="233"/>
      <c r="G53" s="130">
        <v>46</v>
      </c>
      <c r="H53" s="49">
        <v>0</v>
      </c>
      <c r="I53" s="49">
        <v>0</v>
      </c>
      <c r="J53" s="49">
        <v>0</v>
      </c>
      <c r="K53" s="49">
        <v>0</v>
      </c>
    </row>
    <row r="54" spans="1:11" ht="12.75" customHeight="1" x14ac:dyDescent="0.2">
      <c r="A54" s="233" t="s">
        <v>146</v>
      </c>
      <c r="B54" s="233"/>
      <c r="C54" s="233"/>
      <c r="D54" s="233"/>
      <c r="E54" s="233"/>
      <c r="F54" s="233"/>
      <c r="G54" s="130">
        <v>47</v>
      </c>
      <c r="H54" s="49">
        <v>0</v>
      </c>
      <c r="I54" s="49">
        <v>0</v>
      </c>
      <c r="J54" s="49">
        <v>0</v>
      </c>
      <c r="K54" s="49">
        <v>0</v>
      </c>
    </row>
    <row r="55" spans="1:11" ht="12.75" customHeight="1" x14ac:dyDescent="0.2">
      <c r="A55" s="233" t="s">
        <v>147</v>
      </c>
      <c r="B55" s="233"/>
      <c r="C55" s="233"/>
      <c r="D55" s="233"/>
      <c r="E55" s="233"/>
      <c r="F55" s="233"/>
      <c r="G55" s="130">
        <v>48</v>
      </c>
      <c r="H55" s="49">
        <v>79544</v>
      </c>
      <c r="I55" s="49">
        <v>20684</v>
      </c>
      <c r="J55" s="49">
        <v>163771</v>
      </c>
      <c r="K55" s="49">
        <v>30855</v>
      </c>
    </row>
    <row r="56" spans="1:11" ht="22.15" customHeight="1" x14ac:dyDescent="0.2">
      <c r="A56" s="241" t="s">
        <v>148</v>
      </c>
      <c r="B56" s="241"/>
      <c r="C56" s="241"/>
      <c r="D56" s="241"/>
      <c r="E56" s="241"/>
      <c r="F56" s="241"/>
      <c r="G56" s="130">
        <v>49</v>
      </c>
      <c r="H56" s="49">
        <v>0</v>
      </c>
      <c r="I56" s="49">
        <v>0</v>
      </c>
      <c r="J56" s="49">
        <v>0</v>
      </c>
      <c r="K56" s="49">
        <v>0</v>
      </c>
    </row>
    <row r="57" spans="1:11" ht="12.75" customHeight="1" x14ac:dyDescent="0.2">
      <c r="A57" s="241" t="s">
        <v>149</v>
      </c>
      <c r="B57" s="241"/>
      <c r="C57" s="241"/>
      <c r="D57" s="241"/>
      <c r="E57" s="241"/>
      <c r="F57" s="241"/>
      <c r="G57" s="130">
        <v>50</v>
      </c>
      <c r="H57" s="49">
        <v>0</v>
      </c>
      <c r="I57" s="49">
        <v>0</v>
      </c>
      <c r="J57" s="49">
        <v>0</v>
      </c>
      <c r="K57" s="49">
        <v>0</v>
      </c>
    </row>
    <row r="58" spans="1:11" ht="24.6" customHeight="1" x14ac:dyDescent="0.2">
      <c r="A58" s="241" t="s">
        <v>150</v>
      </c>
      <c r="B58" s="241"/>
      <c r="C58" s="241"/>
      <c r="D58" s="241"/>
      <c r="E58" s="241"/>
      <c r="F58" s="241"/>
      <c r="G58" s="130">
        <v>51</v>
      </c>
      <c r="H58" s="49">
        <v>0</v>
      </c>
      <c r="I58" s="49">
        <v>0</v>
      </c>
      <c r="J58" s="49">
        <v>0</v>
      </c>
      <c r="K58" s="49">
        <v>0</v>
      </c>
    </row>
    <row r="59" spans="1:11" ht="12.75" customHeight="1" x14ac:dyDescent="0.2">
      <c r="A59" s="241" t="s">
        <v>151</v>
      </c>
      <c r="B59" s="241"/>
      <c r="C59" s="241"/>
      <c r="D59" s="241"/>
      <c r="E59" s="241"/>
      <c r="F59" s="241"/>
      <c r="G59" s="130">
        <v>52</v>
      </c>
      <c r="H59" s="49">
        <v>0</v>
      </c>
      <c r="I59" s="49">
        <v>0</v>
      </c>
      <c r="J59" s="49">
        <v>0</v>
      </c>
      <c r="K59" s="49">
        <v>0</v>
      </c>
    </row>
    <row r="60" spans="1:11" ht="12.75" customHeight="1" x14ac:dyDescent="0.2">
      <c r="A60" s="239" t="s">
        <v>361</v>
      </c>
      <c r="B60" s="239"/>
      <c r="C60" s="239"/>
      <c r="D60" s="239"/>
      <c r="E60" s="239"/>
      <c r="F60" s="239"/>
      <c r="G60" s="129">
        <v>53</v>
      </c>
      <c r="H60" s="48">
        <f>H8+H37+H56+H57</f>
        <v>129235138</v>
      </c>
      <c r="I60" s="48">
        <f t="shared" ref="I60:K60" si="0">I8+I37+I56+I57</f>
        <v>58306056</v>
      </c>
      <c r="J60" s="48">
        <f t="shared" si="0"/>
        <v>135178325</v>
      </c>
      <c r="K60" s="48">
        <f t="shared" si="0"/>
        <v>63554609</v>
      </c>
    </row>
    <row r="61" spans="1:11" ht="12.75" customHeight="1" x14ac:dyDescent="0.2">
      <c r="A61" s="239" t="s">
        <v>362</v>
      </c>
      <c r="B61" s="239"/>
      <c r="C61" s="239"/>
      <c r="D61" s="239"/>
      <c r="E61" s="239"/>
      <c r="F61" s="239"/>
      <c r="G61" s="129">
        <v>54</v>
      </c>
      <c r="H61" s="48">
        <f>H14+H48+H58+H59</f>
        <v>121747847</v>
      </c>
      <c r="I61" s="48">
        <f t="shared" ref="I61:K61" si="1">I14+I48+I58+I59</f>
        <v>54028337</v>
      </c>
      <c r="J61" s="48">
        <f t="shared" si="1"/>
        <v>130947814</v>
      </c>
      <c r="K61" s="48">
        <f t="shared" si="1"/>
        <v>61488273</v>
      </c>
    </row>
    <row r="62" spans="1:11" ht="12.75" customHeight="1" x14ac:dyDescent="0.2">
      <c r="A62" s="239" t="s">
        <v>363</v>
      </c>
      <c r="B62" s="239"/>
      <c r="C62" s="239"/>
      <c r="D62" s="239"/>
      <c r="E62" s="239"/>
      <c r="F62" s="239"/>
      <c r="G62" s="129">
        <v>55</v>
      </c>
      <c r="H62" s="48">
        <f>H60-H61</f>
        <v>7487291</v>
      </c>
      <c r="I62" s="48">
        <f t="shared" ref="I62:K62" si="2">I60-I61</f>
        <v>4277719</v>
      </c>
      <c r="J62" s="48">
        <f t="shared" si="2"/>
        <v>4230511</v>
      </c>
      <c r="K62" s="48">
        <f t="shared" si="2"/>
        <v>2066336</v>
      </c>
    </row>
    <row r="63" spans="1:11" ht="12.75" customHeight="1" x14ac:dyDescent="0.2">
      <c r="A63" s="240" t="s">
        <v>364</v>
      </c>
      <c r="B63" s="240"/>
      <c r="C63" s="240"/>
      <c r="D63" s="240"/>
      <c r="E63" s="240"/>
      <c r="F63" s="240"/>
      <c r="G63" s="129">
        <v>56</v>
      </c>
      <c r="H63" s="48">
        <f>+IF((H60-H61)&gt;0,(H60-H61),0)</f>
        <v>7487291</v>
      </c>
      <c r="I63" s="48">
        <f t="shared" ref="I63:K63" si="3">+IF((I60-I61)&gt;0,(I60-I61),0)</f>
        <v>4277719</v>
      </c>
      <c r="J63" s="48">
        <f t="shared" si="3"/>
        <v>4230511</v>
      </c>
      <c r="K63" s="48">
        <f t="shared" si="3"/>
        <v>2066336</v>
      </c>
    </row>
    <row r="64" spans="1:11" ht="12.75" customHeight="1" x14ac:dyDescent="0.2">
      <c r="A64" s="240" t="s">
        <v>365</v>
      </c>
      <c r="B64" s="240"/>
      <c r="C64" s="240"/>
      <c r="D64" s="240"/>
      <c r="E64" s="240"/>
      <c r="F64" s="240"/>
      <c r="G64" s="129">
        <v>57</v>
      </c>
      <c r="H64" s="48">
        <f>+IF((H60-H61)&lt;0,(H60-H61),0)</f>
        <v>0</v>
      </c>
      <c r="I64" s="48">
        <f t="shared" ref="I64:K64" si="4">+IF((I60-I61)&lt;0,(I60-I61),0)</f>
        <v>0</v>
      </c>
      <c r="J64" s="48">
        <f t="shared" si="4"/>
        <v>0</v>
      </c>
      <c r="K64" s="48">
        <f t="shared" si="4"/>
        <v>0</v>
      </c>
    </row>
    <row r="65" spans="1:11" ht="12.75" customHeight="1" x14ac:dyDescent="0.2">
      <c r="A65" s="241" t="s">
        <v>111</v>
      </c>
      <c r="B65" s="241"/>
      <c r="C65" s="241"/>
      <c r="D65" s="241"/>
      <c r="E65" s="241"/>
      <c r="F65" s="241"/>
      <c r="G65" s="130">
        <v>58</v>
      </c>
      <c r="H65" s="49">
        <v>1235402</v>
      </c>
      <c r="I65" s="49">
        <v>899216</v>
      </c>
      <c r="J65" s="49">
        <v>823630</v>
      </c>
      <c r="K65" s="49">
        <v>403009</v>
      </c>
    </row>
    <row r="66" spans="1:11" ht="12.75" customHeight="1" x14ac:dyDescent="0.2">
      <c r="A66" s="239" t="s">
        <v>366</v>
      </c>
      <c r="B66" s="239"/>
      <c r="C66" s="239"/>
      <c r="D66" s="239"/>
      <c r="E66" s="239"/>
      <c r="F66" s="239"/>
      <c r="G66" s="129">
        <v>59</v>
      </c>
      <c r="H66" s="48">
        <f>H62-H65</f>
        <v>6251889</v>
      </c>
      <c r="I66" s="48">
        <f t="shared" ref="I66:K66" si="5">I62-I65</f>
        <v>3378503</v>
      </c>
      <c r="J66" s="48">
        <f t="shared" si="5"/>
        <v>3406881</v>
      </c>
      <c r="K66" s="48">
        <f t="shared" si="5"/>
        <v>1663327</v>
      </c>
    </row>
    <row r="67" spans="1:11" ht="12.75" customHeight="1" x14ac:dyDescent="0.2">
      <c r="A67" s="240" t="s">
        <v>367</v>
      </c>
      <c r="B67" s="240"/>
      <c r="C67" s="240"/>
      <c r="D67" s="240"/>
      <c r="E67" s="240"/>
      <c r="F67" s="240"/>
      <c r="G67" s="129">
        <v>60</v>
      </c>
      <c r="H67" s="48">
        <f>+IF((H62-H65)&gt;0,(H62-H65),0)</f>
        <v>6251889</v>
      </c>
      <c r="I67" s="48">
        <f t="shared" ref="I67:K67" si="6">+IF((I62-I65)&gt;0,(I62-I65),0)</f>
        <v>3378503</v>
      </c>
      <c r="J67" s="48">
        <f t="shared" si="6"/>
        <v>3406881</v>
      </c>
      <c r="K67" s="48">
        <f t="shared" si="6"/>
        <v>1663327</v>
      </c>
    </row>
    <row r="68" spans="1:11" ht="12.75" customHeight="1" x14ac:dyDescent="0.2">
      <c r="A68" s="240" t="s">
        <v>368</v>
      </c>
      <c r="B68" s="240"/>
      <c r="C68" s="240"/>
      <c r="D68" s="240"/>
      <c r="E68" s="240"/>
      <c r="F68" s="240"/>
      <c r="G68" s="129">
        <v>61</v>
      </c>
      <c r="H68" s="48">
        <f>+IF((H62-H65)&lt;0,(H62-H65),0)</f>
        <v>0</v>
      </c>
      <c r="I68" s="48">
        <f t="shared" ref="I68:K68" si="7">+IF((I62-I65)&lt;0,(I62-I65),0)</f>
        <v>0</v>
      </c>
      <c r="J68" s="48">
        <f t="shared" si="7"/>
        <v>0</v>
      </c>
      <c r="K68" s="48">
        <f t="shared" si="7"/>
        <v>0</v>
      </c>
    </row>
    <row r="69" spans="1:11" x14ac:dyDescent="0.2">
      <c r="A69" s="227" t="s">
        <v>152</v>
      </c>
      <c r="B69" s="227"/>
      <c r="C69" s="227"/>
      <c r="D69" s="227"/>
      <c r="E69" s="227"/>
      <c r="F69" s="227"/>
      <c r="G69" s="228"/>
      <c r="H69" s="228"/>
      <c r="I69" s="228"/>
      <c r="J69" s="229"/>
      <c r="K69" s="229"/>
    </row>
    <row r="70" spans="1:11" ht="22.15" customHeight="1" x14ac:dyDescent="0.2">
      <c r="A70" s="239" t="s">
        <v>369</v>
      </c>
      <c r="B70" s="239"/>
      <c r="C70" s="239"/>
      <c r="D70" s="239"/>
      <c r="E70" s="239"/>
      <c r="F70" s="239"/>
      <c r="G70" s="129">
        <v>62</v>
      </c>
      <c r="H70" s="48">
        <f>H71-H72</f>
        <v>655843</v>
      </c>
      <c r="I70" s="48">
        <f>I71-I72</f>
        <v>545927</v>
      </c>
      <c r="J70" s="48">
        <f>J71-J72</f>
        <v>0</v>
      </c>
      <c r="K70" s="48">
        <f>K71-K72</f>
        <v>0</v>
      </c>
    </row>
    <row r="71" spans="1:11" ht="12.75" customHeight="1" x14ac:dyDescent="0.2">
      <c r="A71" s="233" t="s">
        <v>153</v>
      </c>
      <c r="B71" s="233"/>
      <c r="C71" s="233"/>
      <c r="D71" s="233"/>
      <c r="E71" s="233"/>
      <c r="F71" s="233"/>
      <c r="G71" s="130">
        <v>63</v>
      </c>
      <c r="H71" s="49">
        <v>655843</v>
      </c>
      <c r="I71" s="49">
        <v>545927</v>
      </c>
      <c r="J71" s="49">
        <v>0</v>
      </c>
      <c r="K71" s="49">
        <v>0</v>
      </c>
    </row>
    <row r="72" spans="1:11" ht="12.75" customHeight="1" x14ac:dyDescent="0.2">
      <c r="A72" s="233" t="s">
        <v>154</v>
      </c>
      <c r="B72" s="233"/>
      <c r="C72" s="233"/>
      <c r="D72" s="233"/>
      <c r="E72" s="233"/>
      <c r="F72" s="233"/>
      <c r="G72" s="130">
        <v>64</v>
      </c>
      <c r="H72" s="49">
        <v>0</v>
      </c>
      <c r="I72" s="49">
        <v>0</v>
      </c>
      <c r="J72" s="49">
        <v>0</v>
      </c>
      <c r="K72" s="49">
        <v>0</v>
      </c>
    </row>
    <row r="73" spans="1:11" ht="12.75" customHeight="1" x14ac:dyDescent="0.2">
      <c r="A73" s="241" t="s">
        <v>155</v>
      </c>
      <c r="B73" s="241"/>
      <c r="C73" s="241"/>
      <c r="D73" s="241"/>
      <c r="E73" s="241"/>
      <c r="F73" s="241"/>
      <c r="G73" s="130">
        <v>65</v>
      </c>
      <c r="H73" s="49">
        <v>0</v>
      </c>
      <c r="I73" s="49">
        <v>0</v>
      </c>
      <c r="J73" s="49">
        <v>0</v>
      </c>
      <c r="K73" s="49">
        <v>0</v>
      </c>
    </row>
    <row r="74" spans="1:11" ht="12.75" customHeight="1" x14ac:dyDescent="0.2">
      <c r="A74" s="240" t="s">
        <v>370</v>
      </c>
      <c r="B74" s="240"/>
      <c r="C74" s="240"/>
      <c r="D74" s="240"/>
      <c r="E74" s="240"/>
      <c r="F74" s="240"/>
      <c r="G74" s="129">
        <v>66</v>
      </c>
      <c r="H74" s="70">
        <v>0</v>
      </c>
      <c r="I74" s="70">
        <v>0</v>
      </c>
      <c r="J74" s="70">
        <v>0</v>
      </c>
      <c r="K74" s="70">
        <v>0</v>
      </c>
    </row>
    <row r="75" spans="1:11" ht="12.75" customHeight="1" x14ac:dyDescent="0.2">
      <c r="A75" s="240" t="s">
        <v>371</v>
      </c>
      <c r="B75" s="240"/>
      <c r="C75" s="240"/>
      <c r="D75" s="240"/>
      <c r="E75" s="240"/>
      <c r="F75" s="240"/>
      <c r="G75" s="129">
        <v>67</v>
      </c>
      <c r="H75" s="70">
        <v>0</v>
      </c>
      <c r="I75" s="70">
        <v>0</v>
      </c>
      <c r="J75" s="70">
        <v>0</v>
      </c>
      <c r="K75" s="70">
        <v>0</v>
      </c>
    </row>
    <row r="76" spans="1:11" x14ac:dyDescent="0.2">
      <c r="A76" s="227" t="s">
        <v>156</v>
      </c>
      <c r="B76" s="227"/>
      <c r="C76" s="227"/>
      <c r="D76" s="227"/>
      <c r="E76" s="227"/>
      <c r="F76" s="227"/>
      <c r="G76" s="228"/>
      <c r="H76" s="228"/>
      <c r="I76" s="228"/>
      <c r="J76" s="229"/>
      <c r="K76" s="229"/>
    </row>
    <row r="77" spans="1:11" ht="12.75" customHeight="1" x14ac:dyDescent="0.2">
      <c r="A77" s="239" t="s">
        <v>372</v>
      </c>
      <c r="B77" s="239"/>
      <c r="C77" s="239"/>
      <c r="D77" s="239"/>
      <c r="E77" s="239"/>
      <c r="F77" s="239"/>
      <c r="G77" s="129">
        <v>68</v>
      </c>
      <c r="H77" s="70">
        <v>0</v>
      </c>
      <c r="I77" s="70">
        <v>0</v>
      </c>
      <c r="J77" s="70">
        <v>0</v>
      </c>
      <c r="K77" s="70">
        <v>0</v>
      </c>
    </row>
    <row r="78" spans="1:11" ht="12.75" customHeight="1" x14ac:dyDescent="0.2">
      <c r="A78" s="238" t="s">
        <v>373</v>
      </c>
      <c r="B78" s="238"/>
      <c r="C78" s="238"/>
      <c r="D78" s="238"/>
      <c r="E78" s="238"/>
      <c r="F78" s="238"/>
      <c r="G78" s="131">
        <v>69</v>
      </c>
      <c r="H78" s="50">
        <v>0</v>
      </c>
      <c r="I78" s="50">
        <v>0</v>
      </c>
      <c r="J78" s="50">
        <v>0</v>
      </c>
      <c r="K78" s="50">
        <v>0</v>
      </c>
    </row>
    <row r="79" spans="1:11" ht="12.75" customHeight="1" x14ac:dyDescent="0.2">
      <c r="A79" s="238" t="s">
        <v>374</v>
      </c>
      <c r="B79" s="238"/>
      <c r="C79" s="238"/>
      <c r="D79" s="238"/>
      <c r="E79" s="238"/>
      <c r="F79" s="238"/>
      <c r="G79" s="131">
        <v>70</v>
      </c>
      <c r="H79" s="50">
        <v>0</v>
      </c>
      <c r="I79" s="50">
        <v>0</v>
      </c>
      <c r="J79" s="50">
        <v>0</v>
      </c>
      <c r="K79" s="50">
        <v>0</v>
      </c>
    </row>
    <row r="80" spans="1:11" ht="12.75" customHeight="1" x14ac:dyDescent="0.2">
      <c r="A80" s="239" t="s">
        <v>375</v>
      </c>
      <c r="B80" s="239"/>
      <c r="C80" s="239"/>
      <c r="D80" s="239"/>
      <c r="E80" s="239"/>
      <c r="F80" s="239"/>
      <c r="G80" s="129">
        <v>71</v>
      </c>
      <c r="H80" s="70">
        <v>0</v>
      </c>
      <c r="I80" s="70">
        <v>0</v>
      </c>
      <c r="J80" s="70">
        <v>0</v>
      </c>
      <c r="K80" s="70">
        <v>0</v>
      </c>
    </row>
    <row r="81" spans="1:11" ht="12.75" customHeight="1" x14ac:dyDescent="0.2">
      <c r="A81" s="239" t="s">
        <v>376</v>
      </c>
      <c r="B81" s="239"/>
      <c r="C81" s="239"/>
      <c r="D81" s="239"/>
      <c r="E81" s="239"/>
      <c r="F81" s="239"/>
      <c r="G81" s="129">
        <v>72</v>
      </c>
      <c r="H81" s="70">
        <v>0</v>
      </c>
      <c r="I81" s="70">
        <v>0</v>
      </c>
      <c r="J81" s="70">
        <v>0</v>
      </c>
      <c r="K81" s="70">
        <v>0</v>
      </c>
    </row>
    <row r="82" spans="1:11" ht="12.75" customHeight="1" x14ac:dyDescent="0.2">
      <c r="A82" s="240" t="s">
        <v>377</v>
      </c>
      <c r="B82" s="240"/>
      <c r="C82" s="240"/>
      <c r="D82" s="240"/>
      <c r="E82" s="240"/>
      <c r="F82" s="240"/>
      <c r="G82" s="129">
        <v>73</v>
      </c>
      <c r="H82" s="70">
        <v>0</v>
      </c>
      <c r="I82" s="70">
        <v>0</v>
      </c>
      <c r="J82" s="70">
        <v>0</v>
      </c>
      <c r="K82" s="70">
        <v>0</v>
      </c>
    </row>
    <row r="83" spans="1:11" ht="12.75" customHeight="1" x14ac:dyDescent="0.2">
      <c r="A83" s="240" t="s">
        <v>378</v>
      </c>
      <c r="B83" s="240"/>
      <c r="C83" s="240"/>
      <c r="D83" s="240"/>
      <c r="E83" s="240"/>
      <c r="F83" s="240"/>
      <c r="G83" s="129">
        <v>74</v>
      </c>
      <c r="H83" s="70">
        <v>0</v>
      </c>
      <c r="I83" s="70">
        <v>0</v>
      </c>
      <c r="J83" s="70">
        <v>0</v>
      </c>
      <c r="K83" s="70">
        <v>0</v>
      </c>
    </row>
    <row r="84" spans="1:11" x14ac:dyDescent="0.2">
      <c r="A84" s="227" t="s">
        <v>112</v>
      </c>
      <c r="B84" s="227"/>
      <c r="C84" s="227"/>
      <c r="D84" s="227"/>
      <c r="E84" s="227"/>
      <c r="F84" s="227"/>
      <c r="G84" s="228"/>
      <c r="H84" s="228"/>
      <c r="I84" s="228"/>
      <c r="J84" s="229"/>
      <c r="K84" s="229"/>
    </row>
    <row r="85" spans="1:11" ht="12.75" customHeight="1" x14ac:dyDescent="0.2">
      <c r="A85" s="230" t="s">
        <v>379</v>
      </c>
      <c r="B85" s="230"/>
      <c r="C85" s="230"/>
      <c r="D85" s="230"/>
      <c r="E85" s="230"/>
      <c r="F85" s="230"/>
      <c r="G85" s="129">
        <v>75</v>
      </c>
      <c r="H85" s="51">
        <f>H86+H87</f>
        <v>0</v>
      </c>
      <c r="I85" s="51">
        <f>I86+I87</f>
        <v>0</v>
      </c>
      <c r="J85" s="51">
        <f>J86+J87</f>
        <v>0</v>
      </c>
      <c r="K85" s="51">
        <f>K86+K87</f>
        <v>0</v>
      </c>
    </row>
    <row r="86" spans="1:11" ht="12.75" customHeight="1" x14ac:dyDescent="0.2">
      <c r="A86" s="231" t="s">
        <v>157</v>
      </c>
      <c r="B86" s="231"/>
      <c r="C86" s="231"/>
      <c r="D86" s="231"/>
      <c r="E86" s="231"/>
      <c r="F86" s="231"/>
      <c r="G86" s="130">
        <v>76</v>
      </c>
      <c r="H86" s="52">
        <v>0</v>
      </c>
      <c r="I86" s="52">
        <v>0</v>
      </c>
      <c r="J86" s="52">
        <v>0</v>
      </c>
      <c r="K86" s="52">
        <v>0</v>
      </c>
    </row>
    <row r="87" spans="1:11" ht="12.75" customHeight="1" x14ac:dyDescent="0.2">
      <c r="A87" s="231" t="s">
        <v>158</v>
      </c>
      <c r="B87" s="231"/>
      <c r="C87" s="231"/>
      <c r="D87" s="231"/>
      <c r="E87" s="231"/>
      <c r="F87" s="231"/>
      <c r="G87" s="130">
        <v>77</v>
      </c>
      <c r="H87" s="52">
        <v>0</v>
      </c>
      <c r="I87" s="52">
        <v>0</v>
      </c>
      <c r="J87" s="52">
        <v>0</v>
      </c>
      <c r="K87" s="52">
        <v>0</v>
      </c>
    </row>
    <row r="88" spans="1:11" x14ac:dyDescent="0.2">
      <c r="A88" s="235" t="s">
        <v>114</v>
      </c>
      <c r="B88" s="235"/>
      <c r="C88" s="235"/>
      <c r="D88" s="235"/>
      <c r="E88" s="235"/>
      <c r="F88" s="235"/>
      <c r="G88" s="236"/>
      <c r="H88" s="236"/>
      <c r="I88" s="236"/>
      <c r="J88" s="229"/>
      <c r="K88" s="229"/>
    </row>
    <row r="89" spans="1:11" ht="12.75" customHeight="1" x14ac:dyDescent="0.2">
      <c r="A89" s="237" t="s">
        <v>159</v>
      </c>
      <c r="B89" s="237"/>
      <c r="C89" s="237"/>
      <c r="D89" s="237"/>
      <c r="E89" s="237"/>
      <c r="F89" s="237"/>
      <c r="G89" s="130">
        <v>78</v>
      </c>
      <c r="H89" s="52">
        <v>0</v>
      </c>
      <c r="I89" s="52">
        <v>0</v>
      </c>
      <c r="J89" s="52">
        <v>0</v>
      </c>
      <c r="K89" s="52">
        <v>0</v>
      </c>
    </row>
    <row r="90" spans="1:11" ht="24" customHeight="1" x14ac:dyDescent="0.2">
      <c r="A90" s="226" t="s">
        <v>435</v>
      </c>
      <c r="B90" s="226"/>
      <c r="C90" s="226"/>
      <c r="D90" s="226"/>
      <c r="E90" s="226"/>
      <c r="F90" s="226"/>
      <c r="G90" s="129">
        <v>79</v>
      </c>
      <c r="H90" s="132">
        <f>H91+H98</f>
        <v>0</v>
      </c>
      <c r="I90" s="132">
        <f>I91+I98</f>
        <v>0</v>
      </c>
      <c r="J90" s="132">
        <f t="shared" ref="J90:K90" si="8">J91+J98</f>
        <v>0</v>
      </c>
      <c r="K90" s="132">
        <f t="shared" si="8"/>
        <v>0</v>
      </c>
    </row>
    <row r="91" spans="1:11" ht="24" customHeight="1" x14ac:dyDescent="0.2">
      <c r="A91" s="234" t="s">
        <v>442</v>
      </c>
      <c r="B91" s="234"/>
      <c r="C91" s="234"/>
      <c r="D91" s="234"/>
      <c r="E91" s="234"/>
      <c r="F91" s="234"/>
      <c r="G91" s="129">
        <v>80</v>
      </c>
      <c r="H91" s="132">
        <f>SUM(H92:H96)</f>
        <v>0</v>
      </c>
      <c r="I91" s="132">
        <f>SUM(I92:I96)</f>
        <v>0</v>
      </c>
      <c r="J91" s="132">
        <f t="shared" ref="J91:K91" si="9">SUM(J92:J96)</f>
        <v>0</v>
      </c>
      <c r="K91" s="132">
        <f t="shared" si="9"/>
        <v>0</v>
      </c>
    </row>
    <row r="92" spans="1:11" ht="25.5" customHeight="1" x14ac:dyDescent="0.2">
      <c r="A92" s="233" t="s">
        <v>380</v>
      </c>
      <c r="B92" s="233"/>
      <c r="C92" s="233"/>
      <c r="D92" s="233"/>
      <c r="E92" s="233"/>
      <c r="F92" s="233"/>
      <c r="G92" s="129">
        <v>81</v>
      </c>
      <c r="H92" s="52">
        <v>0</v>
      </c>
      <c r="I92" s="52">
        <v>0</v>
      </c>
      <c r="J92" s="52">
        <v>0</v>
      </c>
      <c r="K92" s="52">
        <v>0</v>
      </c>
    </row>
    <row r="93" spans="1:11" ht="38.25" customHeight="1" x14ac:dyDescent="0.2">
      <c r="A93" s="233" t="s">
        <v>381</v>
      </c>
      <c r="B93" s="233"/>
      <c r="C93" s="233"/>
      <c r="D93" s="233"/>
      <c r="E93" s="233"/>
      <c r="F93" s="233"/>
      <c r="G93" s="129">
        <v>82</v>
      </c>
      <c r="H93" s="52">
        <v>0</v>
      </c>
      <c r="I93" s="52">
        <v>0</v>
      </c>
      <c r="J93" s="52">
        <v>0</v>
      </c>
      <c r="K93" s="52">
        <v>0</v>
      </c>
    </row>
    <row r="94" spans="1:11" ht="38.25" customHeight="1" x14ac:dyDescent="0.2">
      <c r="A94" s="233" t="s">
        <v>382</v>
      </c>
      <c r="B94" s="233"/>
      <c r="C94" s="233"/>
      <c r="D94" s="233"/>
      <c r="E94" s="233"/>
      <c r="F94" s="233"/>
      <c r="G94" s="129">
        <v>83</v>
      </c>
      <c r="H94" s="52">
        <v>0</v>
      </c>
      <c r="I94" s="52">
        <v>0</v>
      </c>
      <c r="J94" s="52">
        <v>0</v>
      </c>
      <c r="K94" s="52">
        <v>0</v>
      </c>
    </row>
    <row r="95" spans="1:11" x14ac:dyDescent="0.2">
      <c r="A95" s="233" t="s">
        <v>383</v>
      </c>
      <c r="B95" s="233"/>
      <c r="C95" s="233"/>
      <c r="D95" s="233"/>
      <c r="E95" s="233"/>
      <c r="F95" s="233"/>
      <c r="G95" s="129">
        <v>84</v>
      </c>
      <c r="H95" s="52">
        <v>0</v>
      </c>
      <c r="I95" s="52">
        <v>0</v>
      </c>
      <c r="J95" s="52">
        <v>0</v>
      </c>
      <c r="K95" s="52">
        <v>0</v>
      </c>
    </row>
    <row r="96" spans="1:11" x14ac:dyDescent="0.2">
      <c r="A96" s="233" t="s">
        <v>384</v>
      </c>
      <c r="B96" s="233"/>
      <c r="C96" s="233"/>
      <c r="D96" s="233"/>
      <c r="E96" s="233"/>
      <c r="F96" s="233"/>
      <c r="G96" s="129">
        <v>85</v>
      </c>
      <c r="H96" s="52">
        <v>0</v>
      </c>
      <c r="I96" s="52">
        <v>0</v>
      </c>
      <c r="J96" s="52">
        <v>0</v>
      </c>
      <c r="K96" s="52">
        <v>0</v>
      </c>
    </row>
    <row r="97" spans="1:11" ht="26.25" customHeight="1" x14ac:dyDescent="0.2">
      <c r="A97" s="233" t="s">
        <v>385</v>
      </c>
      <c r="B97" s="233"/>
      <c r="C97" s="233"/>
      <c r="D97" s="233"/>
      <c r="E97" s="233"/>
      <c r="F97" s="233"/>
      <c r="G97" s="129">
        <v>86</v>
      </c>
      <c r="H97" s="52">
        <v>0</v>
      </c>
      <c r="I97" s="52">
        <v>0</v>
      </c>
      <c r="J97" s="52">
        <v>0</v>
      </c>
      <c r="K97" s="52">
        <v>0</v>
      </c>
    </row>
    <row r="98" spans="1:11" ht="25.5" customHeight="1" x14ac:dyDescent="0.2">
      <c r="A98" s="234" t="s">
        <v>436</v>
      </c>
      <c r="B98" s="234"/>
      <c r="C98" s="234"/>
      <c r="D98" s="234"/>
      <c r="E98" s="234"/>
      <c r="F98" s="234"/>
      <c r="G98" s="129">
        <v>87</v>
      </c>
      <c r="H98" s="132">
        <f>SUM(H99:H106)</f>
        <v>0</v>
      </c>
      <c r="I98" s="132">
        <f>SUM(I99:I106)</f>
        <v>0</v>
      </c>
      <c r="J98" s="132">
        <f t="shared" ref="J98:K98" si="10">SUM(J99:J106)</f>
        <v>0</v>
      </c>
      <c r="K98" s="132">
        <f t="shared" si="10"/>
        <v>0</v>
      </c>
    </row>
    <row r="99" spans="1:11" x14ac:dyDescent="0.2">
      <c r="A99" s="232" t="s">
        <v>160</v>
      </c>
      <c r="B99" s="232"/>
      <c r="C99" s="232"/>
      <c r="D99" s="232"/>
      <c r="E99" s="232"/>
      <c r="F99" s="232"/>
      <c r="G99" s="130">
        <v>88</v>
      </c>
      <c r="H99" s="52">
        <v>0</v>
      </c>
      <c r="I99" s="52">
        <v>0</v>
      </c>
      <c r="J99" s="52">
        <v>0</v>
      </c>
      <c r="K99" s="52">
        <v>0</v>
      </c>
    </row>
    <row r="100" spans="1:11" ht="36" customHeight="1" x14ac:dyDescent="0.2">
      <c r="A100" s="233" t="s">
        <v>386</v>
      </c>
      <c r="B100" s="233"/>
      <c r="C100" s="233"/>
      <c r="D100" s="233"/>
      <c r="E100" s="233"/>
      <c r="F100" s="233"/>
      <c r="G100" s="130">
        <v>89</v>
      </c>
      <c r="H100" s="52">
        <v>0</v>
      </c>
      <c r="I100" s="52">
        <v>0</v>
      </c>
      <c r="J100" s="52">
        <v>0</v>
      </c>
      <c r="K100" s="52">
        <v>0</v>
      </c>
    </row>
    <row r="101" spans="1:11" ht="22.15" customHeight="1" x14ac:dyDescent="0.2">
      <c r="A101" s="232" t="s">
        <v>161</v>
      </c>
      <c r="B101" s="232"/>
      <c r="C101" s="232"/>
      <c r="D101" s="232"/>
      <c r="E101" s="232"/>
      <c r="F101" s="232"/>
      <c r="G101" s="130">
        <v>90</v>
      </c>
      <c r="H101" s="52">
        <v>0</v>
      </c>
      <c r="I101" s="52">
        <v>0</v>
      </c>
      <c r="J101" s="52">
        <v>0</v>
      </c>
      <c r="K101" s="52">
        <v>0</v>
      </c>
    </row>
    <row r="102" spans="1:11" ht="22.15" customHeight="1" x14ac:dyDescent="0.2">
      <c r="A102" s="232" t="s">
        <v>162</v>
      </c>
      <c r="B102" s="232"/>
      <c r="C102" s="232"/>
      <c r="D102" s="232"/>
      <c r="E102" s="232"/>
      <c r="F102" s="232"/>
      <c r="G102" s="130">
        <v>91</v>
      </c>
      <c r="H102" s="52">
        <v>0</v>
      </c>
      <c r="I102" s="52">
        <v>0</v>
      </c>
      <c r="J102" s="52">
        <v>0</v>
      </c>
      <c r="K102" s="52">
        <v>0</v>
      </c>
    </row>
    <row r="103" spans="1:11" ht="22.15" customHeight="1" x14ac:dyDescent="0.2">
      <c r="A103" s="232" t="s">
        <v>163</v>
      </c>
      <c r="B103" s="232"/>
      <c r="C103" s="232"/>
      <c r="D103" s="232"/>
      <c r="E103" s="232"/>
      <c r="F103" s="232"/>
      <c r="G103" s="130">
        <v>92</v>
      </c>
      <c r="H103" s="52">
        <v>0</v>
      </c>
      <c r="I103" s="52">
        <v>0</v>
      </c>
      <c r="J103" s="52">
        <v>0</v>
      </c>
      <c r="K103" s="52">
        <v>0</v>
      </c>
    </row>
    <row r="104" spans="1:11" ht="12.75" customHeight="1" x14ac:dyDescent="0.2">
      <c r="A104" s="233" t="s">
        <v>387</v>
      </c>
      <c r="B104" s="233"/>
      <c r="C104" s="233"/>
      <c r="D104" s="233"/>
      <c r="E104" s="233"/>
      <c r="F104" s="233"/>
      <c r="G104" s="130">
        <v>93</v>
      </c>
      <c r="H104" s="52">
        <v>0</v>
      </c>
      <c r="I104" s="52">
        <v>0</v>
      </c>
      <c r="J104" s="52">
        <v>0</v>
      </c>
      <c r="K104" s="52">
        <v>0</v>
      </c>
    </row>
    <row r="105" spans="1:11" ht="26.25" customHeight="1" x14ac:dyDescent="0.2">
      <c r="A105" s="233" t="s">
        <v>388</v>
      </c>
      <c r="B105" s="233"/>
      <c r="C105" s="233"/>
      <c r="D105" s="233"/>
      <c r="E105" s="233"/>
      <c r="F105" s="233"/>
      <c r="G105" s="130">
        <v>94</v>
      </c>
      <c r="H105" s="52">
        <v>0</v>
      </c>
      <c r="I105" s="52">
        <v>0</v>
      </c>
      <c r="J105" s="52">
        <v>0</v>
      </c>
      <c r="K105" s="52">
        <v>0</v>
      </c>
    </row>
    <row r="106" spans="1:11" x14ac:dyDescent="0.2">
      <c r="A106" s="233" t="s">
        <v>389</v>
      </c>
      <c r="B106" s="233"/>
      <c r="C106" s="233"/>
      <c r="D106" s="233"/>
      <c r="E106" s="233"/>
      <c r="F106" s="233"/>
      <c r="G106" s="130">
        <v>95</v>
      </c>
      <c r="H106" s="52">
        <v>0</v>
      </c>
      <c r="I106" s="52">
        <v>0</v>
      </c>
      <c r="J106" s="52">
        <v>0</v>
      </c>
      <c r="K106" s="52">
        <v>0</v>
      </c>
    </row>
    <row r="107" spans="1:11" ht="24.75" customHeight="1" x14ac:dyDescent="0.2">
      <c r="A107" s="233" t="s">
        <v>390</v>
      </c>
      <c r="B107" s="233"/>
      <c r="C107" s="233"/>
      <c r="D107" s="233"/>
      <c r="E107" s="233"/>
      <c r="F107" s="233"/>
      <c r="G107" s="130">
        <v>96</v>
      </c>
      <c r="H107" s="52">
        <v>0</v>
      </c>
      <c r="I107" s="52">
        <v>0</v>
      </c>
      <c r="J107" s="52">
        <v>0</v>
      </c>
      <c r="K107" s="52">
        <v>0</v>
      </c>
    </row>
    <row r="108" spans="1:11" ht="22.9" customHeight="1" x14ac:dyDescent="0.2">
      <c r="A108" s="226" t="s">
        <v>437</v>
      </c>
      <c r="B108" s="226"/>
      <c r="C108" s="226"/>
      <c r="D108" s="226"/>
      <c r="E108" s="226"/>
      <c r="F108" s="226"/>
      <c r="G108" s="129">
        <v>97</v>
      </c>
      <c r="H108" s="132">
        <f>H91+H98-H107-H97</f>
        <v>0</v>
      </c>
      <c r="I108" s="132">
        <f>I91+I98-I107-I97</f>
        <v>0</v>
      </c>
      <c r="J108" s="132">
        <f t="shared" ref="J108:K108" si="11">J91+J98-J107-J97</f>
        <v>0</v>
      </c>
      <c r="K108" s="132">
        <f t="shared" si="11"/>
        <v>0</v>
      </c>
    </row>
    <row r="109" spans="1:11" ht="12.75" customHeight="1" x14ac:dyDescent="0.2">
      <c r="A109" s="226" t="s">
        <v>391</v>
      </c>
      <c r="B109" s="226"/>
      <c r="C109" s="226"/>
      <c r="D109" s="226"/>
      <c r="E109" s="226"/>
      <c r="F109" s="226"/>
      <c r="G109" s="129">
        <v>98</v>
      </c>
      <c r="H109" s="51">
        <f>H89+H108</f>
        <v>0</v>
      </c>
      <c r="I109" s="51">
        <f>I89+I108</f>
        <v>0</v>
      </c>
      <c r="J109" s="51">
        <f t="shared" ref="J109:K109" si="12">J89+J108</f>
        <v>0</v>
      </c>
      <c r="K109" s="51">
        <f t="shared" si="12"/>
        <v>0</v>
      </c>
    </row>
    <row r="110" spans="1:11" x14ac:dyDescent="0.2">
      <c r="A110" s="227" t="s">
        <v>164</v>
      </c>
      <c r="B110" s="227"/>
      <c r="C110" s="227"/>
      <c r="D110" s="227"/>
      <c r="E110" s="227"/>
      <c r="F110" s="227"/>
      <c r="G110" s="228"/>
      <c r="H110" s="228"/>
      <c r="I110" s="228"/>
      <c r="J110" s="229"/>
      <c r="K110" s="229"/>
    </row>
    <row r="111" spans="1:11" ht="12.75" customHeight="1" x14ac:dyDescent="0.2">
      <c r="A111" s="230" t="s">
        <v>392</v>
      </c>
      <c r="B111" s="230"/>
      <c r="C111" s="230"/>
      <c r="D111" s="230"/>
      <c r="E111" s="230"/>
      <c r="F111" s="230"/>
      <c r="G111" s="129">
        <v>99</v>
      </c>
      <c r="H111" s="51">
        <f>H112+H113</f>
        <v>0</v>
      </c>
      <c r="I111" s="51">
        <f>I112+I113</f>
        <v>0</v>
      </c>
      <c r="J111" s="51">
        <f>J112+J113</f>
        <v>0</v>
      </c>
      <c r="K111" s="51">
        <f>K112+K113</f>
        <v>0</v>
      </c>
    </row>
    <row r="112" spans="1:11" ht="12.75" customHeight="1" x14ac:dyDescent="0.2">
      <c r="A112" s="231" t="s">
        <v>113</v>
      </c>
      <c r="B112" s="231"/>
      <c r="C112" s="231"/>
      <c r="D112" s="231"/>
      <c r="E112" s="231"/>
      <c r="F112" s="231"/>
      <c r="G112" s="130">
        <v>100</v>
      </c>
      <c r="H112" s="52">
        <v>0</v>
      </c>
      <c r="I112" s="52">
        <v>0</v>
      </c>
      <c r="J112" s="52">
        <v>0</v>
      </c>
      <c r="K112" s="52">
        <v>0</v>
      </c>
    </row>
    <row r="113" spans="1:11" ht="12.75" customHeight="1" x14ac:dyDescent="0.2">
      <c r="A113" s="231" t="s">
        <v>165</v>
      </c>
      <c r="B113" s="231"/>
      <c r="C113" s="231"/>
      <c r="D113" s="231"/>
      <c r="E113" s="231"/>
      <c r="F113" s="231"/>
      <c r="G113" s="130">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97:F97"/>
    <mergeCell ref="A98:F98"/>
    <mergeCell ref="A99:F99"/>
    <mergeCell ref="A100:F100"/>
    <mergeCell ref="A101:F101"/>
    <mergeCell ref="A102:F102"/>
    <mergeCell ref="A91:F91"/>
    <mergeCell ref="A92:F92"/>
    <mergeCell ref="A93:F93"/>
    <mergeCell ref="A94:F94"/>
    <mergeCell ref="A95:F95"/>
    <mergeCell ref="A96:F96"/>
    <mergeCell ref="A109:F109"/>
    <mergeCell ref="A110:K110"/>
    <mergeCell ref="A111:F111"/>
    <mergeCell ref="A112:F112"/>
    <mergeCell ref="A113:F113"/>
    <mergeCell ref="A103:F103"/>
    <mergeCell ref="A104:F104"/>
    <mergeCell ref="A105:F105"/>
    <mergeCell ref="A106:F106"/>
    <mergeCell ref="A107:F107"/>
    <mergeCell ref="A108:F108"/>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970A03DE-FABA-4418-BE9C-FA6AF6A75F64}">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8DB841EF-97AD-45D7-B35C-58332B8A7307}">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1A892126-057A-4E93-803E-07EFC8950260}">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3F69C2E6-B9A1-4C1D-A277-DCE61798570C}">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8417284D-BA97-40C2-A907-EADD9ECA2664}">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Y63"/>
  <sheetViews>
    <sheetView view="pageBreakPreview" zoomScale="80" zoomScaleNormal="100" zoomScaleSheetLayoutView="80" workbookViewId="0">
      <selection activeCell="H61" sqref="H6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1" t="s">
        <v>245</v>
      </c>
      <c r="B1" s="262"/>
      <c r="C1" s="262"/>
      <c r="D1" s="262"/>
      <c r="E1" s="262"/>
      <c r="F1" s="262"/>
      <c r="G1" s="262"/>
      <c r="H1" s="262"/>
      <c r="I1" s="262"/>
      <c r="J1" s="262"/>
      <c r="K1" s="26"/>
    </row>
    <row r="2" spans="1:25" ht="15.75" x14ac:dyDescent="0.2">
      <c r="A2" s="2"/>
      <c r="B2" s="3"/>
      <c r="C2" s="263" t="s">
        <v>246</v>
      </c>
      <c r="D2" s="263"/>
      <c r="E2" s="9">
        <v>45658</v>
      </c>
      <c r="F2" s="4" t="s">
        <v>0</v>
      </c>
      <c r="G2" s="9">
        <v>45838</v>
      </c>
      <c r="H2" s="27"/>
      <c r="I2" s="27"/>
      <c r="J2" s="27"/>
      <c r="K2" s="26"/>
      <c r="X2" s="28" t="s">
        <v>447</v>
      </c>
    </row>
    <row r="3" spans="1:25" ht="13.5" customHeight="1" thickBot="1" x14ac:dyDescent="0.25">
      <c r="A3" s="266" t="s">
        <v>247</v>
      </c>
      <c r="B3" s="267"/>
      <c r="C3" s="267"/>
      <c r="D3" s="267"/>
      <c r="E3" s="267"/>
      <c r="F3" s="267"/>
      <c r="G3" s="270" t="s">
        <v>3</v>
      </c>
      <c r="H3" s="272" t="s">
        <v>248</v>
      </c>
      <c r="I3" s="272"/>
      <c r="J3" s="272"/>
      <c r="K3" s="272"/>
      <c r="L3" s="272"/>
      <c r="M3" s="272"/>
      <c r="N3" s="272"/>
      <c r="O3" s="272"/>
      <c r="P3" s="272"/>
      <c r="Q3" s="272"/>
      <c r="R3" s="272"/>
      <c r="S3" s="272"/>
      <c r="T3" s="272"/>
      <c r="U3" s="272"/>
      <c r="V3" s="272"/>
      <c r="W3" s="272"/>
      <c r="X3" s="272" t="s">
        <v>249</v>
      </c>
      <c r="Y3" s="274" t="s">
        <v>250</v>
      </c>
    </row>
    <row r="4" spans="1:25" ht="90.75" thickBot="1" x14ac:dyDescent="0.25">
      <c r="A4" s="268"/>
      <c r="B4" s="269"/>
      <c r="C4" s="269"/>
      <c r="D4" s="269"/>
      <c r="E4" s="269"/>
      <c r="F4" s="269"/>
      <c r="G4" s="271"/>
      <c r="H4" s="29" t="s">
        <v>251</v>
      </c>
      <c r="I4" s="29" t="s">
        <v>252</v>
      </c>
      <c r="J4" s="29" t="s">
        <v>253</v>
      </c>
      <c r="K4" s="29" t="s">
        <v>254</v>
      </c>
      <c r="L4" s="29" t="s">
        <v>255</v>
      </c>
      <c r="M4" s="29" t="s">
        <v>256</v>
      </c>
      <c r="N4" s="29" t="s">
        <v>257</v>
      </c>
      <c r="O4" s="29" t="s">
        <v>258</v>
      </c>
      <c r="P4" s="69" t="s">
        <v>411</v>
      </c>
      <c r="Q4" s="29" t="s">
        <v>259</v>
      </c>
      <c r="R4" s="29" t="s">
        <v>260</v>
      </c>
      <c r="S4" s="69" t="s">
        <v>412</v>
      </c>
      <c r="T4" s="69" t="s">
        <v>413</v>
      </c>
      <c r="U4" s="29" t="s">
        <v>261</v>
      </c>
      <c r="V4" s="29" t="s">
        <v>262</v>
      </c>
      <c r="W4" s="29" t="s">
        <v>263</v>
      </c>
      <c r="X4" s="273"/>
      <c r="Y4" s="275"/>
    </row>
    <row r="5" spans="1:25" ht="22.5" x14ac:dyDescent="0.2">
      <c r="A5" s="276">
        <v>1</v>
      </c>
      <c r="B5" s="277"/>
      <c r="C5" s="277"/>
      <c r="D5" s="277"/>
      <c r="E5" s="277"/>
      <c r="F5" s="27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78" t="s">
        <v>264</v>
      </c>
      <c r="B6" s="278"/>
      <c r="C6" s="278"/>
      <c r="D6" s="278"/>
      <c r="E6" s="278"/>
      <c r="F6" s="278"/>
      <c r="G6" s="278"/>
      <c r="H6" s="278"/>
      <c r="I6" s="278"/>
      <c r="J6" s="278"/>
      <c r="K6" s="278"/>
      <c r="L6" s="278"/>
      <c r="M6" s="278"/>
      <c r="N6" s="279"/>
      <c r="O6" s="279"/>
      <c r="P6" s="279"/>
      <c r="Q6" s="279"/>
      <c r="R6" s="279"/>
      <c r="S6" s="279"/>
      <c r="T6" s="279"/>
      <c r="U6" s="279"/>
      <c r="V6" s="279"/>
      <c r="W6" s="279"/>
      <c r="X6" s="279"/>
      <c r="Y6" s="280"/>
    </row>
    <row r="7" spans="1:25" x14ac:dyDescent="0.2">
      <c r="A7" s="281" t="s">
        <v>298</v>
      </c>
      <c r="B7" s="281"/>
      <c r="C7" s="281"/>
      <c r="D7" s="281"/>
      <c r="E7" s="281"/>
      <c r="F7" s="281"/>
      <c r="G7" s="6">
        <v>1</v>
      </c>
      <c r="H7" s="33">
        <v>21236140</v>
      </c>
      <c r="I7" s="33">
        <v>0</v>
      </c>
      <c r="J7" s="33">
        <v>0</v>
      </c>
      <c r="K7" s="33">
        <v>0</v>
      </c>
      <c r="L7" s="33">
        <v>0</v>
      </c>
      <c r="M7" s="33">
        <v>0</v>
      </c>
      <c r="N7" s="33">
        <v>0</v>
      </c>
      <c r="O7" s="33">
        <v>0</v>
      </c>
      <c r="P7" s="33">
        <v>0</v>
      </c>
      <c r="Q7" s="33">
        <v>0</v>
      </c>
      <c r="R7" s="33">
        <v>0</v>
      </c>
      <c r="S7" s="33">
        <v>0</v>
      </c>
      <c r="T7" s="33">
        <v>0</v>
      </c>
      <c r="U7" s="33">
        <v>138315475</v>
      </c>
      <c r="V7" s="33">
        <v>0</v>
      </c>
      <c r="W7" s="34">
        <f>H7+I7+J7+K7-L7+M7+N7+O7+P7+Q7+R7+U7+V7+S7+T7</f>
        <v>159551615</v>
      </c>
      <c r="X7" s="33">
        <v>0</v>
      </c>
      <c r="Y7" s="34">
        <f>W7+X7</f>
        <v>159551615</v>
      </c>
    </row>
    <row r="8" spans="1:25" x14ac:dyDescent="0.2">
      <c r="A8" s="264" t="s">
        <v>265</v>
      </c>
      <c r="B8" s="264"/>
      <c r="C8" s="264"/>
      <c r="D8" s="264"/>
      <c r="E8" s="264"/>
      <c r="F8" s="26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4" t="s">
        <v>266</v>
      </c>
      <c r="B9" s="264"/>
      <c r="C9" s="264"/>
      <c r="D9" s="264"/>
      <c r="E9" s="264"/>
      <c r="F9" s="26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65" t="s">
        <v>299</v>
      </c>
      <c r="B10" s="265"/>
      <c r="C10" s="265"/>
      <c r="D10" s="265"/>
      <c r="E10" s="265"/>
      <c r="F10" s="265"/>
      <c r="G10" s="7">
        <v>4</v>
      </c>
      <c r="H10" s="34">
        <f>H7+H8+H9</f>
        <v>21236140</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138315475</v>
      </c>
      <c r="V10" s="34">
        <f t="shared" si="2"/>
        <v>0</v>
      </c>
      <c r="W10" s="34">
        <f t="shared" si="2"/>
        <v>159551615</v>
      </c>
      <c r="X10" s="34">
        <f t="shared" si="2"/>
        <v>0</v>
      </c>
      <c r="Y10" s="34">
        <f t="shared" si="2"/>
        <v>159551615</v>
      </c>
    </row>
    <row r="11" spans="1:25" x14ac:dyDescent="0.2">
      <c r="A11" s="264" t="s">
        <v>267</v>
      </c>
      <c r="B11" s="264"/>
      <c r="C11" s="264"/>
      <c r="D11" s="264"/>
      <c r="E11" s="264"/>
      <c r="F11" s="264"/>
      <c r="G11" s="6">
        <v>5</v>
      </c>
      <c r="H11" s="35">
        <v>0</v>
      </c>
      <c r="I11" s="35">
        <v>0</v>
      </c>
      <c r="J11" s="35">
        <v>0</v>
      </c>
      <c r="K11" s="35">
        <v>0</v>
      </c>
      <c r="L11" s="35">
        <v>0</v>
      </c>
      <c r="M11" s="35">
        <v>0</v>
      </c>
      <c r="N11" s="35">
        <v>0</v>
      </c>
      <c r="O11" s="35">
        <v>0</v>
      </c>
      <c r="P11" s="35">
        <v>0</v>
      </c>
      <c r="Q11" s="35">
        <v>0</v>
      </c>
      <c r="R11" s="35">
        <v>0</v>
      </c>
      <c r="S11" s="33">
        <v>0</v>
      </c>
      <c r="T11" s="33">
        <v>0</v>
      </c>
      <c r="U11" s="35">
        <v>0</v>
      </c>
      <c r="V11" s="33">
        <v>39082967</v>
      </c>
      <c r="W11" s="34">
        <f t="shared" ref="W11:W29" si="3">H11+I11+J11+K11-L11+M11+N11+O11+P11+Q11+R11+U11+V11+S11+T11</f>
        <v>39082967</v>
      </c>
      <c r="X11" s="33">
        <v>0</v>
      </c>
      <c r="Y11" s="34">
        <f t="shared" ref="Y11:Y29" si="4">W11+X11</f>
        <v>39082967</v>
      </c>
    </row>
    <row r="12" spans="1:25" x14ac:dyDescent="0.2">
      <c r="A12" s="264" t="s">
        <v>268</v>
      </c>
      <c r="B12" s="264"/>
      <c r="C12" s="264"/>
      <c r="D12" s="264"/>
      <c r="E12" s="264"/>
      <c r="F12" s="26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4" t="s">
        <v>269</v>
      </c>
      <c r="B13" s="264"/>
      <c r="C13" s="264"/>
      <c r="D13" s="264"/>
      <c r="E13" s="264"/>
      <c r="F13" s="26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4" t="s">
        <v>417</v>
      </c>
      <c r="B14" s="264"/>
      <c r="C14" s="264"/>
      <c r="D14" s="264"/>
      <c r="E14" s="264"/>
      <c r="F14" s="26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4" t="s">
        <v>270</v>
      </c>
      <c r="B15" s="264"/>
      <c r="C15" s="264"/>
      <c r="D15" s="264"/>
      <c r="E15" s="264"/>
      <c r="F15" s="26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4" t="s">
        <v>271</v>
      </c>
      <c r="B16" s="264"/>
      <c r="C16" s="264"/>
      <c r="D16" s="264"/>
      <c r="E16" s="264"/>
      <c r="F16" s="26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4" t="s">
        <v>272</v>
      </c>
      <c r="B17" s="264"/>
      <c r="C17" s="264"/>
      <c r="D17" s="264"/>
      <c r="E17" s="264"/>
      <c r="F17" s="26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4" t="s">
        <v>273</v>
      </c>
      <c r="B18" s="264"/>
      <c r="C18" s="264"/>
      <c r="D18" s="264"/>
      <c r="E18" s="264"/>
      <c r="F18" s="26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4" t="s">
        <v>274</v>
      </c>
      <c r="B19" s="264"/>
      <c r="C19" s="264"/>
      <c r="D19" s="264"/>
      <c r="E19" s="264"/>
      <c r="F19" s="264"/>
      <c r="G19" s="6">
        <v>13</v>
      </c>
      <c r="H19" s="33">
        <v>0</v>
      </c>
      <c r="I19" s="33">
        <v>0</v>
      </c>
      <c r="J19" s="33">
        <v>0</v>
      </c>
      <c r="K19" s="33">
        <v>0</v>
      </c>
      <c r="L19" s="33">
        <v>0</v>
      </c>
      <c r="M19" s="33">
        <v>0</v>
      </c>
      <c r="N19" s="33">
        <v>0</v>
      </c>
      <c r="O19" s="33">
        <v>0</v>
      </c>
      <c r="P19" s="33">
        <v>0</v>
      </c>
      <c r="Q19" s="33">
        <v>0</v>
      </c>
      <c r="R19" s="33">
        <v>0</v>
      </c>
      <c r="S19" s="33">
        <v>0</v>
      </c>
      <c r="T19" s="33">
        <v>0</v>
      </c>
      <c r="U19" s="33">
        <v>-11044172</v>
      </c>
      <c r="V19" s="33">
        <v>0</v>
      </c>
      <c r="W19" s="34">
        <f t="shared" si="3"/>
        <v>-11044172</v>
      </c>
      <c r="X19" s="33">
        <v>0</v>
      </c>
      <c r="Y19" s="34">
        <f t="shared" si="4"/>
        <v>-11044172</v>
      </c>
    </row>
    <row r="20" spans="1:25" x14ac:dyDescent="0.2">
      <c r="A20" s="264" t="s">
        <v>275</v>
      </c>
      <c r="B20" s="264"/>
      <c r="C20" s="264"/>
      <c r="D20" s="264"/>
      <c r="E20" s="264"/>
      <c r="F20" s="26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4" t="s">
        <v>418</v>
      </c>
      <c r="B21" s="264"/>
      <c r="C21" s="264"/>
      <c r="D21" s="264"/>
      <c r="E21" s="264"/>
      <c r="F21" s="26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4" t="s">
        <v>419</v>
      </c>
      <c r="B22" s="264"/>
      <c r="C22" s="264"/>
      <c r="D22" s="264"/>
      <c r="E22" s="264"/>
      <c r="F22" s="26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4" t="s">
        <v>420</v>
      </c>
      <c r="B23" s="264"/>
      <c r="C23" s="264"/>
      <c r="D23" s="264"/>
      <c r="E23" s="264"/>
      <c r="F23" s="26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4" t="s">
        <v>276</v>
      </c>
      <c r="B24" s="264"/>
      <c r="C24" s="264"/>
      <c r="D24" s="264"/>
      <c r="E24" s="264"/>
      <c r="F24" s="26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4" t="s">
        <v>421</v>
      </c>
      <c r="B25" s="264"/>
      <c r="C25" s="264"/>
      <c r="D25" s="264"/>
      <c r="E25" s="264"/>
      <c r="F25" s="26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4" t="s">
        <v>429</v>
      </c>
      <c r="B26" s="264"/>
      <c r="C26" s="264"/>
      <c r="D26" s="264"/>
      <c r="E26" s="264"/>
      <c r="F26" s="264"/>
      <c r="G26" s="6">
        <v>20</v>
      </c>
      <c r="H26" s="33">
        <v>0</v>
      </c>
      <c r="I26" s="33">
        <v>0</v>
      </c>
      <c r="J26" s="33">
        <v>0</v>
      </c>
      <c r="K26" s="33">
        <v>0</v>
      </c>
      <c r="L26" s="33">
        <v>0</v>
      </c>
      <c r="M26" s="33">
        <v>0</v>
      </c>
      <c r="N26" s="33">
        <v>0</v>
      </c>
      <c r="O26" s="33">
        <v>0</v>
      </c>
      <c r="P26" s="33">
        <v>0</v>
      </c>
      <c r="Q26" s="33">
        <v>0</v>
      </c>
      <c r="R26" s="33">
        <v>0</v>
      </c>
      <c r="S26" s="33">
        <v>0</v>
      </c>
      <c r="T26" s="33">
        <v>0</v>
      </c>
      <c r="U26" s="33">
        <v>-31566033</v>
      </c>
      <c r="V26" s="33">
        <v>0</v>
      </c>
      <c r="W26" s="34">
        <f t="shared" si="3"/>
        <v>-31566033</v>
      </c>
      <c r="X26" s="33">
        <v>0</v>
      </c>
      <c r="Y26" s="34">
        <f t="shared" si="4"/>
        <v>-31566033</v>
      </c>
    </row>
    <row r="27" spans="1:25" ht="12.75" customHeight="1" x14ac:dyDescent="0.2">
      <c r="A27" s="264" t="s">
        <v>422</v>
      </c>
      <c r="B27" s="264"/>
      <c r="C27" s="264"/>
      <c r="D27" s="264"/>
      <c r="E27" s="264"/>
      <c r="F27" s="26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4" t="s">
        <v>423</v>
      </c>
      <c r="B28" s="264"/>
      <c r="C28" s="264"/>
      <c r="D28" s="264"/>
      <c r="E28" s="264"/>
      <c r="F28" s="26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4" t="s">
        <v>424</v>
      </c>
      <c r="B29" s="264"/>
      <c r="C29" s="264"/>
      <c r="D29" s="264"/>
      <c r="E29" s="264"/>
      <c r="F29" s="26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2" t="s">
        <v>425</v>
      </c>
      <c r="B30" s="282"/>
      <c r="C30" s="282"/>
      <c r="D30" s="282"/>
      <c r="E30" s="282"/>
      <c r="F30" s="282"/>
      <c r="G30" s="8">
        <v>24</v>
      </c>
      <c r="H30" s="36">
        <f>SUM(H10:H29)</f>
        <v>21236140</v>
      </c>
      <c r="I30" s="36">
        <f t="shared" ref="I30:Y30" si="5">SUM(I10:I29)</f>
        <v>0</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95705270</v>
      </c>
      <c r="V30" s="36">
        <f t="shared" si="5"/>
        <v>39082967</v>
      </c>
      <c r="W30" s="36">
        <f t="shared" si="5"/>
        <v>156024377</v>
      </c>
      <c r="X30" s="36">
        <f t="shared" si="5"/>
        <v>0</v>
      </c>
      <c r="Y30" s="36">
        <f t="shared" si="5"/>
        <v>156024377</v>
      </c>
    </row>
    <row r="31" spans="1:25" x14ac:dyDescent="0.2">
      <c r="A31" s="283" t="s">
        <v>277</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row>
    <row r="32" spans="1:25" ht="36.75" customHeight="1" x14ac:dyDescent="0.2">
      <c r="A32" s="285" t="s">
        <v>278</v>
      </c>
      <c r="B32" s="285"/>
      <c r="C32" s="285"/>
      <c r="D32" s="285"/>
      <c r="E32" s="285"/>
      <c r="F32" s="28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-11044172</v>
      </c>
      <c r="V32" s="34">
        <f t="shared" si="6"/>
        <v>0</v>
      </c>
      <c r="W32" s="34">
        <f t="shared" si="6"/>
        <v>-11044172</v>
      </c>
      <c r="X32" s="34">
        <f t="shared" si="6"/>
        <v>0</v>
      </c>
      <c r="Y32" s="34">
        <f t="shared" si="6"/>
        <v>-11044172</v>
      </c>
    </row>
    <row r="33" spans="1:25" ht="31.5" customHeight="1" x14ac:dyDescent="0.2">
      <c r="A33" s="285" t="s">
        <v>426</v>
      </c>
      <c r="B33" s="285"/>
      <c r="C33" s="285"/>
      <c r="D33" s="285"/>
      <c r="E33" s="285"/>
      <c r="F33" s="28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-11044172</v>
      </c>
      <c r="V33" s="34">
        <f t="shared" si="8"/>
        <v>39082967</v>
      </c>
      <c r="W33" s="34">
        <f t="shared" si="8"/>
        <v>28038795</v>
      </c>
      <c r="X33" s="34">
        <f t="shared" si="8"/>
        <v>0</v>
      </c>
      <c r="Y33" s="34">
        <f t="shared" si="8"/>
        <v>28038795</v>
      </c>
    </row>
    <row r="34" spans="1:25" ht="30.75" customHeight="1" x14ac:dyDescent="0.2">
      <c r="A34" s="286" t="s">
        <v>427</v>
      </c>
      <c r="B34" s="286"/>
      <c r="C34" s="286"/>
      <c r="D34" s="286"/>
      <c r="E34" s="286"/>
      <c r="F34" s="28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-31566033</v>
      </c>
      <c r="V34" s="36">
        <f t="shared" si="10"/>
        <v>0</v>
      </c>
      <c r="W34" s="36">
        <f t="shared" si="10"/>
        <v>-31566033</v>
      </c>
      <c r="X34" s="36">
        <f t="shared" si="10"/>
        <v>0</v>
      </c>
      <c r="Y34" s="36">
        <f t="shared" si="10"/>
        <v>-31566033</v>
      </c>
    </row>
    <row r="35" spans="1:25" x14ac:dyDescent="0.2">
      <c r="A35" s="283" t="s">
        <v>279</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row>
    <row r="36" spans="1:25" ht="12.75" customHeight="1" x14ac:dyDescent="0.2">
      <c r="A36" s="281" t="s">
        <v>300</v>
      </c>
      <c r="B36" s="281"/>
      <c r="C36" s="281"/>
      <c r="D36" s="281"/>
      <c r="E36" s="281"/>
      <c r="F36" s="281"/>
      <c r="G36" s="6">
        <v>28</v>
      </c>
      <c r="H36" s="33">
        <v>21236140</v>
      </c>
      <c r="I36" s="33">
        <v>0</v>
      </c>
      <c r="J36" s="33">
        <v>0</v>
      </c>
      <c r="K36" s="33">
        <v>0</v>
      </c>
      <c r="L36" s="33">
        <v>0</v>
      </c>
      <c r="M36" s="33">
        <v>0</v>
      </c>
      <c r="N36" s="33">
        <v>0</v>
      </c>
      <c r="O36" s="33">
        <v>0</v>
      </c>
      <c r="P36" s="33">
        <v>0</v>
      </c>
      <c r="Q36" s="33">
        <v>0</v>
      </c>
      <c r="R36" s="33">
        <v>0</v>
      </c>
      <c r="S36" s="33">
        <v>0</v>
      </c>
      <c r="T36" s="33">
        <v>0</v>
      </c>
      <c r="U36" s="33">
        <v>95705270</v>
      </c>
      <c r="V36" s="33">
        <v>39082967</v>
      </c>
      <c r="W36" s="37">
        <f>H36+I36+J36+K36-L36+M36+N36+O36+P36+Q36+R36+U36+V36+S36+T36</f>
        <v>156024377</v>
      </c>
      <c r="X36" s="33">
        <v>0</v>
      </c>
      <c r="Y36" s="37">
        <f t="shared" ref="Y36:Y38" si="12">W36+X36</f>
        <v>156024377</v>
      </c>
    </row>
    <row r="37" spans="1:25" ht="12.75" customHeight="1" x14ac:dyDescent="0.2">
      <c r="A37" s="264" t="s">
        <v>265</v>
      </c>
      <c r="B37" s="264"/>
      <c r="C37" s="264"/>
      <c r="D37" s="264"/>
      <c r="E37" s="264"/>
      <c r="F37" s="26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4" t="s">
        <v>266</v>
      </c>
      <c r="B38" s="264"/>
      <c r="C38" s="264"/>
      <c r="D38" s="264"/>
      <c r="E38" s="264"/>
      <c r="F38" s="26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65" t="s">
        <v>428</v>
      </c>
      <c r="B39" s="265"/>
      <c r="C39" s="265"/>
      <c r="D39" s="265"/>
      <c r="E39" s="265"/>
      <c r="F39" s="265"/>
      <c r="G39" s="7">
        <v>31</v>
      </c>
      <c r="H39" s="34">
        <f>H36+H37+H38</f>
        <v>21236140</v>
      </c>
      <c r="I39" s="34">
        <f t="shared" ref="I39:Y39" si="14">I36+I37+I38</f>
        <v>0</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95705270</v>
      </c>
      <c r="V39" s="34">
        <f t="shared" si="14"/>
        <v>39082967</v>
      </c>
      <c r="W39" s="34">
        <f t="shared" si="14"/>
        <v>156024377</v>
      </c>
      <c r="X39" s="34">
        <f t="shared" si="14"/>
        <v>0</v>
      </c>
      <c r="Y39" s="34">
        <f t="shared" si="14"/>
        <v>156024377</v>
      </c>
    </row>
    <row r="40" spans="1:25" ht="12.75" customHeight="1" x14ac:dyDescent="0.2">
      <c r="A40" s="264" t="s">
        <v>267</v>
      </c>
      <c r="B40" s="264"/>
      <c r="C40" s="264"/>
      <c r="D40" s="264"/>
      <c r="E40" s="264"/>
      <c r="F40" s="264"/>
      <c r="G40" s="6">
        <v>32</v>
      </c>
      <c r="H40" s="35">
        <v>0</v>
      </c>
      <c r="I40" s="35">
        <v>0</v>
      </c>
      <c r="J40" s="35">
        <v>0</v>
      </c>
      <c r="K40" s="35">
        <v>0</v>
      </c>
      <c r="L40" s="35">
        <v>0</v>
      </c>
      <c r="M40" s="35">
        <v>0</v>
      </c>
      <c r="N40" s="35">
        <v>0</v>
      </c>
      <c r="O40" s="35">
        <v>0</v>
      </c>
      <c r="P40" s="35">
        <v>0</v>
      </c>
      <c r="Q40" s="35">
        <v>0</v>
      </c>
      <c r="R40" s="35">
        <v>0</v>
      </c>
      <c r="S40" s="33">
        <v>0</v>
      </c>
      <c r="T40" s="33">
        <v>0</v>
      </c>
      <c r="U40" s="35">
        <v>0</v>
      </c>
      <c r="V40" s="33">
        <v>3406881</v>
      </c>
      <c r="W40" s="37">
        <f t="shared" ref="W40:W58" si="15">H40+I40+J40+K40-L40+M40+N40+O40+P40+Q40+R40+U40+V40+S40+T40</f>
        <v>3406881</v>
      </c>
      <c r="X40" s="33">
        <v>0</v>
      </c>
      <c r="Y40" s="37">
        <f t="shared" ref="Y40:Y58" si="16">W40+X40</f>
        <v>3406881</v>
      </c>
    </row>
    <row r="41" spans="1:25" ht="12.75" customHeight="1" x14ac:dyDescent="0.2">
      <c r="A41" s="264" t="s">
        <v>268</v>
      </c>
      <c r="B41" s="264"/>
      <c r="C41" s="264"/>
      <c r="D41" s="264"/>
      <c r="E41" s="264"/>
      <c r="F41" s="26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4" t="s">
        <v>280</v>
      </c>
      <c r="B42" s="264"/>
      <c r="C42" s="264"/>
      <c r="D42" s="264"/>
      <c r="E42" s="264"/>
      <c r="F42" s="26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4" t="s">
        <v>417</v>
      </c>
      <c r="B43" s="264"/>
      <c r="C43" s="264"/>
      <c r="D43" s="264"/>
      <c r="E43" s="264"/>
      <c r="F43" s="26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4" t="s">
        <v>270</v>
      </c>
      <c r="B44" s="264"/>
      <c r="C44" s="264"/>
      <c r="D44" s="264"/>
      <c r="E44" s="264"/>
      <c r="F44" s="26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4" t="s">
        <v>271</v>
      </c>
      <c r="B45" s="264"/>
      <c r="C45" s="264"/>
      <c r="D45" s="264"/>
      <c r="E45" s="264"/>
      <c r="F45" s="26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4" t="s">
        <v>281</v>
      </c>
      <c r="B46" s="264"/>
      <c r="C46" s="264"/>
      <c r="D46" s="264"/>
      <c r="E46" s="264"/>
      <c r="F46" s="26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4" t="s">
        <v>273</v>
      </c>
      <c r="B47" s="264"/>
      <c r="C47" s="264"/>
      <c r="D47" s="264"/>
      <c r="E47" s="264"/>
      <c r="F47" s="26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4" t="s">
        <v>274</v>
      </c>
      <c r="B48" s="264"/>
      <c r="C48" s="264"/>
      <c r="D48" s="264"/>
      <c r="E48" s="264"/>
      <c r="F48" s="26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4" t="s">
        <v>275</v>
      </c>
      <c r="B49" s="264"/>
      <c r="C49" s="264"/>
      <c r="D49" s="264"/>
      <c r="E49" s="264"/>
      <c r="F49" s="26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4" t="s">
        <v>418</v>
      </c>
      <c r="B50" s="264"/>
      <c r="C50" s="264"/>
      <c r="D50" s="264"/>
      <c r="E50" s="264"/>
      <c r="F50" s="26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4" t="s">
        <v>419</v>
      </c>
      <c r="B51" s="264"/>
      <c r="C51" s="264"/>
      <c r="D51" s="264"/>
      <c r="E51" s="264"/>
      <c r="F51" s="26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4" t="s">
        <v>420</v>
      </c>
      <c r="B52" s="264"/>
      <c r="C52" s="264"/>
      <c r="D52" s="264"/>
      <c r="E52" s="264"/>
      <c r="F52" s="26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4" t="s">
        <v>276</v>
      </c>
      <c r="B53" s="264"/>
      <c r="C53" s="264"/>
      <c r="D53" s="264"/>
      <c r="E53" s="264"/>
      <c r="F53" s="264"/>
      <c r="G53" s="6">
        <v>45</v>
      </c>
      <c r="H53" s="33">
        <v>0</v>
      </c>
      <c r="I53" s="33">
        <v>0</v>
      </c>
      <c r="J53" s="33">
        <v>0</v>
      </c>
      <c r="K53" s="33">
        <v>21000000</v>
      </c>
      <c r="L53" s="33">
        <v>21000000</v>
      </c>
      <c r="M53" s="33">
        <v>0</v>
      </c>
      <c r="N53" s="33">
        <v>0</v>
      </c>
      <c r="O53" s="33">
        <v>0</v>
      </c>
      <c r="P53" s="33">
        <v>0</v>
      </c>
      <c r="Q53" s="33">
        <v>0</v>
      </c>
      <c r="R53" s="33">
        <v>0</v>
      </c>
      <c r="S53" s="33">
        <v>0</v>
      </c>
      <c r="T53" s="33">
        <v>0</v>
      </c>
      <c r="U53" s="33">
        <v>-21000000</v>
      </c>
      <c r="V53" s="33">
        <v>0</v>
      </c>
      <c r="W53" s="37">
        <f t="shared" si="15"/>
        <v>-21000000</v>
      </c>
      <c r="X53" s="33">
        <v>0</v>
      </c>
      <c r="Y53" s="37">
        <f t="shared" si="16"/>
        <v>-21000000</v>
      </c>
    </row>
    <row r="54" spans="1:25" ht="12.75" customHeight="1" x14ac:dyDescent="0.2">
      <c r="A54" s="264" t="s">
        <v>421</v>
      </c>
      <c r="B54" s="264"/>
      <c r="C54" s="264"/>
      <c r="D54" s="264"/>
      <c r="E54" s="264"/>
      <c r="F54" s="26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4" t="s">
        <v>429</v>
      </c>
      <c r="B55" s="264"/>
      <c r="C55" s="264"/>
      <c r="D55" s="264"/>
      <c r="E55" s="264"/>
      <c r="F55" s="26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4" t="s">
        <v>422</v>
      </c>
      <c r="B56" s="264"/>
      <c r="C56" s="264"/>
      <c r="D56" s="264"/>
      <c r="E56" s="264"/>
      <c r="F56" s="26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4" t="s">
        <v>430</v>
      </c>
      <c r="B57" s="264"/>
      <c r="C57" s="264"/>
      <c r="D57" s="264"/>
      <c r="E57" s="264"/>
      <c r="F57" s="264"/>
      <c r="G57" s="6">
        <v>49</v>
      </c>
      <c r="H57" s="33">
        <v>0</v>
      </c>
      <c r="I57" s="33">
        <v>0</v>
      </c>
      <c r="J57" s="33">
        <v>0</v>
      </c>
      <c r="K57" s="33">
        <v>0</v>
      </c>
      <c r="L57" s="33">
        <v>0</v>
      </c>
      <c r="M57" s="33">
        <v>0</v>
      </c>
      <c r="N57" s="33">
        <v>0</v>
      </c>
      <c r="O57" s="33">
        <v>0</v>
      </c>
      <c r="P57" s="33">
        <v>0</v>
      </c>
      <c r="Q57" s="33">
        <v>0</v>
      </c>
      <c r="R57" s="33">
        <v>0</v>
      </c>
      <c r="S57" s="33">
        <v>0</v>
      </c>
      <c r="T57" s="33">
        <v>0</v>
      </c>
      <c r="U57" s="33">
        <v>39082967</v>
      </c>
      <c r="V57" s="33">
        <v>-39082967</v>
      </c>
      <c r="W57" s="37">
        <f t="shared" si="15"/>
        <v>0</v>
      </c>
      <c r="X57" s="33">
        <v>0</v>
      </c>
      <c r="Y57" s="37">
        <f t="shared" si="16"/>
        <v>0</v>
      </c>
    </row>
    <row r="58" spans="1:25" ht="12.75" customHeight="1" x14ac:dyDescent="0.2">
      <c r="A58" s="264" t="s">
        <v>424</v>
      </c>
      <c r="B58" s="264"/>
      <c r="C58" s="264"/>
      <c r="D58" s="264"/>
      <c r="E58" s="264"/>
      <c r="F58" s="264"/>
      <c r="G58" s="6">
        <v>50</v>
      </c>
      <c r="H58" s="33">
        <v>0</v>
      </c>
      <c r="I58" s="33">
        <v>0</v>
      </c>
      <c r="J58" s="33">
        <v>0</v>
      </c>
      <c r="K58" s="33">
        <v>0</v>
      </c>
      <c r="L58" s="33">
        <v>0</v>
      </c>
      <c r="M58" s="33">
        <v>0</v>
      </c>
      <c r="N58" s="33">
        <v>0</v>
      </c>
      <c r="O58" s="33">
        <v>0</v>
      </c>
      <c r="P58" s="33">
        <v>0</v>
      </c>
      <c r="Q58" s="33">
        <v>0</v>
      </c>
      <c r="R58" s="33">
        <v>0</v>
      </c>
      <c r="S58" s="33">
        <v>0</v>
      </c>
      <c r="T58" s="33">
        <v>0</v>
      </c>
      <c r="U58" s="33"/>
      <c r="V58" s="33">
        <v>0</v>
      </c>
      <c r="W58" s="37">
        <f t="shared" si="15"/>
        <v>0</v>
      </c>
      <c r="X58" s="33">
        <v>0</v>
      </c>
      <c r="Y58" s="37">
        <f t="shared" si="16"/>
        <v>0</v>
      </c>
    </row>
    <row r="59" spans="1:25" ht="25.5" customHeight="1" x14ac:dyDescent="0.2">
      <c r="A59" s="282" t="s">
        <v>431</v>
      </c>
      <c r="B59" s="282"/>
      <c r="C59" s="282"/>
      <c r="D59" s="282"/>
      <c r="E59" s="282"/>
      <c r="F59" s="282"/>
      <c r="G59" s="8">
        <v>51</v>
      </c>
      <c r="H59" s="36">
        <f>SUM(H39:H58)</f>
        <v>21236140</v>
      </c>
      <c r="I59" s="36">
        <f t="shared" ref="I59:Y59" si="17">SUM(I39:I58)</f>
        <v>0</v>
      </c>
      <c r="J59" s="36">
        <f t="shared" si="17"/>
        <v>0</v>
      </c>
      <c r="K59" s="36">
        <f t="shared" si="17"/>
        <v>21000000</v>
      </c>
      <c r="L59" s="36">
        <f t="shared" si="17"/>
        <v>21000000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113788237</v>
      </c>
      <c r="V59" s="36">
        <f t="shared" si="17"/>
        <v>3406881</v>
      </c>
      <c r="W59" s="36">
        <f t="shared" si="17"/>
        <v>138431258</v>
      </c>
      <c r="X59" s="36">
        <f t="shared" si="17"/>
        <v>0</v>
      </c>
      <c r="Y59" s="36">
        <f t="shared" si="17"/>
        <v>138431258</v>
      </c>
    </row>
    <row r="60" spans="1:25" x14ac:dyDescent="0.2">
      <c r="A60" s="283" t="s">
        <v>277</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1:25" ht="31.5" customHeight="1" x14ac:dyDescent="0.2">
      <c r="A61" s="285" t="s">
        <v>432</v>
      </c>
      <c r="B61" s="285"/>
      <c r="C61" s="285"/>
      <c r="D61" s="285"/>
      <c r="E61" s="285"/>
      <c r="F61" s="28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5" t="s">
        <v>433</v>
      </c>
      <c r="B62" s="285"/>
      <c r="C62" s="285"/>
      <c r="D62" s="285"/>
      <c r="E62" s="285"/>
      <c r="F62" s="28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3406881</v>
      </c>
      <c r="W62" s="37">
        <f t="shared" si="20"/>
        <v>3406881</v>
      </c>
      <c r="X62" s="37">
        <f t="shared" si="20"/>
        <v>0</v>
      </c>
      <c r="Y62" s="37">
        <f t="shared" si="20"/>
        <v>3406881</v>
      </c>
    </row>
    <row r="63" spans="1:25" ht="29.25" customHeight="1" x14ac:dyDescent="0.2">
      <c r="A63" s="286" t="s">
        <v>434</v>
      </c>
      <c r="B63" s="286"/>
      <c r="C63" s="286"/>
      <c r="D63" s="286"/>
      <c r="E63" s="286"/>
      <c r="F63" s="286"/>
      <c r="G63" s="8">
        <v>54</v>
      </c>
      <c r="H63" s="38">
        <f>SUM(H50:H58)</f>
        <v>0</v>
      </c>
      <c r="I63" s="38">
        <f t="shared" ref="I63:Y63" si="22">SUM(I50:I58)</f>
        <v>0</v>
      </c>
      <c r="J63" s="38">
        <f t="shared" si="22"/>
        <v>0</v>
      </c>
      <c r="K63" s="38">
        <f t="shared" si="22"/>
        <v>21000000</v>
      </c>
      <c r="L63" s="38">
        <f t="shared" si="22"/>
        <v>21000000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18082967</v>
      </c>
      <c r="V63" s="38">
        <f t="shared" si="22"/>
        <v>-39082967</v>
      </c>
      <c r="W63" s="38">
        <f t="shared" si="22"/>
        <v>-21000000</v>
      </c>
      <c r="X63" s="38">
        <f t="shared" si="22"/>
        <v>0</v>
      </c>
      <c r="Y63" s="38">
        <f t="shared" si="22"/>
        <v>-21000000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I59"/>
  <sheetViews>
    <sheetView zoomScaleNormal="100" zoomScaleSheetLayoutView="85" workbookViewId="0">
      <selection activeCell="I57" sqref="I5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88" t="s">
        <v>166</v>
      </c>
      <c r="B1" s="289"/>
      <c r="C1" s="289"/>
      <c r="D1" s="289"/>
      <c r="E1" s="289"/>
      <c r="F1" s="289"/>
      <c r="G1" s="289"/>
      <c r="H1" s="289"/>
      <c r="I1" s="289"/>
    </row>
    <row r="2" spans="1:9" x14ac:dyDescent="0.2">
      <c r="A2" s="290" t="s">
        <v>449</v>
      </c>
      <c r="B2" s="212"/>
      <c r="C2" s="212"/>
      <c r="D2" s="212"/>
      <c r="E2" s="212"/>
      <c r="F2" s="212"/>
      <c r="G2" s="212"/>
      <c r="H2" s="212"/>
      <c r="I2" s="212"/>
    </row>
    <row r="3" spans="1:9" x14ac:dyDescent="0.2">
      <c r="A3" s="293" t="s">
        <v>447</v>
      </c>
      <c r="B3" s="294"/>
      <c r="C3" s="294"/>
      <c r="D3" s="294"/>
      <c r="E3" s="294"/>
      <c r="F3" s="294"/>
      <c r="G3" s="294"/>
      <c r="H3" s="294"/>
      <c r="I3" s="294"/>
    </row>
    <row r="4" spans="1:9" x14ac:dyDescent="0.2">
      <c r="A4" s="291" t="s">
        <v>520</v>
      </c>
      <c r="B4" s="215"/>
      <c r="C4" s="215"/>
      <c r="D4" s="215"/>
      <c r="E4" s="215"/>
      <c r="F4" s="215"/>
      <c r="G4" s="215"/>
      <c r="H4" s="215"/>
      <c r="I4" s="216"/>
    </row>
    <row r="5" spans="1:9" ht="23.25" x14ac:dyDescent="0.2">
      <c r="A5" s="297" t="s">
        <v>2</v>
      </c>
      <c r="B5" s="220"/>
      <c r="C5" s="220"/>
      <c r="D5" s="220"/>
      <c r="E5" s="220"/>
      <c r="F5" s="220"/>
      <c r="G5" s="60" t="s">
        <v>103</v>
      </c>
      <c r="H5" s="61" t="s">
        <v>301</v>
      </c>
      <c r="I5" s="61" t="s">
        <v>279</v>
      </c>
    </row>
    <row r="6" spans="1:9" x14ac:dyDescent="0.2">
      <c r="A6" s="298">
        <v>1</v>
      </c>
      <c r="B6" s="220"/>
      <c r="C6" s="220"/>
      <c r="D6" s="220"/>
      <c r="E6" s="220"/>
      <c r="F6" s="220"/>
      <c r="G6" s="62">
        <v>2</v>
      </c>
      <c r="H6" s="61" t="s">
        <v>167</v>
      </c>
      <c r="I6" s="61" t="s">
        <v>168</v>
      </c>
    </row>
    <row r="7" spans="1:9" x14ac:dyDescent="0.2">
      <c r="A7" s="299" t="s">
        <v>169</v>
      </c>
      <c r="B7" s="299"/>
      <c r="C7" s="299"/>
      <c r="D7" s="299"/>
      <c r="E7" s="299"/>
      <c r="F7" s="299"/>
      <c r="G7" s="299"/>
      <c r="H7" s="299"/>
      <c r="I7" s="299"/>
    </row>
    <row r="8" spans="1:9" ht="12.75" customHeight="1" x14ac:dyDescent="0.2">
      <c r="A8" s="206" t="s">
        <v>170</v>
      </c>
      <c r="B8" s="206"/>
      <c r="C8" s="206"/>
      <c r="D8" s="206"/>
      <c r="E8" s="206"/>
      <c r="F8" s="206"/>
      <c r="G8" s="63">
        <v>1</v>
      </c>
      <c r="H8" s="64">
        <v>8143133</v>
      </c>
      <c r="I8" s="64">
        <v>4230511</v>
      </c>
    </row>
    <row r="9" spans="1:9" ht="12.75" customHeight="1" x14ac:dyDescent="0.2">
      <c r="A9" s="296" t="s">
        <v>171</v>
      </c>
      <c r="B9" s="296"/>
      <c r="C9" s="296"/>
      <c r="D9" s="296"/>
      <c r="E9" s="296"/>
      <c r="F9" s="296"/>
      <c r="G9" s="65">
        <v>2</v>
      </c>
      <c r="H9" s="66">
        <f>H10+H11+H12+H13+H14+H15+H16+H17</f>
        <v>1566703.37</v>
      </c>
      <c r="I9" s="66">
        <f>I10+I11+I12+I13+I14+I15+I16+I17</f>
        <v>5064021.01</v>
      </c>
    </row>
    <row r="10" spans="1:9" ht="12.75" customHeight="1" x14ac:dyDescent="0.2">
      <c r="A10" s="292" t="s">
        <v>172</v>
      </c>
      <c r="B10" s="292"/>
      <c r="C10" s="292"/>
      <c r="D10" s="292"/>
      <c r="E10" s="292"/>
      <c r="F10" s="292"/>
      <c r="G10" s="63">
        <v>3</v>
      </c>
      <c r="H10" s="64">
        <v>3052970</v>
      </c>
      <c r="I10" s="64">
        <v>4721657</v>
      </c>
    </row>
    <row r="11" spans="1:9" ht="22.15" customHeight="1" x14ac:dyDescent="0.2">
      <c r="A11" s="292" t="s">
        <v>173</v>
      </c>
      <c r="B11" s="292"/>
      <c r="C11" s="292"/>
      <c r="D11" s="292"/>
      <c r="E11" s="292"/>
      <c r="F11" s="292"/>
      <c r="G11" s="63">
        <v>4</v>
      </c>
      <c r="H11" s="64">
        <v>-27772.629999999888</v>
      </c>
      <c r="I11" s="64">
        <v>205799.00999999995</v>
      </c>
    </row>
    <row r="12" spans="1:9" ht="23.45" customHeight="1" x14ac:dyDescent="0.2">
      <c r="A12" s="292" t="s">
        <v>174</v>
      </c>
      <c r="B12" s="292"/>
      <c r="C12" s="292"/>
      <c r="D12" s="292"/>
      <c r="E12" s="292"/>
      <c r="F12" s="292"/>
      <c r="G12" s="63">
        <v>5</v>
      </c>
      <c r="H12" s="64">
        <v>0</v>
      </c>
      <c r="I12" s="64">
        <v>0</v>
      </c>
    </row>
    <row r="13" spans="1:9" ht="12.75" customHeight="1" x14ac:dyDescent="0.2">
      <c r="A13" s="292" t="s">
        <v>175</v>
      </c>
      <c r="B13" s="292"/>
      <c r="C13" s="292"/>
      <c r="D13" s="292"/>
      <c r="E13" s="292"/>
      <c r="F13" s="292"/>
      <c r="G13" s="63">
        <v>6</v>
      </c>
      <c r="H13" s="64">
        <v>-639919</v>
      </c>
      <c r="I13" s="64">
        <v>-650750</v>
      </c>
    </row>
    <row r="14" spans="1:9" ht="12.75" customHeight="1" x14ac:dyDescent="0.2">
      <c r="A14" s="292" t="s">
        <v>176</v>
      </c>
      <c r="B14" s="292"/>
      <c r="C14" s="292"/>
      <c r="D14" s="292"/>
      <c r="E14" s="292"/>
      <c r="F14" s="292"/>
      <c r="G14" s="63">
        <v>7</v>
      </c>
      <c r="H14" s="64">
        <v>1166768</v>
      </c>
      <c r="I14" s="64">
        <v>1239872</v>
      </c>
    </row>
    <row r="15" spans="1:9" ht="12.75" customHeight="1" x14ac:dyDescent="0.2">
      <c r="A15" s="292" t="s">
        <v>177</v>
      </c>
      <c r="B15" s="292"/>
      <c r="C15" s="292"/>
      <c r="D15" s="292"/>
      <c r="E15" s="292"/>
      <c r="F15" s="292"/>
      <c r="G15" s="63">
        <v>8</v>
      </c>
      <c r="H15" s="64">
        <v>0</v>
      </c>
      <c r="I15" s="64">
        <v>0</v>
      </c>
    </row>
    <row r="16" spans="1:9" ht="12.75" customHeight="1" x14ac:dyDescent="0.2">
      <c r="A16" s="292" t="s">
        <v>178</v>
      </c>
      <c r="B16" s="292"/>
      <c r="C16" s="292"/>
      <c r="D16" s="292"/>
      <c r="E16" s="292"/>
      <c r="F16" s="292"/>
      <c r="G16" s="63">
        <v>9</v>
      </c>
      <c r="H16" s="64">
        <v>0</v>
      </c>
      <c r="I16" s="64">
        <v>0</v>
      </c>
    </row>
    <row r="17" spans="1:9" ht="25.15" customHeight="1" x14ac:dyDescent="0.2">
      <c r="A17" s="292" t="s">
        <v>179</v>
      </c>
      <c r="B17" s="292"/>
      <c r="C17" s="292"/>
      <c r="D17" s="292"/>
      <c r="E17" s="292"/>
      <c r="F17" s="292"/>
      <c r="G17" s="63">
        <v>10</v>
      </c>
      <c r="H17" s="64">
        <v>-1985343</v>
      </c>
      <c r="I17" s="64">
        <v>-452557</v>
      </c>
    </row>
    <row r="18" spans="1:9" ht="28.15" customHeight="1" x14ac:dyDescent="0.2">
      <c r="A18" s="295" t="s">
        <v>306</v>
      </c>
      <c r="B18" s="295"/>
      <c r="C18" s="295"/>
      <c r="D18" s="295"/>
      <c r="E18" s="295"/>
      <c r="F18" s="295"/>
      <c r="G18" s="65">
        <v>11</v>
      </c>
      <c r="H18" s="66">
        <f>H8+H9</f>
        <v>9709836.370000001</v>
      </c>
      <c r="I18" s="66">
        <f>I8+I9</f>
        <v>9294532.0099999998</v>
      </c>
    </row>
    <row r="19" spans="1:9" ht="12.75" customHeight="1" x14ac:dyDescent="0.2">
      <c r="A19" s="296" t="s">
        <v>180</v>
      </c>
      <c r="B19" s="296"/>
      <c r="C19" s="296"/>
      <c r="D19" s="296"/>
      <c r="E19" s="296"/>
      <c r="F19" s="296"/>
      <c r="G19" s="65">
        <v>12</v>
      </c>
      <c r="H19" s="66">
        <f>H20+H21+H22+H23</f>
        <v>-2688921</v>
      </c>
      <c r="I19" s="66">
        <f>I20+I21+I22+I23</f>
        <v>-17446494</v>
      </c>
    </row>
    <row r="20" spans="1:9" ht="12.75" customHeight="1" x14ac:dyDescent="0.2">
      <c r="A20" s="292" t="s">
        <v>181</v>
      </c>
      <c r="B20" s="292"/>
      <c r="C20" s="292"/>
      <c r="D20" s="292"/>
      <c r="E20" s="292"/>
      <c r="F20" s="292"/>
      <c r="G20" s="63">
        <v>13</v>
      </c>
      <c r="H20" s="64">
        <v>16668935</v>
      </c>
      <c r="I20" s="64">
        <v>-4656569</v>
      </c>
    </row>
    <row r="21" spans="1:9" ht="12.75" customHeight="1" x14ac:dyDescent="0.2">
      <c r="A21" s="292" t="s">
        <v>182</v>
      </c>
      <c r="B21" s="292"/>
      <c r="C21" s="292"/>
      <c r="D21" s="292"/>
      <c r="E21" s="292"/>
      <c r="F21" s="292"/>
      <c r="G21" s="63">
        <v>14</v>
      </c>
      <c r="H21" s="64">
        <v>-25735488</v>
      </c>
      <c r="I21" s="64">
        <v>-30552185</v>
      </c>
    </row>
    <row r="22" spans="1:9" ht="12.75" customHeight="1" x14ac:dyDescent="0.2">
      <c r="A22" s="292" t="s">
        <v>183</v>
      </c>
      <c r="B22" s="292"/>
      <c r="C22" s="292"/>
      <c r="D22" s="292"/>
      <c r="E22" s="292"/>
      <c r="F22" s="292"/>
      <c r="G22" s="63">
        <v>15</v>
      </c>
      <c r="H22" s="64">
        <v>7286306</v>
      </c>
      <c r="I22" s="64">
        <v>18493911</v>
      </c>
    </row>
    <row r="23" spans="1:9" ht="12.75" customHeight="1" x14ac:dyDescent="0.2">
      <c r="A23" s="292" t="s">
        <v>184</v>
      </c>
      <c r="B23" s="292"/>
      <c r="C23" s="292"/>
      <c r="D23" s="292"/>
      <c r="E23" s="292"/>
      <c r="F23" s="292"/>
      <c r="G23" s="63">
        <v>16</v>
      </c>
      <c r="H23" s="64">
        <v>-908674</v>
      </c>
      <c r="I23" s="64">
        <v>-731651</v>
      </c>
    </row>
    <row r="24" spans="1:9" ht="12.75" customHeight="1" x14ac:dyDescent="0.2">
      <c r="A24" s="295" t="s">
        <v>185</v>
      </c>
      <c r="B24" s="295"/>
      <c r="C24" s="295"/>
      <c r="D24" s="295"/>
      <c r="E24" s="295"/>
      <c r="F24" s="295"/>
      <c r="G24" s="65">
        <v>17</v>
      </c>
      <c r="H24" s="66">
        <f>H18+H19</f>
        <v>7020915.370000001</v>
      </c>
      <c r="I24" s="66">
        <f>I18+I19</f>
        <v>-8151961.9900000002</v>
      </c>
    </row>
    <row r="25" spans="1:9" ht="12.75" customHeight="1" x14ac:dyDescent="0.2">
      <c r="A25" s="206" t="s">
        <v>186</v>
      </c>
      <c r="B25" s="206"/>
      <c r="C25" s="206"/>
      <c r="D25" s="206"/>
      <c r="E25" s="206"/>
      <c r="F25" s="206"/>
      <c r="G25" s="63">
        <v>18</v>
      </c>
      <c r="H25" s="64">
        <v>-819573</v>
      </c>
      <c r="I25" s="64">
        <v>-1075033</v>
      </c>
    </row>
    <row r="26" spans="1:9" ht="12.75" customHeight="1" x14ac:dyDescent="0.2">
      <c r="A26" s="206" t="s">
        <v>187</v>
      </c>
      <c r="B26" s="206"/>
      <c r="C26" s="206"/>
      <c r="D26" s="206"/>
      <c r="E26" s="206"/>
      <c r="F26" s="206"/>
      <c r="G26" s="63">
        <v>19</v>
      </c>
      <c r="H26" s="64">
        <v>-132295</v>
      </c>
      <c r="I26" s="64">
        <v>-20395</v>
      </c>
    </row>
    <row r="27" spans="1:9" ht="25.9" customHeight="1" x14ac:dyDescent="0.2">
      <c r="A27" s="300" t="s">
        <v>188</v>
      </c>
      <c r="B27" s="300"/>
      <c r="C27" s="300"/>
      <c r="D27" s="300"/>
      <c r="E27" s="300"/>
      <c r="F27" s="300"/>
      <c r="G27" s="65">
        <v>20</v>
      </c>
      <c r="H27" s="66">
        <f>H24+H25+H26</f>
        <v>6069047.370000001</v>
      </c>
      <c r="I27" s="66">
        <f>I24+I25+I26</f>
        <v>-9247389.9900000002</v>
      </c>
    </row>
    <row r="28" spans="1:9" x14ac:dyDescent="0.2">
      <c r="A28" s="299" t="s">
        <v>189</v>
      </c>
      <c r="B28" s="299"/>
      <c r="C28" s="299"/>
      <c r="D28" s="299"/>
      <c r="E28" s="299"/>
      <c r="F28" s="299"/>
      <c r="G28" s="299"/>
      <c r="H28" s="299"/>
      <c r="I28" s="299"/>
    </row>
    <row r="29" spans="1:9" ht="30.6" customHeight="1" x14ac:dyDescent="0.2">
      <c r="A29" s="206" t="s">
        <v>190</v>
      </c>
      <c r="B29" s="206"/>
      <c r="C29" s="206"/>
      <c r="D29" s="206"/>
      <c r="E29" s="206"/>
      <c r="F29" s="206"/>
      <c r="G29" s="63">
        <v>21</v>
      </c>
      <c r="H29" s="67">
        <v>35216.839999999997</v>
      </c>
      <c r="I29" s="67">
        <v>56298</v>
      </c>
    </row>
    <row r="30" spans="1:9" ht="12.75" customHeight="1" x14ac:dyDescent="0.2">
      <c r="A30" s="206" t="s">
        <v>191</v>
      </c>
      <c r="B30" s="206"/>
      <c r="C30" s="206"/>
      <c r="D30" s="206"/>
      <c r="E30" s="206"/>
      <c r="F30" s="206"/>
      <c r="G30" s="63">
        <v>22</v>
      </c>
      <c r="H30" s="67">
        <v>0</v>
      </c>
      <c r="I30" s="67">
        <v>0</v>
      </c>
    </row>
    <row r="31" spans="1:9" ht="12.75" customHeight="1" x14ac:dyDescent="0.2">
      <c r="A31" s="206" t="s">
        <v>192</v>
      </c>
      <c r="B31" s="206"/>
      <c r="C31" s="206"/>
      <c r="D31" s="206"/>
      <c r="E31" s="206"/>
      <c r="F31" s="206"/>
      <c r="G31" s="63">
        <v>23</v>
      </c>
      <c r="H31" s="67">
        <v>100778</v>
      </c>
      <c r="I31" s="67">
        <v>167085</v>
      </c>
    </row>
    <row r="32" spans="1:9" ht="12.75" customHeight="1" x14ac:dyDescent="0.2">
      <c r="A32" s="206" t="s">
        <v>193</v>
      </c>
      <c r="B32" s="206"/>
      <c r="C32" s="206"/>
      <c r="D32" s="206"/>
      <c r="E32" s="206"/>
      <c r="F32" s="206"/>
      <c r="G32" s="63">
        <v>24</v>
      </c>
      <c r="H32" s="67">
        <v>0</v>
      </c>
      <c r="I32" s="67">
        <v>0</v>
      </c>
    </row>
    <row r="33" spans="1:9" ht="12.75" customHeight="1" x14ac:dyDescent="0.2">
      <c r="A33" s="206" t="s">
        <v>194</v>
      </c>
      <c r="B33" s="206"/>
      <c r="C33" s="206"/>
      <c r="D33" s="206"/>
      <c r="E33" s="206"/>
      <c r="F33" s="206"/>
      <c r="G33" s="63">
        <v>25</v>
      </c>
      <c r="H33" s="67">
        <v>27180170</v>
      </c>
      <c r="I33" s="67">
        <v>26011997</v>
      </c>
    </row>
    <row r="34" spans="1:9" ht="12.75" customHeight="1" x14ac:dyDescent="0.2">
      <c r="A34" s="206" t="s">
        <v>195</v>
      </c>
      <c r="B34" s="206"/>
      <c r="C34" s="206"/>
      <c r="D34" s="206"/>
      <c r="E34" s="206"/>
      <c r="F34" s="206"/>
      <c r="G34" s="63">
        <v>26</v>
      </c>
      <c r="H34" s="67">
        <v>0</v>
      </c>
      <c r="I34" s="67">
        <v>0</v>
      </c>
    </row>
    <row r="35" spans="1:9" ht="26.45" customHeight="1" x14ac:dyDescent="0.2">
      <c r="A35" s="295" t="s">
        <v>196</v>
      </c>
      <c r="B35" s="295"/>
      <c r="C35" s="295"/>
      <c r="D35" s="295"/>
      <c r="E35" s="295"/>
      <c r="F35" s="295"/>
      <c r="G35" s="65">
        <v>27</v>
      </c>
      <c r="H35" s="68">
        <f>H29+H30+H31+H32+H33+H34</f>
        <v>27316164.84</v>
      </c>
      <c r="I35" s="68">
        <f>I29+I30+I31+I32+I33+I34</f>
        <v>26235380</v>
      </c>
    </row>
    <row r="36" spans="1:9" ht="22.9" customHeight="1" x14ac:dyDescent="0.2">
      <c r="A36" s="206" t="s">
        <v>197</v>
      </c>
      <c r="B36" s="206"/>
      <c r="C36" s="206"/>
      <c r="D36" s="206"/>
      <c r="E36" s="206"/>
      <c r="F36" s="206"/>
      <c r="G36" s="63">
        <v>28</v>
      </c>
      <c r="H36" s="67">
        <v>-3607518.16</v>
      </c>
      <c r="I36" s="67">
        <v>-5939110.5499999998</v>
      </c>
    </row>
    <row r="37" spans="1:9" ht="12.75" customHeight="1" x14ac:dyDescent="0.2">
      <c r="A37" s="206" t="s">
        <v>198</v>
      </c>
      <c r="B37" s="206"/>
      <c r="C37" s="206"/>
      <c r="D37" s="206"/>
      <c r="E37" s="206"/>
      <c r="F37" s="206"/>
      <c r="G37" s="63">
        <v>29</v>
      </c>
      <c r="H37" s="67">
        <v>-3953</v>
      </c>
      <c r="I37" s="67">
        <v>-17730</v>
      </c>
    </row>
    <row r="38" spans="1:9" ht="12.75" customHeight="1" x14ac:dyDescent="0.2">
      <c r="A38" s="206" t="s">
        <v>199</v>
      </c>
      <c r="B38" s="206"/>
      <c r="C38" s="206"/>
      <c r="D38" s="206"/>
      <c r="E38" s="206"/>
      <c r="F38" s="206"/>
      <c r="G38" s="63">
        <v>30</v>
      </c>
      <c r="H38" s="67">
        <v>-30306236</v>
      </c>
      <c r="I38" s="67">
        <v>-36820135</v>
      </c>
    </row>
    <row r="39" spans="1:9" ht="12.75" customHeight="1" x14ac:dyDescent="0.2">
      <c r="A39" s="206" t="s">
        <v>200</v>
      </c>
      <c r="B39" s="206"/>
      <c r="C39" s="206"/>
      <c r="D39" s="206"/>
      <c r="E39" s="206"/>
      <c r="F39" s="206"/>
      <c r="G39" s="63">
        <v>31</v>
      </c>
      <c r="H39" s="67">
        <v>0</v>
      </c>
      <c r="I39" s="67">
        <v>0</v>
      </c>
    </row>
    <row r="40" spans="1:9" ht="12.75" customHeight="1" x14ac:dyDescent="0.2">
      <c r="A40" s="206" t="s">
        <v>201</v>
      </c>
      <c r="B40" s="206"/>
      <c r="C40" s="206"/>
      <c r="D40" s="206"/>
      <c r="E40" s="206"/>
      <c r="F40" s="206"/>
      <c r="G40" s="63">
        <v>32</v>
      </c>
      <c r="H40" s="67">
        <v>1245</v>
      </c>
      <c r="I40" s="67">
        <v>0</v>
      </c>
    </row>
    <row r="41" spans="1:9" ht="24" customHeight="1" x14ac:dyDescent="0.2">
      <c r="A41" s="295" t="s">
        <v>202</v>
      </c>
      <c r="B41" s="295"/>
      <c r="C41" s="295"/>
      <c r="D41" s="295"/>
      <c r="E41" s="295"/>
      <c r="F41" s="295"/>
      <c r="G41" s="65">
        <v>33</v>
      </c>
      <c r="H41" s="68">
        <f>H36+H37+H38+H39+H40</f>
        <v>-33916462.159999996</v>
      </c>
      <c r="I41" s="68">
        <f>I36+I37+I38+I39+I40</f>
        <v>-42776975.549999997</v>
      </c>
    </row>
    <row r="42" spans="1:9" ht="29.45" customHeight="1" x14ac:dyDescent="0.2">
      <c r="A42" s="300" t="s">
        <v>203</v>
      </c>
      <c r="B42" s="300"/>
      <c r="C42" s="300"/>
      <c r="D42" s="300"/>
      <c r="E42" s="300"/>
      <c r="F42" s="300"/>
      <c r="G42" s="65">
        <v>34</v>
      </c>
      <c r="H42" s="68">
        <f>H35+H41</f>
        <v>-6600297.3199999966</v>
      </c>
      <c r="I42" s="68">
        <f>I35+I41</f>
        <v>-16541595.549999997</v>
      </c>
    </row>
    <row r="43" spans="1:9" x14ac:dyDescent="0.2">
      <c r="A43" s="299" t="s">
        <v>204</v>
      </c>
      <c r="B43" s="299"/>
      <c r="C43" s="299"/>
      <c r="D43" s="299"/>
      <c r="E43" s="299"/>
      <c r="F43" s="299"/>
      <c r="G43" s="299"/>
      <c r="H43" s="299"/>
      <c r="I43" s="299"/>
    </row>
    <row r="44" spans="1:9" ht="12.75" customHeight="1" x14ac:dyDescent="0.2">
      <c r="A44" s="206" t="s">
        <v>205</v>
      </c>
      <c r="B44" s="206"/>
      <c r="C44" s="206"/>
      <c r="D44" s="206"/>
      <c r="E44" s="206"/>
      <c r="F44" s="206"/>
      <c r="G44" s="63">
        <v>35</v>
      </c>
      <c r="H44" s="67">
        <v>0</v>
      </c>
      <c r="I44" s="67">
        <v>0</v>
      </c>
    </row>
    <row r="45" spans="1:9" ht="25.15" customHeight="1" x14ac:dyDescent="0.2">
      <c r="A45" s="206" t="s">
        <v>206</v>
      </c>
      <c r="B45" s="206"/>
      <c r="C45" s="206"/>
      <c r="D45" s="206"/>
      <c r="E45" s="206"/>
      <c r="F45" s="206"/>
      <c r="G45" s="63">
        <v>36</v>
      </c>
      <c r="H45" s="67">
        <v>0</v>
      </c>
      <c r="I45" s="67">
        <v>0</v>
      </c>
    </row>
    <row r="46" spans="1:9" ht="12.75" customHeight="1" x14ac:dyDescent="0.2">
      <c r="A46" s="206" t="s">
        <v>207</v>
      </c>
      <c r="B46" s="206"/>
      <c r="C46" s="206"/>
      <c r="D46" s="206"/>
      <c r="E46" s="206"/>
      <c r="F46" s="206"/>
      <c r="G46" s="63">
        <v>37</v>
      </c>
      <c r="H46" s="67">
        <v>137265906</v>
      </c>
      <c r="I46" s="67">
        <v>66010766</v>
      </c>
    </row>
    <row r="47" spans="1:9" ht="12.75" customHeight="1" x14ac:dyDescent="0.2">
      <c r="A47" s="206" t="s">
        <v>208</v>
      </c>
      <c r="B47" s="206"/>
      <c r="C47" s="206"/>
      <c r="D47" s="206"/>
      <c r="E47" s="206"/>
      <c r="F47" s="206"/>
      <c r="G47" s="63">
        <v>38</v>
      </c>
      <c r="H47" s="67">
        <v>1327228</v>
      </c>
      <c r="I47" s="67">
        <v>0</v>
      </c>
    </row>
    <row r="48" spans="1:9" ht="22.15" customHeight="1" x14ac:dyDescent="0.2">
      <c r="A48" s="295" t="s">
        <v>209</v>
      </c>
      <c r="B48" s="295"/>
      <c r="C48" s="295"/>
      <c r="D48" s="295"/>
      <c r="E48" s="295"/>
      <c r="F48" s="295"/>
      <c r="G48" s="65">
        <v>39</v>
      </c>
      <c r="H48" s="68">
        <f>H44+H45+H46+H47</f>
        <v>138593134</v>
      </c>
      <c r="I48" s="68">
        <f>I44+I45+I46+I47</f>
        <v>66010766</v>
      </c>
    </row>
    <row r="49" spans="1:9" ht="24.6" customHeight="1" x14ac:dyDescent="0.2">
      <c r="A49" s="206" t="s">
        <v>305</v>
      </c>
      <c r="B49" s="206"/>
      <c r="C49" s="206"/>
      <c r="D49" s="206"/>
      <c r="E49" s="206"/>
      <c r="F49" s="206"/>
      <c r="G49" s="63">
        <v>40</v>
      </c>
      <c r="H49" s="67">
        <v>-96718326</v>
      </c>
      <c r="I49" s="67">
        <v>-57302821</v>
      </c>
    </row>
    <row r="50" spans="1:9" ht="12.75" customHeight="1" x14ac:dyDescent="0.2">
      <c r="A50" s="206" t="s">
        <v>210</v>
      </c>
      <c r="B50" s="206"/>
      <c r="C50" s="206"/>
      <c r="D50" s="206"/>
      <c r="E50" s="206"/>
      <c r="F50" s="206"/>
      <c r="G50" s="63">
        <v>41</v>
      </c>
      <c r="H50" s="67">
        <v>-2250000</v>
      </c>
      <c r="I50" s="67">
        <v>0</v>
      </c>
    </row>
    <row r="51" spans="1:9" ht="12.75" customHeight="1" x14ac:dyDescent="0.2">
      <c r="A51" s="206" t="s">
        <v>211</v>
      </c>
      <c r="B51" s="206"/>
      <c r="C51" s="206"/>
      <c r="D51" s="206"/>
      <c r="E51" s="206"/>
      <c r="F51" s="206"/>
      <c r="G51" s="63">
        <v>42</v>
      </c>
      <c r="H51" s="67">
        <v>60565</v>
      </c>
      <c r="I51" s="67">
        <v>0</v>
      </c>
    </row>
    <row r="52" spans="1:9" ht="22.9" customHeight="1" x14ac:dyDescent="0.2">
      <c r="A52" s="206" t="s">
        <v>212</v>
      </c>
      <c r="B52" s="206"/>
      <c r="C52" s="206"/>
      <c r="D52" s="206"/>
      <c r="E52" s="206"/>
      <c r="F52" s="206"/>
      <c r="G52" s="63">
        <v>43</v>
      </c>
      <c r="H52" s="67">
        <v>0</v>
      </c>
      <c r="I52" s="67">
        <v>0</v>
      </c>
    </row>
    <row r="53" spans="1:9" ht="12.75" customHeight="1" x14ac:dyDescent="0.2">
      <c r="A53" s="206" t="s">
        <v>213</v>
      </c>
      <c r="B53" s="206"/>
      <c r="C53" s="206"/>
      <c r="D53" s="206"/>
      <c r="E53" s="206"/>
      <c r="F53" s="206"/>
      <c r="G53" s="63">
        <v>44</v>
      </c>
      <c r="H53" s="67">
        <v>0</v>
      </c>
      <c r="I53" s="67">
        <v>0</v>
      </c>
    </row>
    <row r="54" spans="1:9" ht="30.6" customHeight="1" x14ac:dyDescent="0.2">
      <c r="A54" s="295" t="s">
        <v>214</v>
      </c>
      <c r="B54" s="295"/>
      <c r="C54" s="295"/>
      <c r="D54" s="295"/>
      <c r="E54" s="295"/>
      <c r="F54" s="295"/>
      <c r="G54" s="65">
        <v>45</v>
      </c>
      <c r="H54" s="68">
        <f>H49+H50+H51+H52+H53</f>
        <v>-98907761</v>
      </c>
      <c r="I54" s="68">
        <f>I49+I50+I51+I52+I53</f>
        <v>-57302821</v>
      </c>
    </row>
    <row r="55" spans="1:9" ht="29.45" customHeight="1" x14ac:dyDescent="0.2">
      <c r="A55" s="300" t="s">
        <v>215</v>
      </c>
      <c r="B55" s="300"/>
      <c r="C55" s="300"/>
      <c r="D55" s="300"/>
      <c r="E55" s="300"/>
      <c r="F55" s="300"/>
      <c r="G55" s="65">
        <v>46</v>
      </c>
      <c r="H55" s="68">
        <f>H48+H54</f>
        <v>39685373</v>
      </c>
      <c r="I55" s="68">
        <f>I48+I54</f>
        <v>8707945</v>
      </c>
    </row>
    <row r="56" spans="1:9" x14ac:dyDescent="0.2">
      <c r="A56" s="206" t="s">
        <v>216</v>
      </c>
      <c r="B56" s="206"/>
      <c r="C56" s="206"/>
      <c r="D56" s="206"/>
      <c r="E56" s="206"/>
      <c r="F56" s="206"/>
      <c r="G56" s="63">
        <v>47</v>
      </c>
      <c r="H56" s="67">
        <v>0</v>
      </c>
      <c r="I56" s="67">
        <v>0</v>
      </c>
    </row>
    <row r="57" spans="1:9" ht="26.45" customHeight="1" x14ac:dyDescent="0.2">
      <c r="A57" s="300" t="s">
        <v>217</v>
      </c>
      <c r="B57" s="300"/>
      <c r="C57" s="300"/>
      <c r="D57" s="300"/>
      <c r="E57" s="300"/>
      <c r="F57" s="300"/>
      <c r="G57" s="65">
        <v>48</v>
      </c>
      <c r="H57" s="68">
        <f>H27+H42+H55+H56</f>
        <v>39154123.050000004</v>
      </c>
      <c r="I57" s="68">
        <f>I27+I42+I55+I56</f>
        <v>-17081040.539999999</v>
      </c>
    </row>
    <row r="58" spans="1:9" x14ac:dyDescent="0.2">
      <c r="A58" s="301" t="s">
        <v>218</v>
      </c>
      <c r="B58" s="301"/>
      <c r="C58" s="301"/>
      <c r="D58" s="301"/>
      <c r="E58" s="301"/>
      <c r="F58" s="301"/>
      <c r="G58" s="63">
        <v>49</v>
      </c>
      <c r="H58" s="67">
        <v>18016804.93</v>
      </c>
      <c r="I58" s="67">
        <v>35442387</v>
      </c>
    </row>
    <row r="59" spans="1:9" ht="31.15" customHeight="1" x14ac:dyDescent="0.2">
      <c r="A59" s="300" t="s">
        <v>219</v>
      </c>
      <c r="B59" s="300"/>
      <c r="C59" s="300"/>
      <c r="D59" s="300"/>
      <c r="E59" s="300"/>
      <c r="F59" s="300"/>
      <c r="G59" s="65">
        <v>50</v>
      </c>
      <c r="H59" s="68">
        <f>H57+H58</f>
        <v>57170927.980000004</v>
      </c>
      <c r="I59" s="68">
        <f>I57+I58</f>
        <v>18361346.460000001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35" sqref="I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88" t="s">
        <v>220</v>
      </c>
      <c r="B1" s="289"/>
      <c r="C1" s="289"/>
      <c r="D1" s="289"/>
      <c r="E1" s="289"/>
      <c r="F1" s="289"/>
      <c r="G1" s="289"/>
      <c r="H1" s="289"/>
      <c r="I1" s="289"/>
    </row>
    <row r="2" spans="1:9" ht="12.75" customHeight="1" x14ac:dyDescent="0.2">
      <c r="A2" s="290" t="s">
        <v>521</v>
      </c>
      <c r="B2" s="212"/>
      <c r="C2" s="212"/>
      <c r="D2" s="212"/>
      <c r="E2" s="212"/>
      <c r="F2" s="212"/>
      <c r="G2" s="212"/>
      <c r="H2" s="212"/>
      <c r="I2" s="212"/>
    </row>
    <row r="3" spans="1:9" x14ac:dyDescent="0.2">
      <c r="A3" s="315" t="s">
        <v>447</v>
      </c>
      <c r="B3" s="316"/>
      <c r="C3" s="316"/>
      <c r="D3" s="316"/>
      <c r="E3" s="316"/>
      <c r="F3" s="316"/>
      <c r="G3" s="316"/>
      <c r="H3" s="316"/>
      <c r="I3" s="316"/>
    </row>
    <row r="4" spans="1:9" x14ac:dyDescent="0.2">
      <c r="A4" s="291" t="s">
        <v>520</v>
      </c>
      <c r="B4" s="215"/>
      <c r="C4" s="215"/>
      <c r="D4" s="215"/>
      <c r="E4" s="215"/>
      <c r="F4" s="215"/>
      <c r="G4" s="215"/>
      <c r="H4" s="215"/>
      <c r="I4" s="216"/>
    </row>
    <row r="5" spans="1:9" ht="24" thickBot="1" x14ac:dyDescent="0.25">
      <c r="A5" s="302" t="s">
        <v>2</v>
      </c>
      <c r="B5" s="303"/>
      <c r="C5" s="303"/>
      <c r="D5" s="303"/>
      <c r="E5" s="303"/>
      <c r="F5" s="304"/>
      <c r="G5" s="14" t="s">
        <v>103</v>
      </c>
      <c r="H5" s="20" t="s">
        <v>301</v>
      </c>
      <c r="I5" s="20" t="s">
        <v>279</v>
      </c>
    </row>
    <row r="6" spans="1:9" x14ac:dyDescent="0.2">
      <c r="A6" s="319">
        <v>1</v>
      </c>
      <c r="B6" s="320"/>
      <c r="C6" s="320"/>
      <c r="D6" s="320"/>
      <c r="E6" s="320"/>
      <c r="F6" s="321"/>
      <c r="G6" s="15">
        <v>2</v>
      </c>
      <c r="H6" s="21" t="s">
        <v>167</v>
      </c>
      <c r="I6" s="21" t="s">
        <v>168</v>
      </c>
    </row>
    <row r="7" spans="1:9" x14ac:dyDescent="0.2">
      <c r="A7" s="309" t="s">
        <v>169</v>
      </c>
      <c r="B7" s="310"/>
      <c r="C7" s="310"/>
      <c r="D7" s="310"/>
      <c r="E7" s="310"/>
      <c r="F7" s="310"/>
      <c r="G7" s="310"/>
      <c r="H7" s="310"/>
      <c r="I7" s="311"/>
    </row>
    <row r="8" spans="1:9" x14ac:dyDescent="0.2">
      <c r="A8" s="313" t="s">
        <v>221</v>
      </c>
      <c r="B8" s="313"/>
      <c r="C8" s="313"/>
      <c r="D8" s="313"/>
      <c r="E8" s="313"/>
      <c r="F8" s="313"/>
      <c r="G8" s="16">
        <v>1</v>
      </c>
      <c r="H8" s="23">
        <v>0</v>
      </c>
      <c r="I8" s="23">
        <v>0</v>
      </c>
    </row>
    <row r="9" spans="1:9" x14ac:dyDescent="0.2">
      <c r="A9" s="306" t="s">
        <v>222</v>
      </c>
      <c r="B9" s="306"/>
      <c r="C9" s="306"/>
      <c r="D9" s="306"/>
      <c r="E9" s="306"/>
      <c r="F9" s="306"/>
      <c r="G9" s="17">
        <v>2</v>
      </c>
      <c r="H9" s="24">
        <v>0</v>
      </c>
      <c r="I9" s="24">
        <v>0</v>
      </c>
    </row>
    <row r="10" spans="1:9" x14ac:dyDescent="0.2">
      <c r="A10" s="306" t="s">
        <v>223</v>
      </c>
      <c r="B10" s="306"/>
      <c r="C10" s="306"/>
      <c r="D10" s="306"/>
      <c r="E10" s="306"/>
      <c r="F10" s="306"/>
      <c r="G10" s="17">
        <v>3</v>
      </c>
      <c r="H10" s="24">
        <v>0</v>
      </c>
      <c r="I10" s="24">
        <v>0</v>
      </c>
    </row>
    <row r="11" spans="1:9" x14ac:dyDescent="0.2">
      <c r="A11" s="306" t="s">
        <v>224</v>
      </c>
      <c r="B11" s="306"/>
      <c r="C11" s="306"/>
      <c r="D11" s="306"/>
      <c r="E11" s="306"/>
      <c r="F11" s="306"/>
      <c r="G11" s="17">
        <v>4</v>
      </c>
      <c r="H11" s="24">
        <v>0</v>
      </c>
      <c r="I11" s="24">
        <v>0</v>
      </c>
    </row>
    <row r="12" spans="1:9" x14ac:dyDescent="0.2">
      <c r="A12" s="306" t="s">
        <v>393</v>
      </c>
      <c r="B12" s="306"/>
      <c r="C12" s="306"/>
      <c r="D12" s="306"/>
      <c r="E12" s="306"/>
      <c r="F12" s="306"/>
      <c r="G12" s="17">
        <v>5</v>
      </c>
      <c r="H12" s="24">
        <v>0</v>
      </c>
      <c r="I12" s="24">
        <v>0</v>
      </c>
    </row>
    <row r="13" spans="1:9" x14ac:dyDescent="0.2">
      <c r="A13" s="314" t="s">
        <v>394</v>
      </c>
      <c r="B13" s="314"/>
      <c r="C13" s="314"/>
      <c r="D13" s="314"/>
      <c r="E13" s="314"/>
      <c r="F13" s="314"/>
      <c r="G13" s="53">
        <v>6</v>
      </c>
      <c r="H13" s="56">
        <f>SUM(H8:H12)</f>
        <v>0</v>
      </c>
      <c r="I13" s="56">
        <f>SUM(I8:I12)</f>
        <v>0</v>
      </c>
    </row>
    <row r="14" spans="1:9" ht="12.75" customHeight="1" x14ac:dyDescent="0.2">
      <c r="A14" s="306" t="s">
        <v>395</v>
      </c>
      <c r="B14" s="306"/>
      <c r="C14" s="306"/>
      <c r="D14" s="306"/>
      <c r="E14" s="306"/>
      <c r="F14" s="306"/>
      <c r="G14" s="17">
        <v>7</v>
      </c>
      <c r="H14" s="24">
        <v>0</v>
      </c>
      <c r="I14" s="24">
        <v>0</v>
      </c>
    </row>
    <row r="15" spans="1:9" ht="12.75" customHeight="1" x14ac:dyDescent="0.2">
      <c r="A15" s="306" t="s">
        <v>396</v>
      </c>
      <c r="B15" s="306"/>
      <c r="C15" s="306"/>
      <c r="D15" s="306"/>
      <c r="E15" s="306"/>
      <c r="F15" s="306"/>
      <c r="G15" s="17">
        <v>8</v>
      </c>
      <c r="H15" s="24">
        <v>0</v>
      </c>
      <c r="I15" s="24">
        <v>0</v>
      </c>
    </row>
    <row r="16" spans="1:9" ht="12.75" customHeight="1" x14ac:dyDescent="0.2">
      <c r="A16" s="306" t="s">
        <v>397</v>
      </c>
      <c r="B16" s="306"/>
      <c r="C16" s="306"/>
      <c r="D16" s="306"/>
      <c r="E16" s="306"/>
      <c r="F16" s="306"/>
      <c r="G16" s="17">
        <v>9</v>
      </c>
      <c r="H16" s="24">
        <v>0</v>
      </c>
      <c r="I16" s="24">
        <v>0</v>
      </c>
    </row>
    <row r="17" spans="1:9" ht="12.75" customHeight="1" x14ac:dyDescent="0.2">
      <c r="A17" s="306" t="s">
        <v>398</v>
      </c>
      <c r="B17" s="306"/>
      <c r="C17" s="306"/>
      <c r="D17" s="306"/>
      <c r="E17" s="306"/>
      <c r="F17" s="306"/>
      <c r="G17" s="17">
        <v>10</v>
      </c>
      <c r="H17" s="24">
        <v>0</v>
      </c>
      <c r="I17" s="24">
        <v>0</v>
      </c>
    </row>
    <row r="18" spans="1:9" ht="12.75" customHeight="1" x14ac:dyDescent="0.2">
      <c r="A18" s="306" t="s">
        <v>399</v>
      </c>
      <c r="B18" s="306"/>
      <c r="C18" s="306"/>
      <c r="D18" s="306"/>
      <c r="E18" s="306"/>
      <c r="F18" s="306"/>
      <c r="G18" s="17">
        <v>11</v>
      </c>
      <c r="H18" s="24">
        <v>0</v>
      </c>
      <c r="I18" s="24">
        <v>0</v>
      </c>
    </row>
    <row r="19" spans="1:9" ht="12.75" customHeight="1" x14ac:dyDescent="0.2">
      <c r="A19" s="306" t="s">
        <v>400</v>
      </c>
      <c r="B19" s="306"/>
      <c r="C19" s="306"/>
      <c r="D19" s="306"/>
      <c r="E19" s="306"/>
      <c r="F19" s="306"/>
      <c r="G19" s="17">
        <v>12</v>
      </c>
      <c r="H19" s="24">
        <v>0</v>
      </c>
      <c r="I19" s="24">
        <v>0</v>
      </c>
    </row>
    <row r="20" spans="1:9" ht="26.25" customHeight="1" x14ac:dyDescent="0.2">
      <c r="A20" s="314" t="s">
        <v>401</v>
      </c>
      <c r="B20" s="314"/>
      <c r="C20" s="314"/>
      <c r="D20" s="314"/>
      <c r="E20" s="314"/>
      <c r="F20" s="314"/>
      <c r="G20" s="53">
        <v>13</v>
      </c>
      <c r="H20" s="56">
        <f>SUM(H14:H19)</f>
        <v>0</v>
      </c>
      <c r="I20" s="56">
        <f>SUM(I14:I19)</f>
        <v>0</v>
      </c>
    </row>
    <row r="21" spans="1:9" ht="27.6" customHeight="1" x14ac:dyDescent="0.2">
      <c r="A21" s="312" t="s">
        <v>402</v>
      </c>
      <c r="B21" s="312"/>
      <c r="C21" s="312"/>
      <c r="D21" s="312"/>
      <c r="E21" s="312"/>
      <c r="F21" s="312"/>
      <c r="G21" s="54">
        <v>14</v>
      </c>
      <c r="H21" s="25">
        <f>H13+H20</f>
        <v>0</v>
      </c>
      <c r="I21" s="25">
        <f>I13+I20</f>
        <v>0</v>
      </c>
    </row>
    <row r="22" spans="1:9" x14ac:dyDescent="0.2">
      <c r="A22" s="309" t="s">
        <v>189</v>
      </c>
      <c r="B22" s="310"/>
      <c r="C22" s="310"/>
      <c r="D22" s="310"/>
      <c r="E22" s="310"/>
      <c r="F22" s="310"/>
      <c r="G22" s="310"/>
      <c r="H22" s="310"/>
      <c r="I22" s="311"/>
    </row>
    <row r="23" spans="1:9" ht="26.45" customHeight="1" x14ac:dyDescent="0.2">
      <c r="A23" s="313" t="s">
        <v>225</v>
      </c>
      <c r="B23" s="313"/>
      <c r="C23" s="313"/>
      <c r="D23" s="313"/>
      <c r="E23" s="313"/>
      <c r="F23" s="313"/>
      <c r="G23" s="16">
        <v>15</v>
      </c>
      <c r="H23" s="23">
        <v>0</v>
      </c>
      <c r="I23" s="23">
        <v>0</v>
      </c>
    </row>
    <row r="24" spans="1:9" ht="12.75" customHeight="1" x14ac:dyDescent="0.2">
      <c r="A24" s="306" t="s">
        <v>226</v>
      </c>
      <c r="B24" s="306"/>
      <c r="C24" s="306"/>
      <c r="D24" s="306"/>
      <c r="E24" s="306"/>
      <c r="F24" s="306"/>
      <c r="G24" s="16">
        <v>16</v>
      </c>
      <c r="H24" s="24">
        <v>0</v>
      </c>
      <c r="I24" s="24">
        <v>0</v>
      </c>
    </row>
    <row r="25" spans="1:9" ht="12.75" customHeight="1" x14ac:dyDescent="0.2">
      <c r="A25" s="306" t="s">
        <v>227</v>
      </c>
      <c r="B25" s="306"/>
      <c r="C25" s="306"/>
      <c r="D25" s="306"/>
      <c r="E25" s="306"/>
      <c r="F25" s="306"/>
      <c r="G25" s="16">
        <v>17</v>
      </c>
      <c r="H25" s="24">
        <v>0</v>
      </c>
      <c r="I25" s="24">
        <v>0</v>
      </c>
    </row>
    <row r="26" spans="1:9" ht="12.75" customHeight="1" x14ac:dyDescent="0.2">
      <c r="A26" s="306" t="s">
        <v>228</v>
      </c>
      <c r="B26" s="306"/>
      <c r="C26" s="306"/>
      <c r="D26" s="306"/>
      <c r="E26" s="306"/>
      <c r="F26" s="306"/>
      <c r="G26" s="16">
        <v>18</v>
      </c>
      <c r="H26" s="24">
        <v>0</v>
      </c>
      <c r="I26" s="24">
        <v>0</v>
      </c>
    </row>
    <row r="27" spans="1:9" ht="12.75" customHeight="1" x14ac:dyDescent="0.2">
      <c r="A27" s="306" t="s">
        <v>229</v>
      </c>
      <c r="B27" s="306"/>
      <c r="C27" s="306"/>
      <c r="D27" s="306"/>
      <c r="E27" s="306"/>
      <c r="F27" s="306"/>
      <c r="G27" s="16">
        <v>19</v>
      </c>
      <c r="H27" s="24">
        <v>0</v>
      </c>
      <c r="I27" s="24">
        <v>0</v>
      </c>
    </row>
    <row r="28" spans="1:9" ht="12.75" customHeight="1" x14ac:dyDescent="0.2">
      <c r="A28" s="306" t="s">
        <v>230</v>
      </c>
      <c r="B28" s="306"/>
      <c r="C28" s="306"/>
      <c r="D28" s="306"/>
      <c r="E28" s="306"/>
      <c r="F28" s="306"/>
      <c r="G28" s="16">
        <v>20</v>
      </c>
      <c r="H28" s="24">
        <v>0</v>
      </c>
      <c r="I28" s="24">
        <v>0</v>
      </c>
    </row>
    <row r="29" spans="1:9" ht="24" customHeight="1" x14ac:dyDescent="0.2">
      <c r="A29" s="307" t="s">
        <v>403</v>
      </c>
      <c r="B29" s="307"/>
      <c r="C29" s="307"/>
      <c r="D29" s="307"/>
      <c r="E29" s="307"/>
      <c r="F29" s="307"/>
      <c r="G29" s="53">
        <v>21</v>
      </c>
      <c r="H29" s="57">
        <f>SUM(H23:H28)</f>
        <v>0</v>
      </c>
      <c r="I29" s="57">
        <f>SUM(I23:I28)</f>
        <v>0</v>
      </c>
    </row>
    <row r="30" spans="1:9" ht="27" customHeight="1" x14ac:dyDescent="0.2">
      <c r="A30" s="306" t="s">
        <v>231</v>
      </c>
      <c r="B30" s="306"/>
      <c r="C30" s="306"/>
      <c r="D30" s="306"/>
      <c r="E30" s="306"/>
      <c r="F30" s="306"/>
      <c r="G30" s="17">
        <v>22</v>
      </c>
      <c r="H30" s="24">
        <v>0</v>
      </c>
      <c r="I30" s="24">
        <v>0</v>
      </c>
    </row>
    <row r="31" spans="1:9" ht="12.75" customHeight="1" x14ac:dyDescent="0.2">
      <c r="A31" s="306" t="s">
        <v>232</v>
      </c>
      <c r="B31" s="306"/>
      <c r="C31" s="306"/>
      <c r="D31" s="306"/>
      <c r="E31" s="306"/>
      <c r="F31" s="306"/>
      <c r="G31" s="17">
        <v>23</v>
      </c>
      <c r="H31" s="24">
        <v>0</v>
      </c>
      <c r="I31" s="24">
        <v>0</v>
      </c>
    </row>
    <row r="32" spans="1:9" ht="12.75" customHeight="1" x14ac:dyDescent="0.2">
      <c r="A32" s="306" t="s">
        <v>404</v>
      </c>
      <c r="B32" s="306"/>
      <c r="C32" s="306"/>
      <c r="D32" s="306"/>
      <c r="E32" s="306"/>
      <c r="F32" s="306"/>
      <c r="G32" s="17">
        <v>24</v>
      </c>
      <c r="H32" s="24">
        <v>0</v>
      </c>
      <c r="I32" s="24">
        <v>0</v>
      </c>
    </row>
    <row r="33" spans="1:9" ht="12.75" customHeight="1" x14ac:dyDescent="0.2">
      <c r="A33" s="306" t="s">
        <v>233</v>
      </c>
      <c r="B33" s="306"/>
      <c r="C33" s="306"/>
      <c r="D33" s="306"/>
      <c r="E33" s="306"/>
      <c r="F33" s="306"/>
      <c r="G33" s="17">
        <v>25</v>
      </c>
      <c r="H33" s="24">
        <v>0</v>
      </c>
      <c r="I33" s="24">
        <v>0</v>
      </c>
    </row>
    <row r="34" spans="1:9" ht="12.75" customHeight="1" x14ac:dyDescent="0.2">
      <c r="A34" s="306" t="s">
        <v>234</v>
      </c>
      <c r="B34" s="306"/>
      <c r="C34" s="306"/>
      <c r="D34" s="306"/>
      <c r="E34" s="306"/>
      <c r="F34" s="306"/>
      <c r="G34" s="17">
        <v>26</v>
      </c>
      <c r="H34" s="24">
        <v>0</v>
      </c>
      <c r="I34" s="24">
        <v>0</v>
      </c>
    </row>
    <row r="35" spans="1:9" ht="25.9" customHeight="1" x14ac:dyDescent="0.2">
      <c r="A35" s="307" t="s">
        <v>405</v>
      </c>
      <c r="B35" s="307"/>
      <c r="C35" s="307"/>
      <c r="D35" s="307"/>
      <c r="E35" s="307"/>
      <c r="F35" s="307"/>
      <c r="G35" s="53">
        <v>27</v>
      </c>
      <c r="H35" s="57">
        <f>SUM(H30:H34)</f>
        <v>0</v>
      </c>
      <c r="I35" s="57">
        <f>SUM(I30:I34)</f>
        <v>0</v>
      </c>
    </row>
    <row r="36" spans="1:9" ht="28.15" customHeight="1" x14ac:dyDescent="0.2">
      <c r="A36" s="312" t="s">
        <v>406</v>
      </c>
      <c r="B36" s="312"/>
      <c r="C36" s="312"/>
      <c r="D36" s="312"/>
      <c r="E36" s="312"/>
      <c r="F36" s="312"/>
      <c r="G36" s="54">
        <v>28</v>
      </c>
      <c r="H36" s="58">
        <f>H29+H35</f>
        <v>0</v>
      </c>
      <c r="I36" s="58">
        <f>I29+I35</f>
        <v>0</v>
      </c>
    </row>
    <row r="37" spans="1:9" x14ac:dyDescent="0.2">
      <c r="A37" s="309" t="s">
        <v>204</v>
      </c>
      <c r="B37" s="310"/>
      <c r="C37" s="310"/>
      <c r="D37" s="310"/>
      <c r="E37" s="310"/>
      <c r="F37" s="310"/>
      <c r="G37" s="310">
        <v>0</v>
      </c>
      <c r="H37" s="310"/>
      <c r="I37" s="311"/>
    </row>
    <row r="38" spans="1:9" ht="12.75" customHeight="1" x14ac:dyDescent="0.2">
      <c r="A38" s="308" t="s">
        <v>235</v>
      </c>
      <c r="B38" s="308"/>
      <c r="C38" s="308"/>
      <c r="D38" s="308"/>
      <c r="E38" s="308"/>
      <c r="F38" s="308"/>
      <c r="G38" s="16">
        <v>29</v>
      </c>
      <c r="H38" s="23">
        <v>0</v>
      </c>
      <c r="I38" s="23">
        <v>0</v>
      </c>
    </row>
    <row r="39" spans="1:9" ht="25.15" customHeight="1" x14ac:dyDescent="0.2">
      <c r="A39" s="305" t="s">
        <v>236</v>
      </c>
      <c r="B39" s="305"/>
      <c r="C39" s="305"/>
      <c r="D39" s="305"/>
      <c r="E39" s="305"/>
      <c r="F39" s="305"/>
      <c r="G39" s="17">
        <v>30</v>
      </c>
      <c r="H39" s="24">
        <v>0</v>
      </c>
      <c r="I39" s="24">
        <v>0</v>
      </c>
    </row>
    <row r="40" spans="1:9" ht="12.75" customHeight="1" x14ac:dyDescent="0.2">
      <c r="A40" s="305" t="s">
        <v>237</v>
      </c>
      <c r="B40" s="305"/>
      <c r="C40" s="305"/>
      <c r="D40" s="305"/>
      <c r="E40" s="305"/>
      <c r="F40" s="305"/>
      <c r="G40" s="17">
        <v>31</v>
      </c>
      <c r="H40" s="24">
        <v>0</v>
      </c>
      <c r="I40" s="24">
        <v>0</v>
      </c>
    </row>
    <row r="41" spans="1:9" ht="12.75" customHeight="1" x14ac:dyDescent="0.2">
      <c r="A41" s="305" t="s">
        <v>238</v>
      </c>
      <c r="B41" s="305"/>
      <c r="C41" s="305"/>
      <c r="D41" s="305"/>
      <c r="E41" s="305"/>
      <c r="F41" s="305"/>
      <c r="G41" s="17">
        <v>32</v>
      </c>
      <c r="H41" s="24">
        <v>0</v>
      </c>
      <c r="I41" s="24">
        <v>0</v>
      </c>
    </row>
    <row r="42" spans="1:9" ht="25.9" customHeight="1" x14ac:dyDescent="0.2">
      <c r="A42" s="307" t="s">
        <v>407</v>
      </c>
      <c r="B42" s="307"/>
      <c r="C42" s="307"/>
      <c r="D42" s="307"/>
      <c r="E42" s="307"/>
      <c r="F42" s="307"/>
      <c r="G42" s="53">
        <v>33</v>
      </c>
      <c r="H42" s="57">
        <f>H41+H40+H39+H38</f>
        <v>0</v>
      </c>
      <c r="I42" s="57">
        <f>I41+I40+I39+I38</f>
        <v>0</v>
      </c>
    </row>
    <row r="43" spans="1:9" ht="24.6" customHeight="1" x14ac:dyDescent="0.2">
      <c r="A43" s="305" t="s">
        <v>239</v>
      </c>
      <c r="B43" s="305"/>
      <c r="C43" s="305"/>
      <c r="D43" s="305"/>
      <c r="E43" s="305"/>
      <c r="F43" s="305"/>
      <c r="G43" s="17">
        <v>34</v>
      </c>
      <c r="H43" s="24">
        <v>0</v>
      </c>
      <c r="I43" s="24">
        <v>0</v>
      </c>
    </row>
    <row r="44" spans="1:9" ht="12.75" customHeight="1" x14ac:dyDescent="0.2">
      <c r="A44" s="305" t="s">
        <v>240</v>
      </c>
      <c r="B44" s="305"/>
      <c r="C44" s="305"/>
      <c r="D44" s="305"/>
      <c r="E44" s="305"/>
      <c r="F44" s="305"/>
      <c r="G44" s="17">
        <v>35</v>
      </c>
      <c r="H44" s="24">
        <v>0</v>
      </c>
      <c r="I44" s="24">
        <v>0</v>
      </c>
    </row>
    <row r="45" spans="1:9" ht="12.75" customHeight="1" x14ac:dyDescent="0.2">
      <c r="A45" s="305" t="s">
        <v>241</v>
      </c>
      <c r="B45" s="305"/>
      <c r="C45" s="305"/>
      <c r="D45" s="305"/>
      <c r="E45" s="305"/>
      <c r="F45" s="305"/>
      <c r="G45" s="17">
        <v>36</v>
      </c>
      <c r="H45" s="24">
        <v>0</v>
      </c>
      <c r="I45" s="24">
        <v>0</v>
      </c>
    </row>
    <row r="46" spans="1:9" ht="21" customHeight="1" x14ac:dyDescent="0.2">
      <c r="A46" s="305" t="s">
        <v>242</v>
      </c>
      <c r="B46" s="305"/>
      <c r="C46" s="305"/>
      <c r="D46" s="305"/>
      <c r="E46" s="305"/>
      <c r="F46" s="305"/>
      <c r="G46" s="17">
        <v>37</v>
      </c>
      <c r="H46" s="24">
        <v>0</v>
      </c>
      <c r="I46" s="24">
        <v>0</v>
      </c>
    </row>
    <row r="47" spans="1:9" ht="12.75" customHeight="1" x14ac:dyDescent="0.2">
      <c r="A47" s="305" t="s">
        <v>243</v>
      </c>
      <c r="B47" s="305"/>
      <c r="C47" s="305"/>
      <c r="D47" s="305"/>
      <c r="E47" s="305"/>
      <c r="F47" s="305"/>
      <c r="G47" s="17">
        <v>38</v>
      </c>
      <c r="H47" s="24">
        <v>0</v>
      </c>
      <c r="I47" s="24">
        <v>0</v>
      </c>
    </row>
    <row r="48" spans="1:9" ht="22.9" customHeight="1" x14ac:dyDescent="0.2">
      <c r="A48" s="307" t="s">
        <v>408</v>
      </c>
      <c r="B48" s="307"/>
      <c r="C48" s="307"/>
      <c r="D48" s="307"/>
      <c r="E48" s="307"/>
      <c r="F48" s="307"/>
      <c r="G48" s="53">
        <v>39</v>
      </c>
      <c r="H48" s="57">
        <f>H47+H46+H45+H44+H43</f>
        <v>0</v>
      </c>
      <c r="I48" s="57">
        <f>I47+I46+I45+I44+I43</f>
        <v>0</v>
      </c>
    </row>
    <row r="49" spans="1:9" ht="25.9" customHeight="1" x14ac:dyDescent="0.2">
      <c r="A49" s="318" t="s">
        <v>443</v>
      </c>
      <c r="B49" s="318"/>
      <c r="C49" s="318"/>
      <c r="D49" s="318"/>
      <c r="E49" s="318"/>
      <c r="F49" s="318"/>
      <c r="G49" s="53">
        <v>40</v>
      </c>
      <c r="H49" s="57">
        <f>H48+H42</f>
        <v>0</v>
      </c>
      <c r="I49" s="57">
        <f>I48+I42</f>
        <v>0</v>
      </c>
    </row>
    <row r="50" spans="1:9" ht="12.75" customHeight="1" x14ac:dyDescent="0.2">
      <c r="A50" s="306" t="s">
        <v>244</v>
      </c>
      <c r="B50" s="306"/>
      <c r="C50" s="306"/>
      <c r="D50" s="306"/>
      <c r="E50" s="306"/>
      <c r="F50" s="306"/>
      <c r="G50" s="17">
        <v>41</v>
      </c>
      <c r="H50" s="24">
        <v>0</v>
      </c>
      <c r="I50" s="24">
        <v>0</v>
      </c>
    </row>
    <row r="51" spans="1:9" ht="25.9" customHeight="1" x14ac:dyDescent="0.2">
      <c r="A51" s="318" t="s">
        <v>409</v>
      </c>
      <c r="B51" s="318"/>
      <c r="C51" s="318"/>
      <c r="D51" s="318"/>
      <c r="E51" s="318"/>
      <c r="F51" s="318"/>
      <c r="G51" s="53">
        <v>42</v>
      </c>
      <c r="H51" s="57">
        <f>H21+H36+H49+H50</f>
        <v>0</v>
      </c>
      <c r="I51" s="57">
        <f>I21+I36+I49+I50</f>
        <v>0</v>
      </c>
    </row>
    <row r="52" spans="1:9" ht="12.75" customHeight="1" x14ac:dyDescent="0.2">
      <c r="A52" s="322" t="s">
        <v>218</v>
      </c>
      <c r="B52" s="322"/>
      <c r="C52" s="322"/>
      <c r="D52" s="322"/>
      <c r="E52" s="322"/>
      <c r="F52" s="322"/>
      <c r="G52" s="17">
        <v>43</v>
      </c>
      <c r="H52" s="24">
        <v>0</v>
      </c>
      <c r="I52" s="24">
        <v>0</v>
      </c>
    </row>
    <row r="53" spans="1:9" ht="31.9" customHeight="1" x14ac:dyDescent="0.2">
      <c r="A53" s="317" t="s">
        <v>410</v>
      </c>
      <c r="B53" s="317"/>
      <c r="C53" s="317"/>
      <c r="D53" s="317"/>
      <c r="E53" s="317"/>
      <c r="F53" s="317"/>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02"/>
  <sheetViews>
    <sheetView topLeftCell="A40" zoomScale="90" zoomScaleNormal="90" workbookViewId="0">
      <selection activeCell="C67" sqref="C67:C68"/>
    </sheetView>
  </sheetViews>
  <sheetFormatPr defaultRowHeight="12.75" x14ac:dyDescent="0.2"/>
  <cols>
    <col min="1" max="1" width="23.140625" customWidth="1"/>
    <col min="2" max="2" width="13.28515625" customWidth="1"/>
    <col min="3" max="3" width="15.28515625" customWidth="1"/>
    <col min="9" max="9" width="95" customWidth="1"/>
    <col min="20" max="20" width="16.140625" bestFit="1" customWidth="1"/>
    <col min="22" max="22" width="13.140625" bestFit="1" customWidth="1"/>
  </cols>
  <sheetData>
    <row r="1" spans="1:9" x14ac:dyDescent="0.2">
      <c r="A1" s="324" t="s">
        <v>446</v>
      </c>
      <c r="B1" s="333"/>
      <c r="C1" s="333"/>
      <c r="D1" s="333"/>
      <c r="E1" s="333"/>
      <c r="F1" s="333"/>
      <c r="G1" s="333"/>
      <c r="H1" s="333"/>
      <c r="I1" s="333"/>
    </row>
    <row r="2" spans="1:9" x14ac:dyDescent="0.2">
      <c r="A2" s="333"/>
      <c r="B2" s="333"/>
      <c r="C2" s="333"/>
      <c r="D2" s="333"/>
      <c r="E2" s="333"/>
      <c r="F2" s="333"/>
      <c r="G2" s="333"/>
      <c r="H2" s="333"/>
      <c r="I2" s="333"/>
    </row>
    <row r="3" spans="1:9" x14ac:dyDescent="0.2">
      <c r="A3" s="333"/>
      <c r="B3" s="333"/>
      <c r="C3" s="333"/>
      <c r="D3" s="333"/>
      <c r="E3" s="333"/>
      <c r="F3" s="333"/>
      <c r="G3" s="333"/>
      <c r="H3" s="333"/>
      <c r="I3" s="333"/>
    </row>
    <row r="4" spans="1:9" x14ac:dyDescent="0.2">
      <c r="A4" s="333"/>
      <c r="B4" s="333"/>
      <c r="C4" s="333"/>
      <c r="D4" s="333"/>
      <c r="E4" s="333"/>
      <c r="F4" s="333"/>
      <c r="G4" s="333"/>
      <c r="H4" s="333"/>
      <c r="I4" s="333"/>
    </row>
    <row r="5" spans="1:9" x14ac:dyDescent="0.2">
      <c r="A5" s="333"/>
      <c r="B5" s="333"/>
      <c r="C5" s="333"/>
      <c r="D5" s="333"/>
      <c r="E5" s="333"/>
      <c r="F5" s="333"/>
      <c r="G5" s="333"/>
      <c r="H5" s="333"/>
      <c r="I5" s="333"/>
    </row>
    <row r="6" spans="1:9" x14ac:dyDescent="0.2">
      <c r="A6" s="333"/>
      <c r="B6" s="333"/>
      <c r="C6" s="333"/>
      <c r="D6" s="333"/>
      <c r="E6" s="333"/>
      <c r="F6" s="333"/>
      <c r="G6" s="333"/>
      <c r="H6" s="333"/>
      <c r="I6" s="333"/>
    </row>
    <row r="7" spans="1:9" x14ac:dyDescent="0.2">
      <c r="A7" s="333"/>
      <c r="B7" s="333"/>
      <c r="C7" s="333"/>
      <c r="D7" s="333"/>
      <c r="E7" s="333"/>
      <c r="F7" s="333"/>
      <c r="G7" s="333"/>
      <c r="H7" s="333"/>
      <c r="I7" s="333"/>
    </row>
    <row r="8" spans="1:9" x14ac:dyDescent="0.2">
      <c r="A8" s="333"/>
      <c r="B8" s="333"/>
      <c r="C8" s="333"/>
      <c r="D8" s="333"/>
      <c r="E8" s="333"/>
      <c r="F8" s="333"/>
      <c r="G8" s="333"/>
      <c r="H8" s="333"/>
      <c r="I8" s="333"/>
    </row>
    <row r="9" spans="1:9" x14ac:dyDescent="0.2">
      <c r="A9" s="333"/>
      <c r="B9" s="333"/>
      <c r="C9" s="333"/>
      <c r="D9" s="333"/>
      <c r="E9" s="333"/>
      <c r="F9" s="333"/>
      <c r="G9" s="333"/>
      <c r="H9" s="333"/>
      <c r="I9" s="333"/>
    </row>
    <row r="10" spans="1:9" x14ac:dyDescent="0.2">
      <c r="A10" s="333"/>
      <c r="B10" s="333"/>
      <c r="C10" s="333"/>
      <c r="D10" s="333"/>
      <c r="E10" s="333"/>
      <c r="F10" s="333"/>
      <c r="G10" s="333"/>
      <c r="H10" s="333"/>
      <c r="I10" s="333"/>
    </row>
    <row r="11" spans="1:9" x14ac:dyDescent="0.2">
      <c r="A11" s="333"/>
      <c r="B11" s="333"/>
      <c r="C11" s="333"/>
      <c r="D11" s="333"/>
      <c r="E11" s="333"/>
      <c r="F11" s="333"/>
      <c r="G11" s="333"/>
      <c r="H11" s="333"/>
      <c r="I11" s="333"/>
    </row>
    <row r="12" spans="1:9" x14ac:dyDescent="0.2">
      <c r="A12" s="333"/>
      <c r="B12" s="333"/>
      <c r="C12" s="333"/>
      <c r="D12" s="333"/>
      <c r="E12" s="333"/>
      <c r="F12" s="333"/>
      <c r="G12" s="333"/>
      <c r="H12" s="333"/>
      <c r="I12" s="333"/>
    </row>
    <row r="13" spans="1:9" x14ac:dyDescent="0.2">
      <c r="A13" s="333"/>
      <c r="B13" s="333"/>
      <c r="C13" s="333"/>
      <c r="D13" s="333"/>
      <c r="E13" s="333"/>
      <c r="F13" s="333"/>
      <c r="G13" s="333"/>
      <c r="H13" s="333"/>
      <c r="I13" s="333"/>
    </row>
    <row r="14" spans="1:9" x14ac:dyDescent="0.2">
      <c r="A14" s="333"/>
      <c r="B14" s="333"/>
      <c r="C14" s="333"/>
      <c r="D14" s="333"/>
      <c r="E14" s="333"/>
      <c r="F14" s="333"/>
      <c r="G14" s="333"/>
      <c r="H14" s="333"/>
      <c r="I14" s="333"/>
    </row>
    <row r="15" spans="1:9" x14ac:dyDescent="0.2">
      <c r="A15" s="333"/>
      <c r="B15" s="333"/>
      <c r="C15" s="333"/>
      <c r="D15" s="333"/>
      <c r="E15" s="333"/>
      <c r="F15" s="333"/>
      <c r="G15" s="333"/>
      <c r="H15" s="333"/>
      <c r="I15" s="333"/>
    </row>
    <row r="16" spans="1:9" x14ac:dyDescent="0.2">
      <c r="A16" s="333"/>
      <c r="B16" s="333"/>
      <c r="C16" s="333"/>
      <c r="D16" s="333"/>
      <c r="E16" s="333"/>
      <c r="F16" s="333"/>
      <c r="G16" s="333"/>
      <c r="H16" s="333"/>
      <c r="I16" s="333"/>
    </row>
    <row r="17" spans="1:9" x14ac:dyDescent="0.2">
      <c r="A17" s="333"/>
      <c r="B17" s="333"/>
      <c r="C17" s="333"/>
      <c r="D17" s="333"/>
      <c r="E17" s="333"/>
      <c r="F17" s="333"/>
      <c r="G17" s="333"/>
      <c r="H17" s="333"/>
      <c r="I17" s="333"/>
    </row>
    <row r="18" spans="1:9" x14ac:dyDescent="0.2">
      <c r="A18" s="333"/>
      <c r="B18" s="333"/>
      <c r="C18" s="333"/>
      <c r="D18" s="333"/>
      <c r="E18" s="333"/>
      <c r="F18" s="333"/>
      <c r="G18" s="333"/>
      <c r="H18" s="333"/>
      <c r="I18" s="333"/>
    </row>
    <row r="19" spans="1:9" x14ac:dyDescent="0.2">
      <c r="A19" s="333"/>
      <c r="B19" s="333"/>
      <c r="C19" s="333"/>
      <c r="D19" s="333"/>
      <c r="E19" s="333"/>
      <c r="F19" s="333"/>
      <c r="G19" s="333"/>
      <c r="H19" s="333"/>
      <c r="I19" s="333"/>
    </row>
    <row r="20" spans="1:9" x14ac:dyDescent="0.2">
      <c r="A20" s="333"/>
      <c r="B20" s="333"/>
      <c r="C20" s="333"/>
      <c r="D20" s="333"/>
      <c r="E20" s="333"/>
      <c r="F20" s="333"/>
      <c r="G20" s="333"/>
      <c r="H20" s="333"/>
      <c r="I20" s="333"/>
    </row>
    <row r="21" spans="1:9" x14ac:dyDescent="0.2">
      <c r="A21" s="333"/>
      <c r="B21" s="333"/>
      <c r="C21" s="333"/>
      <c r="D21" s="333"/>
      <c r="E21" s="333"/>
      <c r="F21" s="333"/>
      <c r="G21" s="333"/>
      <c r="H21" s="333"/>
      <c r="I21" s="333"/>
    </row>
    <row r="22" spans="1:9" x14ac:dyDescent="0.2">
      <c r="A22" s="333"/>
      <c r="B22" s="333"/>
      <c r="C22" s="333"/>
      <c r="D22" s="333"/>
      <c r="E22" s="333"/>
      <c r="F22" s="333"/>
      <c r="G22" s="333"/>
      <c r="H22" s="333"/>
      <c r="I22" s="333"/>
    </row>
    <row r="23" spans="1:9" x14ac:dyDescent="0.2">
      <c r="A23" s="333"/>
      <c r="B23" s="333"/>
      <c r="C23" s="333"/>
      <c r="D23" s="333"/>
      <c r="E23" s="333"/>
      <c r="F23" s="333"/>
      <c r="G23" s="333"/>
      <c r="H23" s="333"/>
      <c r="I23" s="333"/>
    </row>
    <row r="24" spans="1:9" x14ac:dyDescent="0.2">
      <c r="A24" s="333"/>
      <c r="B24" s="333"/>
      <c r="C24" s="333"/>
      <c r="D24" s="333"/>
      <c r="E24" s="333"/>
      <c r="F24" s="333"/>
      <c r="G24" s="333"/>
      <c r="H24" s="333"/>
      <c r="I24" s="333"/>
    </row>
    <row r="25" spans="1:9" x14ac:dyDescent="0.2">
      <c r="A25" s="333"/>
      <c r="B25" s="333"/>
      <c r="C25" s="333"/>
      <c r="D25" s="333"/>
      <c r="E25" s="333"/>
      <c r="F25" s="333"/>
      <c r="G25" s="333"/>
      <c r="H25" s="333"/>
      <c r="I25" s="333"/>
    </row>
    <row r="26" spans="1:9" x14ac:dyDescent="0.2">
      <c r="A26" s="333"/>
      <c r="B26" s="333"/>
      <c r="C26" s="333"/>
      <c r="D26" s="333"/>
      <c r="E26" s="333"/>
      <c r="F26" s="333"/>
      <c r="G26" s="333"/>
      <c r="H26" s="333"/>
      <c r="I26" s="333"/>
    </row>
    <row r="27" spans="1:9" x14ac:dyDescent="0.2">
      <c r="A27" s="333"/>
      <c r="B27" s="333"/>
      <c r="C27" s="333"/>
      <c r="D27" s="333"/>
      <c r="E27" s="333"/>
      <c r="F27" s="333"/>
      <c r="G27" s="333"/>
      <c r="H27" s="333"/>
      <c r="I27" s="333"/>
    </row>
    <row r="28" spans="1:9" x14ac:dyDescent="0.2">
      <c r="A28" s="333"/>
      <c r="B28" s="333"/>
      <c r="C28" s="333"/>
      <c r="D28" s="333"/>
      <c r="E28" s="333"/>
      <c r="F28" s="333"/>
      <c r="G28" s="333"/>
      <c r="H28" s="333"/>
      <c r="I28" s="333"/>
    </row>
    <row r="29" spans="1:9" x14ac:dyDescent="0.2">
      <c r="A29" s="333"/>
      <c r="B29" s="333"/>
      <c r="C29" s="333"/>
      <c r="D29" s="333"/>
      <c r="E29" s="333"/>
      <c r="F29" s="333"/>
      <c r="G29" s="333"/>
      <c r="H29" s="333"/>
      <c r="I29" s="333"/>
    </row>
    <row r="30" spans="1:9" x14ac:dyDescent="0.2">
      <c r="A30" s="333"/>
      <c r="B30" s="333"/>
      <c r="C30" s="333"/>
      <c r="D30" s="333"/>
      <c r="E30" s="333"/>
      <c r="F30" s="333"/>
      <c r="G30" s="333"/>
      <c r="H30" s="333"/>
      <c r="I30" s="333"/>
    </row>
    <row r="31" spans="1:9" x14ac:dyDescent="0.2">
      <c r="A31" s="333"/>
      <c r="B31" s="333"/>
      <c r="C31" s="333"/>
      <c r="D31" s="333"/>
      <c r="E31" s="333"/>
      <c r="F31" s="333"/>
      <c r="G31" s="333"/>
      <c r="H31" s="333"/>
      <c r="I31" s="333"/>
    </row>
    <row r="32" spans="1:9" x14ac:dyDescent="0.2">
      <c r="A32" s="333"/>
      <c r="B32" s="333"/>
      <c r="C32" s="333"/>
      <c r="D32" s="333"/>
      <c r="E32" s="333"/>
      <c r="F32" s="333"/>
      <c r="G32" s="333"/>
      <c r="H32" s="333"/>
      <c r="I32" s="333"/>
    </row>
    <row r="33" spans="1:9" x14ac:dyDescent="0.2">
      <c r="A33" s="333"/>
      <c r="B33" s="333"/>
      <c r="C33" s="333"/>
      <c r="D33" s="333"/>
      <c r="E33" s="333"/>
      <c r="F33" s="333"/>
      <c r="G33" s="333"/>
      <c r="H33" s="333"/>
      <c r="I33" s="333"/>
    </row>
    <row r="34" spans="1:9" x14ac:dyDescent="0.2">
      <c r="A34" s="333"/>
      <c r="B34" s="333"/>
      <c r="C34" s="333"/>
      <c r="D34" s="333"/>
      <c r="E34" s="333"/>
      <c r="F34" s="333"/>
      <c r="G34" s="333"/>
      <c r="H34" s="333"/>
      <c r="I34" s="333"/>
    </row>
    <row r="35" spans="1:9" x14ac:dyDescent="0.2">
      <c r="A35" s="333"/>
      <c r="B35" s="333"/>
      <c r="C35" s="333"/>
      <c r="D35" s="333"/>
      <c r="E35" s="333"/>
      <c r="F35" s="333"/>
      <c r="G35" s="333"/>
      <c r="H35" s="333"/>
      <c r="I35" s="333"/>
    </row>
    <row r="36" spans="1:9" x14ac:dyDescent="0.2">
      <c r="A36" s="333"/>
      <c r="B36" s="333"/>
      <c r="C36" s="333"/>
      <c r="D36" s="333"/>
      <c r="E36" s="333"/>
      <c r="F36" s="333"/>
      <c r="G36" s="333"/>
      <c r="H36" s="333"/>
      <c r="I36" s="333"/>
    </row>
    <row r="37" spans="1:9" x14ac:dyDescent="0.2">
      <c r="A37" s="333"/>
      <c r="B37" s="333"/>
      <c r="C37" s="333"/>
      <c r="D37" s="333"/>
      <c r="E37" s="333"/>
      <c r="F37" s="333"/>
      <c r="G37" s="333"/>
      <c r="H37" s="333"/>
      <c r="I37" s="333"/>
    </row>
    <row r="38" spans="1:9" x14ac:dyDescent="0.2">
      <c r="A38" s="333"/>
      <c r="B38" s="333"/>
      <c r="C38" s="333"/>
      <c r="D38" s="333"/>
      <c r="E38" s="333"/>
      <c r="F38" s="333"/>
      <c r="G38" s="333"/>
      <c r="H38" s="333"/>
      <c r="I38" s="333"/>
    </row>
    <row r="39" spans="1:9" ht="185.25" customHeight="1" x14ac:dyDescent="0.2">
      <c r="A39" s="333"/>
      <c r="B39" s="333"/>
      <c r="C39" s="333"/>
      <c r="D39" s="333"/>
      <c r="E39" s="333"/>
      <c r="F39" s="333"/>
      <c r="G39" s="333"/>
      <c r="H39" s="333"/>
      <c r="I39" s="333"/>
    </row>
    <row r="40" spans="1:9" ht="223.5" customHeight="1" x14ac:dyDescent="0.2">
      <c r="A40" s="333"/>
      <c r="B40" s="333"/>
      <c r="C40" s="333"/>
      <c r="D40" s="333"/>
      <c r="E40" s="333"/>
      <c r="F40" s="333"/>
      <c r="G40" s="333"/>
      <c r="H40" s="333"/>
      <c r="I40" s="333"/>
    </row>
    <row r="43" spans="1:9" x14ac:dyDescent="0.2">
      <c r="A43" s="133" t="s">
        <v>458</v>
      </c>
    </row>
    <row r="44" spans="1:9" x14ac:dyDescent="0.2">
      <c r="A44" s="323"/>
      <c r="B44" s="328"/>
      <c r="C44" s="328"/>
      <c r="D44" s="328"/>
      <c r="E44" s="328"/>
      <c r="F44" s="328"/>
      <c r="G44" s="328"/>
      <c r="H44" s="328"/>
      <c r="I44" s="328"/>
    </row>
    <row r="45" spans="1:9" x14ac:dyDescent="0.2">
      <c r="A45" s="326" t="s">
        <v>522</v>
      </c>
      <c r="B45" s="327"/>
      <c r="C45" s="327"/>
      <c r="D45" s="327"/>
      <c r="E45" s="327"/>
      <c r="F45" s="327"/>
      <c r="G45" s="327"/>
      <c r="H45" s="327"/>
      <c r="I45" s="327"/>
    </row>
    <row r="46" spans="1:9" x14ac:dyDescent="0.2">
      <c r="A46" s="328"/>
      <c r="B46" s="328"/>
      <c r="C46" s="328"/>
      <c r="D46" s="328"/>
      <c r="E46" s="328"/>
      <c r="F46" s="328"/>
      <c r="G46" s="328"/>
      <c r="H46" s="328"/>
      <c r="I46" s="328"/>
    </row>
    <row r="47" spans="1:9" x14ac:dyDescent="0.2">
      <c r="A47" s="328"/>
      <c r="B47" s="328"/>
      <c r="C47" s="328"/>
      <c r="D47" s="328"/>
      <c r="E47" s="328"/>
      <c r="F47" s="328"/>
      <c r="G47" s="328"/>
      <c r="H47" s="328"/>
      <c r="I47" s="328"/>
    </row>
    <row r="48" spans="1:9" x14ac:dyDescent="0.2">
      <c r="A48" s="328"/>
      <c r="B48" s="328"/>
      <c r="C48" s="328"/>
      <c r="D48" s="328"/>
      <c r="E48" s="328"/>
      <c r="F48" s="328"/>
      <c r="G48" s="328"/>
      <c r="H48" s="328"/>
      <c r="I48" s="328"/>
    </row>
    <row r="49" spans="1:9" x14ac:dyDescent="0.2">
      <c r="A49" s="328"/>
      <c r="B49" s="328"/>
      <c r="C49" s="328"/>
      <c r="D49" s="328"/>
      <c r="E49" s="328"/>
      <c r="F49" s="328"/>
      <c r="G49" s="328"/>
      <c r="H49" s="328"/>
      <c r="I49" s="328"/>
    </row>
    <row r="50" spans="1:9" x14ac:dyDescent="0.2">
      <c r="A50" s="328"/>
      <c r="B50" s="328"/>
      <c r="C50" s="328"/>
      <c r="D50" s="328"/>
      <c r="E50" s="328"/>
      <c r="F50" s="328"/>
      <c r="G50" s="328"/>
      <c r="H50" s="328"/>
      <c r="I50" s="328"/>
    </row>
    <row r="51" spans="1:9" x14ac:dyDescent="0.2">
      <c r="A51" s="334" t="s">
        <v>530</v>
      </c>
      <c r="B51" s="335"/>
      <c r="C51" s="335"/>
      <c r="D51" s="335"/>
      <c r="E51" s="335"/>
      <c r="F51" s="335"/>
      <c r="G51" s="335"/>
      <c r="H51" s="335"/>
      <c r="I51" s="335"/>
    </row>
    <row r="52" spans="1:9" x14ac:dyDescent="0.2">
      <c r="A52" s="335"/>
      <c r="B52" s="335"/>
      <c r="C52" s="335"/>
      <c r="D52" s="335"/>
      <c r="E52" s="335"/>
      <c r="F52" s="335"/>
      <c r="G52" s="335"/>
      <c r="H52" s="335"/>
      <c r="I52" s="335"/>
    </row>
    <row r="53" spans="1:9" x14ac:dyDescent="0.2">
      <c r="A53" s="335"/>
      <c r="B53" s="335"/>
      <c r="C53" s="335"/>
      <c r="D53" s="335"/>
      <c r="E53" s="335"/>
      <c r="F53" s="335"/>
      <c r="G53" s="335"/>
      <c r="H53" s="335"/>
      <c r="I53" s="335"/>
    </row>
    <row r="54" spans="1:9" x14ac:dyDescent="0.2">
      <c r="A54" s="133" t="s">
        <v>459</v>
      </c>
    </row>
    <row r="55" spans="1:9" x14ac:dyDescent="0.2">
      <c r="A55" s="133" t="s">
        <v>478</v>
      </c>
    </row>
    <row r="56" spans="1:9" x14ac:dyDescent="0.2">
      <c r="A56" s="323" t="s">
        <v>479</v>
      </c>
      <c r="B56" s="327"/>
      <c r="C56" s="327"/>
      <c r="D56" s="327"/>
      <c r="E56" s="327"/>
      <c r="F56" s="327"/>
      <c r="G56" s="327"/>
      <c r="H56" s="327"/>
      <c r="I56" s="327"/>
    </row>
    <row r="57" spans="1:9" x14ac:dyDescent="0.2">
      <c r="A57" s="327"/>
      <c r="B57" s="327"/>
      <c r="C57" s="327"/>
      <c r="D57" s="327"/>
      <c r="E57" s="327"/>
      <c r="F57" s="327"/>
      <c r="G57" s="327"/>
      <c r="H57" s="327"/>
      <c r="I57" s="327"/>
    </row>
    <row r="58" spans="1:9" x14ac:dyDescent="0.2">
      <c r="A58" s="327"/>
      <c r="B58" s="327"/>
      <c r="C58" s="327"/>
      <c r="D58" s="327"/>
      <c r="E58" s="327"/>
      <c r="F58" s="327"/>
      <c r="G58" s="327"/>
      <c r="H58" s="327"/>
      <c r="I58" s="327"/>
    </row>
    <row r="59" spans="1:9" ht="15" x14ac:dyDescent="0.25">
      <c r="A59" s="134"/>
      <c r="B59" s="135" t="s">
        <v>460</v>
      </c>
      <c r="C59" s="135" t="s">
        <v>451</v>
      </c>
      <c r="D59" s="136"/>
      <c r="F59" s="136"/>
    </row>
    <row r="60" spans="1:9" ht="15.75" thickBot="1" x14ac:dyDescent="0.25">
      <c r="A60" s="134"/>
      <c r="B60" s="137" t="s">
        <v>447</v>
      </c>
      <c r="C60" s="137" t="s">
        <v>447</v>
      </c>
    </row>
    <row r="61" spans="1:9" ht="14.25" x14ac:dyDescent="0.2">
      <c r="A61" s="138" t="s">
        <v>461</v>
      </c>
      <c r="B61" s="139">
        <v>50972875</v>
      </c>
      <c r="C61" s="139">
        <v>33419398</v>
      </c>
    </row>
    <row r="62" spans="1:9" ht="14.25" x14ac:dyDescent="0.2">
      <c r="A62" s="138" t="s">
        <v>462</v>
      </c>
      <c r="B62" s="139">
        <v>27391171</v>
      </c>
      <c r="C62" s="139">
        <v>50850451</v>
      </c>
    </row>
    <row r="63" spans="1:9" ht="28.5" x14ac:dyDescent="0.2">
      <c r="A63" s="138" t="s">
        <v>463</v>
      </c>
      <c r="B63" s="139">
        <v>18691904</v>
      </c>
      <c r="C63" s="139">
        <v>21261611</v>
      </c>
    </row>
    <row r="64" spans="1:9" ht="15" thickBot="1" x14ac:dyDescent="0.25">
      <c r="A64" s="138" t="s">
        <v>464</v>
      </c>
      <c r="B64" s="139">
        <v>35442387</v>
      </c>
      <c r="C64" s="139">
        <v>18361346</v>
      </c>
    </row>
    <row r="65" spans="1:23" ht="15" thickBot="1" x14ac:dyDescent="0.25">
      <c r="A65" s="140" t="s">
        <v>465</v>
      </c>
      <c r="B65" s="141">
        <f>SUM(B61:B64)</f>
        <v>132498337</v>
      </c>
      <c r="C65" s="141">
        <f>SUM(C61:C64)</f>
        <v>123892806</v>
      </c>
    </row>
    <row r="66" spans="1:23" ht="14.25" x14ac:dyDescent="0.2">
      <c r="A66" s="142"/>
    </row>
    <row r="67" spans="1:23" x14ac:dyDescent="0.2">
      <c r="A67" s="329"/>
      <c r="B67" s="330" t="s">
        <v>460</v>
      </c>
      <c r="C67" s="330" t="s">
        <v>451</v>
      </c>
    </row>
    <row r="68" spans="1:23" x14ac:dyDescent="0.2">
      <c r="A68" s="329"/>
      <c r="B68" s="330"/>
      <c r="C68" s="330"/>
    </row>
    <row r="69" spans="1:23" ht="15.75" thickBot="1" x14ac:dyDescent="0.25">
      <c r="A69" s="134"/>
      <c r="B69" s="137" t="s">
        <v>447</v>
      </c>
      <c r="C69" s="137" t="s">
        <v>447</v>
      </c>
    </row>
    <row r="70" spans="1:23" ht="28.5" x14ac:dyDescent="0.2">
      <c r="A70" s="138" t="s">
        <v>466</v>
      </c>
      <c r="B70" s="139">
        <v>33909223</v>
      </c>
      <c r="C70" s="139">
        <v>48498200</v>
      </c>
    </row>
    <row r="71" spans="1:23" ht="28.5" x14ac:dyDescent="0.2">
      <c r="A71" s="138" t="s">
        <v>467</v>
      </c>
      <c r="B71" s="139">
        <v>23724452</v>
      </c>
      <c r="C71" s="139">
        <v>45026944</v>
      </c>
    </row>
    <row r="72" spans="1:23" ht="28.5" x14ac:dyDescent="0.2">
      <c r="A72" s="138" t="s">
        <v>468</v>
      </c>
      <c r="B72" s="139">
        <v>783732</v>
      </c>
      <c r="C72" s="139">
        <v>1494852</v>
      </c>
    </row>
    <row r="73" spans="1:23" ht="29.25" thickBot="1" x14ac:dyDescent="0.25">
      <c r="A73" s="138" t="s">
        <v>469</v>
      </c>
      <c r="B73" s="139">
        <v>13921416</v>
      </c>
      <c r="C73" s="139">
        <v>3759898</v>
      </c>
    </row>
    <row r="74" spans="1:23" ht="15" thickBot="1" x14ac:dyDescent="0.25">
      <c r="A74" s="140" t="s">
        <v>470</v>
      </c>
      <c r="B74" s="141">
        <f>SUM(B70:B73)</f>
        <v>72338823</v>
      </c>
      <c r="C74" s="141">
        <f>SUM(C70:C73)</f>
        <v>98779894</v>
      </c>
      <c r="T74" s="144"/>
      <c r="V74" s="144"/>
      <c r="W74" s="144"/>
    </row>
    <row r="75" spans="1:23" ht="14.25" x14ac:dyDescent="0.2">
      <c r="A75" s="142" t="s">
        <v>471</v>
      </c>
      <c r="B75" s="331" t="s">
        <v>482</v>
      </c>
      <c r="C75" s="332"/>
      <c r="T75" s="144"/>
      <c r="V75" s="144"/>
      <c r="W75" s="144"/>
    </row>
    <row r="76" spans="1:23" x14ac:dyDescent="0.2">
      <c r="B76" s="326" t="s">
        <v>483</v>
      </c>
      <c r="C76" s="327"/>
      <c r="D76" s="328"/>
      <c r="T76" s="144"/>
      <c r="V76" s="144"/>
      <c r="W76" s="144"/>
    </row>
    <row r="77" spans="1:23" x14ac:dyDescent="0.2">
      <c r="B77" s="326" t="s">
        <v>484</v>
      </c>
      <c r="C77" s="327"/>
      <c r="T77" s="144"/>
      <c r="V77" s="144"/>
      <c r="W77" s="144"/>
    </row>
    <row r="78" spans="1:23" x14ac:dyDescent="0.2">
      <c r="B78" s="326" t="s">
        <v>485</v>
      </c>
      <c r="C78" s="327"/>
      <c r="T78" s="144"/>
      <c r="V78" s="144"/>
      <c r="W78" s="144"/>
    </row>
    <row r="79" spans="1:23" ht="32.25" customHeight="1" x14ac:dyDescent="0.2">
      <c r="B79" s="326" t="s">
        <v>523</v>
      </c>
      <c r="C79" s="327"/>
      <c r="V79" s="144"/>
      <c r="W79" s="144"/>
    </row>
    <row r="80" spans="1:23" ht="45" customHeight="1" x14ac:dyDescent="0.2">
      <c r="B80" s="326" t="s">
        <v>500</v>
      </c>
      <c r="C80" s="327"/>
    </row>
    <row r="81" spans="1:23" x14ac:dyDescent="0.2">
      <c r="B81" s="326" t="s">
        <v>524</v>
      </c>
      <c r="C81" s="327"/>
      <c r="T81" s="144"/>
      <c r="V81" s="144"/>
      <c r="W81" s="144"/>
    </row>
    <row r="82" spans="1:23" x14ac:dyDescent="0.2">
      <c r="B82" s="326" t="s">
        <v>525</v>
      </c>
      <c r="C82" s="327"/>
      <c r="T82" s="144"/>
      <c r="V82" s="144"/>
      <c r="W82" s="144"/>
    </row>
    <row r="83" spans="1:23" x14ac:dyDescent="0.2">
      <c r="B83" s="326" t="s">
        <v>472</v>
      </c>
      <c r="C83" s="327"/>
      <c r="D83" s="328"/>
    </row>
    <row r="84" spans="1:23" ht="14.25" x14ac:dyDescent="0.2">
      <c r="A84" s="133" t="s">
        <v>473</v>
      </c>
      <c r="B84" s="142"/>
    </row>
    <row r="85" spans="1:23" x14ac:dyDescent="0.2">
      <c r="A85" s="323" t="s">
        <v>502</v>
      </c>
      <c r="B85" s="323"/>
      <c r="C85" s="323"/>
      <c r="D85" s="323"/>
      <c r="E85" s="323"/>
      <c r="F85" s="323"/>
      <c r="G85" s="323"/>
      <c r="H85" s="323"/>
      <c r="I85" s="323"/>
    </row>
    <row r="86" spans="1:23" x14ac:dyDescent="0.2">
      <c r="A86" s="323"/>
      <c r="B86" s="323"/>
      <c r="C86" s="323"/>
      <c r="D86" s="323"/>
      <c r="E86" s="323"/>
      <c r="F86" s="323"/>
      <c r="G86" s="323"/>
      <c r="H86" s="323"/>
      <c r="I86" s="323"/>
    </row>
    <row r="87" spans="1:23" ht="146.25" customHeight="1" x14ac:dyDescent="0.2">
      <c r="A87" s="324" t="s">
        <v>526</v>
      </c>
      <c r="B87" s="325"/>
      <c r="C87" s="325"/>
      <c r="D87" s="325"/>
      <c r="E87" s="325"/>
    </row>
    <row r="88" spans="1:23" x14ac:dyDescent="0.2">
      <c r="A88" s="133" t="s">
        <v>527</v>
      </c>
      <c r="B88" s="143"/>
      <c r="C88" s="143"/>
      <c r="D88" s="143"/>
      <c r="E88" s="143"/>
      <c r="F88" s="143"/>
      <c r="G88" s="143"/>
      <c r="H88" s="143"/>
      <c r="I88" s="143"/>
    </row>
    <row r="89" spans="1:23" x14ac:dyDescent="0.2">
      <c r="A89" s="133" t="s">
        <v>505</v>
      </c>
    </row>
    <row r="90" spans="1:23" x14ac:dyDescent="0.2">
      <c r="A90" s="133" t="s">
        <v>474</v>
      </c>
    </row>
    <row r="91" spans="1:23" x14ac:dyDescent="0.2">
      <c r="A91" s="133" t="s">
        <v>528</v>
      </c>
    </row>
    <row r="92" spans="1:23" ht="9" customHeight="1" x14ac:dyDescent="0.2">
      <c r="A92" s="323" t="s">
        <v>529</v>
      </c>
      <c r="B92" s="323"/>
      <c r="C92" s="323"/>
      <c r="D92" s="323"/>
      <c r="E92" s="323"/>
      <c r="F92" s="323"/>
      <c r="G92" s="323"/>
      <c r="H92" s="323"/>
      <c r="I92" s="323"/>
    </row>
    <row r="93" spans="1:23" x14ac:dyDescent="0.2">
      <c r="A93" s="323"/>
      <c r="B93" s="323"/>
      <c r="C93" s="323"/>
      <c r="D93" s="323"/>
      <c r="E93" s="323"/>
      <c r="F93" s="323"/>
      <c r="G93" s="323"/>
      <c r="H93" s="323"/>
      <c r="I93" s="323"/>
    </row>
    <row r="94" spans="1:23" x14ac:dyDescent="0.2">
      <c r="A94" s="323"/>
      <c r="B94" s="323"/>
      <c r="C94" s="323"/>
      <c r="D94" s="323"/>
      <c r="E94" s="323"/>
      <c r="F94" s="323"/>
      <c r="G94" s="323"/>
      <c r="H94" s="323"/>
      <c r="I94" s="323"/>
    </row>
    <row r="95" spans="1:23" x14ac:dyDescent="0.2">
      <c r="A95" s="133" t="s">
        <v>503</v>
      </c>
      <c r="B95" s="143"/>
      <c r="C95" s="143"/>
      <c r="D95" s="143"/>
      <c r="E95" s="143"/>
      <c r="F95" s="143"/>
    </row>
    <row r="96" spans="1:23" x14ac:dyDescent="0.2">
      <c r="A96" s="133" t="s">
        <v>480</v>
      </c>
    </row>
    <row r="97" spans="1:5" x14ac:dyDescent="0.2">
      <c r="A97" s="133" t="s">
        <v>501</v>
      </c>
      <c r="B97" s="133"/>
      <c r="C97" s="133"/>
      <c r="D97" s="133"/>
      <c r="E97" s="133"/>
    </row>
    <row r="98" spans="1:5" x14ac:dyDescent="0.2">
      <c r="A98" s="133" t="s">
        <v>475</v>
      </c>
    </row>
    <row r="99" spans="1:5" x14ac:dyDescent="0.2">
      <c r="A99" s="133" t="s">
        <v>476</v>
      </c>
    </row>
    <row r="100" spans="1:5" x14ac:dyDescent="0.2">
      <c r="A100" s="133" t="s">
        <v>477</v>
      </c>
    </row>
    <row r="101" spans="1:5" x14ac:dyDescent="0.2">
      <c r="A101" s="133" t="s">
        <v>481</v>
      </c>
    </row>
    <row r="102" spans="1:5" x14ac:dyDescent="0.2">
      <c r="A102" s="133" t="s">
        <v>504</v>
      </c>
    </row>
  </sheetData>
  <mergeCells count="20">
    <mergeCell ref="A1:I40"/>
    <mergeCell ref="A44:I44"/>
    <mergeCell ref="A45:I50"/>
    <mergeCell ref="A51:I53"/>
    <mergeCell ref="A56:I58"/>
    <mergeCell ref="A67:A68"/>
    <mergeCell ref="B67:B68"/>
    <mergeCell ref="C67:C68"/>
    <mergeCell ref="B75:C75"/>
    <mergeCell ref="B76:D76"/>
    <mergeCell ref="A85:I86"/>
    <mergeCell ref="A87:E87"/>
    <mergeCell ref="A92:I94"/>
    <mergeCell ref="B77:C77"/>
    <mergeCell ref="B78:C78"/>
    <mergeCell ref="B79:C79"/>
    <mergeCell ref="B80:C80"/>
    <mergeCell ref="B83:D83"/>
    <mergeCell ref="B81:C81"/>
    <mergeCell ref="B82:C8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2090b57c-2e4d-4ed9-b313-510fc704fe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PK</vt:lpstr>
      <vt:lpstr>NT_I</vt:lpstr>
      <vt:lpstr>NT_D</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Vedrana Tokić</cp:lastModifiedBy>
  <cp:lastPrinted>2025-07-30T07:25:24Z</cp:lastPrinted>
  <dcterms:created xsi:type="dcterms:W3CDTF">2008-10-17T11:51:54Z</dcterms:created>
  <dcterms:modified xsi:type="dcterms:W3CDTF">2025-07-31T11:00:02Z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