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20\Izvještaji\12-2020\Konsolidacija\HANFA GOD\"/>
    </mc:Choice>
  </mc:AlternateContent>
  <xr:revisionPtr revIDLastSave="0" documentId="13_ncr:1_{6EBD8879-F37F-494B-9597-147CA5058D56}" xr6:coauthVersionLast="46" xr6:coauthVersionMax="46" xr10:uidLastSave="{00000000-0000-0000-0000-000000000000}"/>
  <workbookProtection workbookPassword="CA29"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8" l="1"/>
  <c r="H39" i="18" l="1"/>
  <c r="I59" i="19"/>
  <c r="H59" i="19"/>
  <c r="D26" i="22" l="1"/>
  <c r="E26" i="22"/>
  <c r="G26" i="22"/>
  <c r="H26" i="22"/>
  <c r="I26" i="22"/>
  <c r="J26" i="22"/>
  <c r="C26" i="22"/>
  <c r="C22" i="22"/>
  <c r="D22" i="22"/>
  <c r="E22" i="22"/>
  <c r="G22" i="22"/>
  <c r="H22" i="22"/>
  <c r="I22" i="22"/>
  <c r="J22" i="22"/>
  <c r="D13" i="22"/>
  <c r="E13" i="22"/>
  <c r="G13" i="22"/>
  <c r="H13" i="22"/>
  <c r="I13" i="22"/>
  <c r="J13" i="22"/>
  <c r="C13" i="22"/>
  <c r="D9" i="22"/>
  <c r="E9" i="22"/>
  <c r="F9" i="22"/>
  <c r="G9" i="22"/>
  <c r="H9" i="22"/>
  <c r="I9" i="22"/>
  <c r="J9" i="22"/>
  <c r="C9" i="22"/>
  <c r="K7" i="22"/>
  <c r="K8" i="22"/>
  <c r="K11" i="22"/>
  <c r="K12" i="22"/>
  <c r="K14" i="22"/>
  <c r="K15" i="22"/>
  <c r="K16" i="22"/>
  <c r="K17" i="22"/>
  <c r="K20" i="22"/>
  <c r="K21" i="22"/>
  <c r="K24" i="22"/>
  <c r="K25" i="22"/>
  <c r="K27" i="22"/>
  <c r="K28" i="22"/>
  <c r="K29" i="22"/>
  <c r="K6" i="22"/>
  <c r="H49" i="21"/>
  <c r="I49" i="21"/>
  <c r="H45" i="21"/>
  <c r="I45" i="21"/>
  <c r="I39" i="21"/>
  <c r="H39" i="21"/>
  <c r="I31" i="21"/>
  <c r="I34" i="21" s="1"/>
  <c r="H31" i="21"/>
  <c r="H34" i="21" s="1"/>
  <c r="I25" i="21"/>
  <c r="I28" i="21" s="1"/>
  <c r="H25" i="21"/>
  <c r="H28" i="21" s="1"/>
  <c r="H19" i="21"/>
  <c r="H12" i="21"/>
  <c r="I19" i="21"/>
  <c r="I12" i="21"/>
  <c r="H43" i="20"/>
  <c r="H37" i="20"/>
  <c r="H32" i="20"/>
  <c r="H28" i="20"/>
  <c r="H21" i="20"/>
  <c r="H15" i="20"/>
  <c r="I29" i="19"/>
  <c r="H29" i="19"/>
  <c r="I23" i="19"/>
  <c r="H23" i="19"/>
  <c r="I20" i="19"/>
  <c r="H20" i="19"/>
  <c r="H15" i="19"/>
  <c r="I15" i="19"/>
  <c r="H8" i="19"/>
  <c r="I8" i="19"/>
  <c r="I61" i="18"/>
  <c r="H61" i="18"/>
  <c r="I48" i="18"/>
  <c r="H48" i="18"/>
  <c r="H36" i="18"/>
  <c r="I27" i="18"/>
  <c r="H27" i="18"/>
  <c r="I21" i="18"/>
  <c r="H21" i="18"/>
  <c r="I16" i="18"/>
  <c r="H16" i="18"/>
  <c r="H10" i="18"/>
  <c r="I10" i="18"/>
  <c r="C31" i="22" l="1"/>
  <c r="J31" i="22"/>
  <c r="I31" i="22"/>
  <c r="H31" i="22"/>
  <c r="D31" i="22"/>
  <c r="G18" i="22"/>
  <c r="J18" i="22"/>
  <c r="I18" i="22"/>
  <c r="H18" i="22"/>
  <c r="E18" i="22"/>
  <c r="D18" i="22"/>
  <c r="I8" i="18"/>
  <c r="H8" i="18"/>
  <c r="K9" i="22"/>
  <c r="H58" i="18"/>
  <c r="E31" i="22"/>
  <c r="C18" i="22"/>
  <c r="I7" i="19"/>
  <c r="H19" i="19"/>
  <c r="I19" i="19"/>
  <c r="H7" i="19"/>
  <c r="I20" i="18"/>
  <c r="H20" i="18"/>
  <c r="H33" i="18" l="1"/>
  <c r="I33" i="18"/>
  <c r="H41" i="19" l="1"/>
  <c r="H48" i="19" s="1"/>
  <c r="H34" i="19"/>
  <c r="H47" i="19" s="1"/>
  <c r="H50" i="19" l="1"/>
  <c r="H52" i="19" s="1"/>
  <c r="H60" i="19" s="1"/>
  <c r="H47" i="20" l="1"/>
  <c r="I37" i="20"/>
  <c r="F13" i="22" l="1"/>
  <c r="K10" i="22"/>
  <c r="F18" i="22" l="1"/>
  <c r="K18" i="22" s="1"/>
  <c r="K13" i="22"/>
  <c r="I32" i="20" l="1"/>
  <c r="I43" i="20"/>
  <c r="K19" i="22"/>
  <c r="F22" i="22"/>
  <c r="K22" i="22" s="1"/>
  <c r="G31" i="22" l="1"/>
  <c r="K30" i="22" l="1"/>
  <c r="I21" i="20" l="1"/>
  <c r="I34" i="19"/>
  <c r="I47" i="19" s="1"/>
  <c r="I41" i="19" l="1"/>
  <c r="I48" i="19" s="1"/>
  <c r="I50" i="19" s="1"/>
  <c r="I52" i="19" s="1"/>
  <c r="I60" i="19" s="1"/>
  <c r="K23" i="22" l="1"/>
  <c r="F26" i="22"/>
  <c r="K26" i="22" l="1"/>
  <c r="F31" i="22"/>
  <c r="K31" i="22" s="1"/>
  <c r="I36" i="18" l="1"/>
  <c r="I58" i="18" s="1"/>
  <c r="I15" i="20" l="1"/>
  <c r="I28" i="20" l="1"/>
  <c r="I47" i="20" l="1"/>
</calcChain>
</file>

<file path=xl/sharedStrings.xml><?xml version="1.0" encoding="utf-8"?>
<sst xmlns="http://schemas.openxmlformats.org/spreadsheetml/2006/main" count="385" uniqueCount="327">
  <si>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</si>
  <si>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</si>
  <si>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</si>
  <si>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</si>
  <si>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</si>
  <si>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</si>
  <si>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</si>
  <si>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</si>
  <si>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</si>
  <si>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</si>
  <si>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</si>
  <si>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</si>
  <si>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</si>
  <si>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</si>
  <si>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</si>
  <si>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</si>
  <si>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</si>
  <si>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</si>
  <si>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</si>
  <si>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</si>
  <si>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</si>
  <si>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</si>
  <si>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</si>
  <si>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</si>
  <si>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</si>
  <si>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</si>
  <si>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</si>
  <si>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</si>
  <si>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</si>
  <si>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</si>
  <si>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</si>
  <si>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</si>
  <si>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</si>
  <si>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</si>
  <si>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</si>
  <si>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</si>
  <si>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</si>
  <si>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</si>
  <si>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</si>
  <si>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</si>
  <si>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</si>
  <si>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</si>
  <si>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</si>
  <si>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</si>
  <si>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</si>
  <si>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</si>
  <si>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</si>
  <si>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</si>
  <si>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</si>
  <si>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</si>
  <si>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</si>
  <si>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</si>
  <si>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</si>
  <si>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</si>
  <si>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</si>
  <si>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</si>
  <si>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</si>
  <si>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</si>
  <si>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</si>
  <si>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</si>
  <si>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</si>
  <si>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</si>
  <si>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</si>
  <si>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</si>
  <si>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</si>
  <si>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</si>
  <si>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</si>
  <si>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</si>
  <si>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</si>
  <si>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</si>
  <si>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</si>
  <si>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</si>
  <si>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</si>
  <si>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</si>
  <si>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</si>
  <si>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</si>
  <si>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</si>
  <si>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</si>
  <si>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</si>
  <si>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</si>
  <si>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</si>
  <si>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</si>
  <si>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</si>
  <si>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</si>
  <si>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</si>
  <si>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</si>
  <si>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</si>
  <si>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</si>
  <si>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</si>
  <si>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</si>
  <si>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</si>
  <si>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</si>
  <si>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</si>
  <si>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</si>
  <si>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</si>
  <si>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</si>
  <si>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</si>
  <si>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</si>
  <si>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</si>
  <si>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</si>
  <si>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</si>
  <si>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</si>
  <si>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</si>
  <si>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</si>
  <si>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</si>
  <si>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</si>
  <si>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</si>
  <si>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</si>
  <si>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</si>
  <si>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</si>
  <si>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</si>
  <si>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</si>
  <si>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</si>
  <si>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</si>
  <si>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</si>
  <si>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</si>
  <si>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</si>
  <si>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</si>
  <si>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</si>
  <si>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</si>
  <si>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</si>
  <si>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</si>
  <si>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</si>
  <si>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</si>
  <si>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</si>
  <si>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</si>
  <si>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</si>
  <si>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</si>
  <si>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</si>
  <si>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</si>
  <si>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</si>
  <si>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</si>
  <si>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</si>
  <si>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</si>
  <si>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</si>
  <si>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</si>
  <si>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</si>
  <si>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</si>
  <si>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</si>
  <si>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</si>
  <si>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</si>
  <si>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</si>
  <si>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</si>
  <si>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</si>
  <si>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</si>
  <si>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</si>
  <si>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</si>
  <si>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</si>
  <si>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</si>
  <si>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</si>
  <si>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</si>
  <si>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</si>
  <si>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</si>
  <si>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</si>
  <si>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</si>
  <si>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</si>
  <si>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</si>
  <si>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</si>
  <si>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</si>
  <si>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</si>
  <si>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</si>
  <si>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</si>
  <si>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</si>
  <si>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</si>
  <si>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</si>
  <si>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</si>
  <si>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</si>
  <si>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</si>
  <si>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</si>
  <si>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</si>
  <si>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</si>
  <si>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</si>
  <si>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</si>
  <si>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</si>
  <si>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</si>
  <si>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</si>
  <si>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</si>
  <si>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</si>
  <si>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</si>
  <si>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</si>
  <si>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</si>
  <si>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</si>
  <si>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</si>
  <si>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</si>
  <si>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</si>
  <si>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</si>
  <si>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</si>
  <si>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</si>
  <si>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</si>
  <si>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</si>
  <si>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</si>
  <si>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</si>
  <si>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</si>
  <si>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</si>
  <si>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</si>
  <si>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</si>
  <si>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</si>
  <si>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</si>
  <si>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</si>
  <si>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</si>
  <si>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</si>
  <si>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</si>
  <si>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</si>
  <si>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</si>
  <si>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</si>
  <si>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</si>
  <si>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</si>
  <si>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</si>
  <si>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</si>
  <si>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</si>
  <si>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</si>
  <si>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</si>
  <si>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</si>
  <si>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</si>
  <si>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</si>
  <si>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</si>
  <si>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</si>
  <si>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</si>
  <si>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</si>
  <si>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</si>
  <si>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</si>
  <si>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</si>
  <si>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</si>
  <si>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</si>
  <si>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</si>
  <si>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</si>
  <si>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</si>
  <si>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</si>
  <si>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</si>
  <si>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</si>
  <si>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</si>
  <si>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</si>
  <si>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</si>
  <si>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</si>
  <si>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</si>
  <si>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</si>
  <si>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</si>
  <si>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</si>
  <si>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</si>
  <si>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</si>
  <si>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</si>
  <si>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</si>
  <si>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</si>
  <si>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</si>
  <si>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</si>
  <si>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</si>
  <si>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</si>
  <si>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</si>
  <si>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</si>
  <si>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</si>
  <si>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</si>
  <si>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</si>
  <si>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</si>
  <si>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</si>
  <si>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</si>
  <si>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</si>
  <si>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</si>
  <si>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</si>
  <si>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</si>
  <si>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</si>
  <si>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</si>
  <si>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</si>
  <si>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</si>
  <si>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</si>
  <si>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</si>
  <si>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</si>
  <si>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</si>
  <si>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</si>
  <si>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</si>
  <si>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</si>
  <si>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</si>
  <si>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</si>
  <si>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</si>
  <si>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</si>
  <si>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</si>
  <si>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</si>
  <si>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</si>
  <si>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</si>
  <si>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</si>
  <si>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</si>
  <si>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Deloitte  d.o.o.</t>
  </si>
  <si>
    <t>Domagoj Vuković</t>
  </si>
  <si>
    <t>2020.</t>
  </si>
  <si>
    <t>stanje na dan 31.12.2020</t>
  </si>
  <si>
    <t>u razdoblju 01.01.2020 do 31.12.2020</t>
  </si>
  <si>
    <t>Stavka RDG-a u MSFI</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</si>
  <si>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</si>
  <si>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</si>
  <si>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</si>
  <si>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</si>
  <si>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</si>
  <si>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</si>
  <si>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</si>
  <si>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</si>
  <si>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</si>
  <si>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</si>
  <si>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</si>
  <si>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</si>
  <si>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Oprema</t>
  </si>
  <si>
    <t>Zemljište i zgrade</t>
  </si>
  <si>
    <t>Imovina s pravom uporabe</t>
  </si>
  <si>
    <t>Računalna oprema</t>
  </si>
  <si>
    <t>Ostala materijalna imovina</t>
  </si>
  <si>
    <t>Ulaganja u tuđu imovinu</t>
  </si>
  <si>
    <t>Ulaganja u ovisna društva</t>
  </si>
  <si>
    <t>Ulaganja u pridružena društva, ovisna društva i zajedničke pothvate</t>
  </si>
  <si>
    <t>Ulaganja u pridružena društva i zajednički pothvat</t>
  </si>
  <si>
    <t>Financijska imovina po fer vrijednosti kroz ostalu sveobuhvatnu dobit</t>
  </si>
  <si>
    <t>Dugotrajna financijska imovina</t>
  </si>
  <si>
    <t>Jamstveni depozit</t>
  </si>
  <si>
    <t>Pozajmice dane povezanom društvu</t>
  </si>
  <si>
    <t>Potraživanja od kupaca i ostala imovina</t>
  </si>
  <si>
    <t>Potraživanja (kratkotrajna)</t>
  </si>
  <si>
    <t>Zalihe</t>
  </si>
  <si>
    <t>Zaokruženje</t>
  </si>
  <si>
    <t>Obveze prema dobavljačima i ostale obveze (kratkoročne)</t>
  </si>
  <si>
    <t>Obveze za predujmove</t>
  </si>
  <si>
    <t>Obveze po osnovi poslovnih najmova</t>
  </si>
  <si>
    <t>Obveze prema dobavljačima</t>
  </si>
  <si>
    <t>Obveze prema zaposlenima</t>
  </si>
  <si>
    <t>Obveze za poreze, doprinose i slična davanja</t>
  </si>
  <si>
    <t>Obveze prema povezanim poduzetnicima</t>
  </si>
  <si>
    <t>Ostale kratkoročne obveze</t>
  </si>
  <si>
    <t>Ugovorne obveze</t>
  </si>
  <si>
    <t>Odgođeno plaćanje troškova i prihod budućeg razdoblja</t>
  </si>
  <si>
    <t>Iznos
HRK'000</t>
  </si>
  <si>
    <r>
      <rPr>
        <b/>
        <sz val="10"/>
        <rFont val="Arial"/>
        <family val="2"/>
        <charset val="238"/>
      </rPr>
      <t xml:space="preserve">BILJEŠKE UZ GODIŠNJE FINANCIJSKE IZVJEŠTAJE (GFI)
Naziv izdavatelja:   Zagrebačka burza d.d.
OIB:   84368186611
Izvještajno razdoblje: Od 1. siječnja 2020. do 31. prosinca 2020. godine
Vrsta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Financijski izvještaji prezentirani su u lokalnoj valuti, hrvatska kuna („kn”), koja je valuta primarnog ekonomskog okruženja u kojem Društvo posluje („funkcionalna valuta”). Funkcionalna valuta slovenske podružnice je euro. Svi financijski podaci u GFI formi iskazani su u kunama, dok su podaci u Godišnjem izvješću o stanju Društva i poslovanju u 2020. godini iskazani u tisućama kuna.
Detaljne informacije o osnovi za sastavljanje financijskih izvještaja nalaze se u bilješci uz odvojene financijske izvještaje  broj 2 objavljenoj u Godišnjem izvješću o stanju Društva i poslovanju u 2020. godini koji je raspoloživ na Internet stranici www.zse.hr (dalje u tekstu: Godišnje izvješće Društva).
Značajne računovodstvene politike
Značajne računovodstvene politike temeljem kojih su pripremljeni financijski izvještaji za godinu završenu 31. prosinca 2020. godine objavljene su u bilješci uz odvojene financijske izvještaje br. 3. objavljenoj u Godišnjem izvješću Društva.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izvještaju o financijskom položaju, izvještaju o sveobuhvatnoj dobiti, izvještaju o novčanim tokovima i izvještaju o promjeni kapitala objavljeni su u bilješkama 3 do 29 revidiranih odvojenih financijskih izvještaja.
3.	Financijske obveze, jamstva ili nepredviđeni izdaci koji nisu uključeni u bilancu, priroda i oblika eventualno uspostavljenog stvarnog osiguranja koje je dano
Društvo nema financijskih obveza, jamstava ili nepredviđenih izdataka koji nisu uključeni u bilancu na dan 31. prosinca 2020. godine niti ima dano uspostavljeno jamstvo.
4.	Predujmovi i odobreni krediti članovima administrativnih, upravljačkih i nadzornih tijela
Nije bilo predujmova niti odobrenih kredita članovima administrativnih, upravljačkih i nadzornih tijela, kao niti obveza dogovorenih u njihovu korist preko bilo kakvih jamstava.
5.	Iznos i priroda pojedinih stavki prihoda ili rashoda izuzetne veličine ili pojave
Detalji o iznosima pojedinih stavki prihoda ili rashoda izuzetne veličine ili pojave su objavljeni u bilješkama 4. do 8. u sklopu Godišnjeg izvješća Društva za 2020. godinu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GFI formi:
(a)	Prihodi od izdavanja i održavanja od LEI-ja su sukladno računovodstvenim politikama Društva iskazani u ostalim prihodima (pozicija AOP 12) u iznosu od 370 tisuća kuna (2019.: 396 tisuća kuna)
(b)	Ostale razlike između podataka objavljenih u financijskim izvještajima u GFI formi u odnosu na podatke iskazane u revidiranim financijskim izvještajima prikazani su u dodatku ovih bilježaka. 
6.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7.	Prosječan broj zaposlenih tijekom poslovne godine
Društvo je tijekom 2020. godine imalo prosječno zaposleno 25 zaposlenika.
8.	Kapitalizirani trošak plaće tijekom godine
Društvo u poslovnoj godini nije kapitaliziralo trošak plaća.
9.	Naknade i plaće odobrene članovima administrativnih, upravljačkih i nadzornih tijela
Izvješće o primicima članovima uprave i nadzornog odbora za 2020. godinu Društvo će izraditi i objaviti u skladu sa odredbama Zakona o trgovačkim društvima i ostalim primjenjivim propisima nakon čega će biti podneseno na odobrenje Glavnoj skupštini i objavljeno na Internet stranici www.zse.hr.
10.	 Zaposleni po kategorijama i troškovi plaća 
Društvo ne prati zaposlenike po kategorijama.
Troškovi osoblja koji se odnose na poslovnu godinu, raščlanjeni između neto plaća i nadnica, troškova poreza i doprinosa iz plaća, doprinosa na plaće te ostalih troškova plaća koji ne uključuju naknade troškova iskazani su u GFI obrascu na pozicijama AOP 17 do AOP 20 i u bilješci br. 6 uz odvojene financijske izvještaje. Kako je navedeno gore u točki 5(c), troškovi osoblja iskazani u izvješću o sveobuhvatnoj dobiti uključuju ostale troškove zaposlenih i posebno su objavljeni u bilješci 6 uz odvojene financijske izvještaje kako je objavljeno u Godišnjem izvješću Društva.
11.	 Odgođeni porezi
Društvo nema odgođenih poreza na dan 31. prosinca 2020. ili na dan 31. prosinca 2019. godine.
12.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2020. godinu.
13.	 Broj i nominalnu vrijednost dionica upisanih tijekom poslovne godine u okviru odobrenog kapitala
Tijekom godine nije bilo upisa dionica u okviru odobrenog kapitala. 
14.	Broj i nominalna vrijednost dionica svakog roda ukoliko je izdano više rodova dionica
Postoji samo jedan rod dionica.
15.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16.	 Naziv, sjedište te pravni oblik svakog društva u kojemu izdavatelj ima neograničenu odgovornost
Društvo nema udjela u društvima s neograničenom odgovornosti.
17.	 Naziv i sjedište društva koje sastavlja godišnji konsolidirani financijski izvještaj najveće grupe društava u kojoj izdavatelj sudjeluje kao kontrolirani član grupe
Društvo je krajnja matica te nije kontrolirani član druge grupe.
Društvo sastavlja konsolidiran financijske izvještaje koji su objavljeni na internet stranici www.zse.hr.
18.	 Naziv i sjedište društva koje sastavlja godišnji konsolidirani financijski izvještaj najmanje grupe društava u kojoj izdavatelj sudjeluje kao kontrolirani član i koji je također uključen u grupu društava iz točke 17.
Društvo je krajnja matica te nije kontrolirani član druge grupe.
19.	 Mjesto na kojem je moguće dobiti primjerke godišnjih konsolidiranih financijskih izvještaja iz točaka 17. i 18.
Društvo sastavlja konsolidirane financijske izvještaje koji su objavljeni na internet stranici www.zse.hr.
20.	 Predložena raspodjela dobiti 
Predlaže se Glavnoj skupštini Društva donošenje odluke kojom se ukupno ostvarena dobit nakon oporezivanja za 2020. godinu u iznosu od 1.874,4 tisuće kuna raspoređuje za pokriće prenesenih gubitaka iz prethodnih razdoblja.
21.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revidirane financijske izvještaje 31.12.2020. koji su sastavni dio Godišnjeg izvješća Društva za 2020. godinu.
22.	 Priroda i financijski učinak značajnih događaja koji su nastupili nakon datuma bilance i nisu odraženi u računu dobiti i gubitka ili bilanci
Događaji nakon datuma bilance su objavljeni u bilješci 29. uz odvojene financijske izvještaje u sklopu Godišnjeg izvješća Društva za 2020. godinu koji je objavljen na internet stranici www.zse.hr.
23.	 Neto prihod raščlanjen po kategorijama aktivnosti i zemljopisnim tržištima, ako se te kategorije i tržišta znatno međusobno razlikuju, uzimajući u obzir način na koji je organizirana prodaja proizvoda i pružanje usluga.
Budući da je jedino zemljopisno tržište Društva Republika Hrvatska i uzimajući u obzir da su svi prihodi Društva ostvareni na osnovi jedne poslovne djelatnosti te u Republici Hrvatskoj, Uprava smatra kako cijelo društvo predstavlja jedan izvještajni segment.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Naknade za reviziju financijskih izvještaja Društva iznosila je 101 tisuća kuna (2019.: 99 tisuća kuna). 
Vanjski revizor je tijekom godine osim zakonskih obveza pružao i druge usluge koje se odnose na dogovorene postupke s ciljem provjere usklađenosti. U skladu s EU Uredbom, usluge pružene tijekom 2020. godine predstavljaju dopuštene nerevizijske usluge.
Dodatak: Usklade GFI financijskog izvještaja i revidiranog MSFI financijskog izvještaja
Tablica usklade GFI financijskog izvještaja za 2020. godinu i revidiranog MSFI financijskog izvještaja za 2020. godinu (iznosi su u tisućama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</si>
</sst>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sz val="10"/>
      <color rgb="FF00000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62">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3" fillId="8" borderId="1" xfId="0" applyFont="1" applyFill="1" applyBorder="1" applyAlignment="1">
      <alignment horizontal="justify" vertical="center"/>
    </xf>
    <xf numFmtId="0" fontId="31" fillId="8" borderId="8" xfId="0" applyFont="1" applyFill="1" applyBorder="1" applyAlignment="1">
      <alignment vertical="center"/>
    </xf>
    <xf numFmtId="3" fontId="31" fillId="8" borderId="10" xfId="0" applyNumberFormat="1" applyFont="1" applyFill="1" applyBorder="1" applyAlignment="1">
      <alignment horizontal="right" vertical="center"/>
    </xf>
    <xf numFmtId="0" fontId="31" fillId="8" borderId="2" xfId="0" applyFont="1" applyFill="1" applyBorder="1" applyAlignment="1">
      <alignment vertical="center"/>
    </xf>
    <xf numFmtId="0" fontId="31" fillId="8" borderId="14" xfId="0" applyFont="1" applyFill="1" applyBorder="1" applyAlignment="1">
      <alignment vertical="center"/>
    </xf>
    <xf numFmtId="0" fontId="31" fillId="8" borderId="11" xfId="0" applyFont="1" applyFill="1" applyBorder="1" applyAlignment="1">
      <alignment vertical="center"/>
    </xf>
    <xf numFmtId="0" fontId="31" fillId="8" borderId="3" xfId="0" applyFont="1" applyFill="1" applyBorder="1" applyAlignment="1">
      <alignment vertical="center" wrapText="1"/>
    </xf>
    <xf numFmtId="0" fontId="31" fillId="8" borderId="11" xfId="0" applyFont="1" applyFill="1" applyBorder="1" applyAlignment="1">
      <alignment horizontal="right" vertical="center"/>
    </xf>
    <xf numFmtId="0" fontId="31" fillId="8" borderId="2" xfId="0" applyFont="1" applyFill="1" applyBorder="1" applyAlignment="1">
      <alignment vertical="center" wrapText="1"/>
    </xf>
    <xf numFmtId="0" fontId="31" fillId="8" borderId="10" xfId="0" applyFont="1" applyFill="1" applyBorder="1" applyAlignment="1">
      <alignment horizontal="right" vertical="center"/>
    </xf>
    <xf numFmtId="0" fontId="1" fillId="8" borderId="12" xfId="0" applyFont="1" applyFill="1" applyBorder="1" applyAlignment="1">
      <alignment vertical="center"/>
    </xf>
    <xf numFmtId="0" fontId="1" fillId="8" borderId="15" xfId="0" applyFont="1" applyFill="1" applyBorder="1" applyAlignment="1">
      <alignment vertical="center"/>
    </xf>
    <xf numFmtId="0" fontId="31" fillId="8" borderId="0" xfId="0" applyFont="1" applyFill="1" applyBorder="1" applyAlignment="1">
      <alignment vertical="center" wrapText="1"/>
    </xf>
    <xf numFmtId="3" fontId="31" fillId="8" borderId="15" xfId="0" applyNumberFormat="1" applyFont="1" applyFill="1" applyBorder="1" applyAlignment="1">
      <alignment horizontal="right" vertical="center"/>
    </xf>
    <xf numFmtId="0" fontId="31" fillId="8" borderId="15" xfId="0" applyFont="1" applyFill="1" applyBorder="1" applyAlignment="1">
      <alignment horizontal="right" vertical="center"/>
    </xf>
    <xf numFmtId="0" fontId="31" fillId="8" borderId="3" xfId="0" applyFont="1" applyFill="1" applyBorder="1" applyAlignment="1">
      <alignment vertical="center"/>
    </xf>
    <xf numFmtId="0" fontId="1" fillId="8" borderId="12" xfId="0" applyFont="1" applyFill="1" applyBorder="1"/>
    <xf numFmtId="0" fontId="1" fillId="8" borderId="15" xfId="0" applyFont="1" applyFill="1" applyBorder="1"/>
    <xf numFmtId="0" fontId="31" fillId="8" borderId="12" xfId="0" applyFont="1" applyFill="1" applyBorder="1" applyAlignment="1">
      <alignment vertical="center"/>
    </xf>
    <xf numFmtId="0" fontId="31" fillId="8" borderId="0" xfId="0" applyFont="1" applyFill="1" applyBorder="1" applyAlignment="1">
      <alignment vertical="center"/>
    </xf>
    <xf numFmtId="0" fontId="31" fillId="8" borderId="12" xfId="0" applyFont="1" applyFill="1" applyBorder="1" applyAlignment="1">
      <alignment vertical="center" wrapText="1"/>
    </xf>
    <xf numFmtId="0" fontId="31" fillId="8" borderId="15" xfId="0" applyFont="1" applyFill="1" applyBorder="1" applyAlignment="1">
      <alignment vertical="center"/>
    </xf>
    <xf numFmtId="0" fontId="1" fillId="8" borderId="0" xfId="0" applyFont="1" applyFill="1" applyBorder="1" applyAlignment="1">
      <alignment vertical="center"/>
    </xf>
    <xf numFmtId="0" fontId="31" fillId="8" borderId="14" xfId="0" applyFont="1" applyFill="1" applyBorder="1" applyAlignment="1">
      <alignment vertical="center" wrapText="1"/>
    </xf>
    <xf numFmtId="0" fontId="31" fillId="8" borderId="8" xfId="0" applyFont="1" applyFill="1" applyBorder="1" applyAlignment="1">
      <alignment vertical="center" wrapText="1"/>
    </xf>
    <xf numFmtId="0" fontId="1" fillId="8" borderId="12" xfId="0" applyFont="1" applyFill="1" applyBorder="1" applyAlignment="1">
      <alignment vertical="center" wrapText="1"/>
    </xf>
    <xf numFmtId="0" fontId="3" fillId="8" borderId="1" xfId="0" applyFont="1" applyFill="1" applyBorder="1" applyAlignment="1">
      <alignment vertical="center"/>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6" fillId="8" borderId="0" xfId="0" applyFont="1" applyFill="1" applyBorder="1" applyAlignment="1">
      <alignment vertical="top"/>
    </xf>
    <xf numFmtId="0" fontId="6" fillId="8" borderId="0" xfId="0" applyFont="1" applyFill="1" applyBorder="1"/>
    <xf numFmtId="0" fontId="21" fillId="8" borderId="2" xfId="0" applyFont="1" applyFill="1" applyBorder="1" applyAlignment="1">
      <alignment horizontal="left" vertical="center" wrapText="1"/>
    </xf>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6" fillId="8" borderId="0" xfId="0" applyFont="1" applyFill="1" applyBorder="1" applyProtection="1">
      <protection locked="0"/>
    </xf>
    <xf numFmtId="0" fontId="6" fillId="8" borderId="0" xfId="0" applyFont="1" applyFill="1" applyBorder="1" applyAlignment="1">
      <alignment vertical="top"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1" fillId="8" borderId="0" xfId="0" applyFont="1" applyFill="1" applyBorder="1" applyAlignment="1">
      <alignment vertical="center"/>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3" xfId="0" applyFont="1" applyFill="1" applyBorder="1" applyAlignment="1">
      <alignment horizontal="right" vertical="center"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2" fillId="8" borderId="12" xfId="0" applyFont="1" applyFill="1" applyBorder="1" applyAlignment="1">
      <alignmen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13" xfId="0" applyFont="1" applyFill="1" applyBorder="1" applyAlignment="1">
      <alignment horizontal="center" vertical="center"/>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1" fillId="0" borderId="1" xfId="0" applyFont="1" applyBorder="1" applyAlignment="1" applyProtection="1"/>
    <xf numFmtId="0" fontId="1" fillId="4"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6" borderId="1" xfId="0" applyFont="1" applyFill="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3" fontId="0" fillId="0" borderId="0" xfId="0" applyNumberFormat="1"/>
    <xf numFmtId="3" fontId="8" fillId="0" borderId="0" xfId="3" applyNumberFormat="1" applyProtection="1"/>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24" sqref="N24"/>
    </sheetView>
  </sheetViews>
  <sheetFormatPr defaultRowHeight="12.75" x14ac:dyDescent="0.2"/>
  <cols>
    <col min="9" max="9" width="14.140625" customWidth="1"/>
  </cols>
  <sheetData>
    <row r="1" spans="1:10" ht="15.75" x14ac:dyDescent="0.2">
      <c r="A1" s="178"/>
      <c r="B1" s="179"/>
      <c r="C1" s="179"/>
      <c r="D1" s="38"/>
      <c r="E1" s="38"/>
      <c r="F1" s="38"/>
      <c r="G1" s="38"/>
      <c r="H1" s="38"/>
      <c r="I1" s="38"/>
      <c r="J1" s="39"/>
    </row>
    <row r="2" spans="1:10" ht="14.45" customHeight="1" x14ac:dyDescent="0.2">
      <c r="A2" s="180" t="s">
        <v>238</v>
      </c>
      <c r="B2" s="181"/>
      <c r="C2" s="181"/>
      <c r="D2" s="181"/>
      <c r="E2" s="181"/>
      <c r="F2" s="181"/>
      <c r="G2" s="181"/>
      <c r="H2" s="181"/>
      <c r="I2" s="181"/>
      <c r="J2" s="182"/>
    </row>
    <row r="3" spans="1:10" ht="15" x14ac:dyDescent="0.2">
      <c r="A3" s="82"/>
      <c r="B3" s="83"/>
      <c r="C3" s="83"/>
      <c r="D3" s="83"/>
      <c r="E3" s="83"/>
      <c r="F3" s="83"/>
      <c r="G3" s="83"/>
      <c r="H3" s="83"/>
      <c r="I3" s="83"/>
      <c r="J3" s="84"/>
    </row>
    <row r="4" spans="1:10" ht="33.6" customHeight="1" x14ac:dyDescent="0.2">
      <c r="A4" s="183" t="s">
        <v>223</v>
      </c>
      <c r="B4" s="184"/>
      <c r="C4" s="184"/>
      <c r="D4" s="184"/>
      <c r="E4" s="185">
        <v>43831</v>
      </c>
      <c r="F4" s="186"/>
      <c r="G4" s="90" t="s">
        <v>0</v>
      </c>
      <c r="H4" s="185">
        <v>44196</v>
      </c>
      <c r="I4" s="186"/>
      <c r="J4" s="40"/>
    </row>
    <row r="5" spans="1:10" s="95" customFormat="1" ht="10.15" customHeight="1" x14ac:dyDescent="0.25">
      <c r="A5" s="187"/>
      <c r="B5" s="188"/>
      <c r="C5" s="188"/>
      <c r="D5" s="188"/>
      <c r="E5" s="188"/>
      <c r="F5" s="188"/>
      <c r="G5" s="188"/>
      <c r="H5" s="188"/>
      <c r="I5" s="188"/>
      <c r="J5" s="189"/>
    </row>
    <row r="6" spans="1:10" ht="20.45" customHeight="1" x14ac:dyDescent="0.2">
      <c r="A6" s="85"/>
      <c r="B6" s="96" t="s">
        <v>245</v>
      </c>
      <c r="C6" s="86"/>
      <c r="D6" s="86"/>
      <c r="E6" s="97" t="s">
        <v>282</v>
      </c>
      <c r="F6" s="98"/>
      <c r="G6" s="90"/>
      <c r="H6" s="98"/>
      <c r="I6" s="98"/>
      <c r="J6" s="49"/>
    </row>
    <row r="7" spans="1:10" s="100" customFormat="1" ht="10.9" customHeight="1" x14ac:dyDescent="0.2">
      <c r="A7" s="85"/>
      <c r="B7" s="86"/>
      <c r="C7" s="86"/>
      <c r="D7" s="86"/>
      <c r="E7" s="99"/>
      <c r="F7" s="99"/>
      <c r="G7" s="90"/>
      <c r="H7" s="99"/>
      <c r="I7" s="99"/>
      <c r="J7" s="49"/>
    </row>
    <row r="8" spans="1:10" ht="37.9" customHeight="1" x14ac:dyDescent="0.2">
      <c r="A8" s="191" t="s">
        <v>246</v>
      </c>
      <c r="B8" s="192"/>
      <c r="C8" s="192"/>
      <c r="D8" s="192"/>
      <c r="E8" s="192"/>
      <c r="F8" s="192"/>
      <c r="G8" s="192"/>
      <c r="H8" s="192"/>
      <c r="I8" s="192"/>
      <c r="J8" s="41"/>
    </row>
    <row r="9" spans="1:10" ht="14.25" x14ac:dyDescent="0.2">
      <c r="A9" s="42"/>
      <c r="B9" s="78"/>
      <c r="C9" s="78"/>
      <c r="D9" s="78"/>
      <c r="E9" s="190"/>
      <c r="F9" s="190"/>
      <c r="G9" s="140"/>
      <c r="H9" s="140"/>
      <c r="I9" s="88"/>
      <c r="J9" s="89"/>
    </row>
    <row r="10" spans="1:10" ht="32.1" customHeight="1" x14ac:dyDescent="0.2">
      <c r="A10" s="158" t="s">
        <v>224</v>
      </c>
      <c r="B10" s="159"/>
      <c r="C10" s="174" t="s">
        <v>264</v>
      </c>
      <c r="D10" s="175"/>
      <c r="E10" s="80"/>
      <c r="F10" s="143" t="s">
        <v>247</v>
      </c>
      <c r="G10" s="169"/>
      <c r="H10" s="152" t="s">
        <v>267</v>
      </c>
      <c r="I10" s="153"/>
      <c r="J10" s="43"/>
    </row>
    <row r="11" spans="1:10" ht="15.6" customHeight="1" x14ac:dyDescent="0.2">
      <c r="A11" s="42"/>
      <c r="B11" s="78"/>
      <c r="C11" s="78"/>
      <c r="D11" s="78"/>
      <c r="E11" s="177"/>
      <c r="F11" s="177"/>
      <c r="G11" s="177"/>
      <c r="H11" s="177"/>
      <c r="I11" s="81"/>
      <c r="J11" s="43"/>
    </row>
    <row r="12" spans="1:10" ht="21" customHeight="1" x14ac:dyDescent="0.2">
      <c r="A12" s="142" t="s">
        <v>239</v>
      </c>
      <c r="B12" s="159"/>
      <c r="C12" s="174" t="s">
        <v>265</v>
      </c>
      <c r="D12" s="175"/>
      <c r="E12" s="176"/>
      <c r="F12" s="177"/>
      <c r="G12" s="177"/>
      <c r="H12" s="177"/>
      <c r="I12" s="81"/>
      <c r="J12" s="43"/>
    </row>
    <row r="13" spans="1:10" ht="10.9" customHeight="1" x14ac:dyDescent="0.2">
      <c r="A13" s="80"/>
      <c r="B13" s="81"/>
      <c r="C13" s="78"/>
      <c r="D13" s="78"/>
      <c r="E13" s="140"/>
      <c r="F13" s="140"/>
      <c r="G13" s="140"/>
      <c r="H13" s="140"/>
      <c r="I13" s="78"/>
      <c r="J13" s="44"/>
    </row>
    <row r="14" spans="1:10" ht="22.9" customHeight="1" x14ac:dyDescent="0.2">
      <c r="A14" s="142" t="s">
        <v>225</v>
      </c>
      <c r="B14" s="169"/>
      <c r="C14" s="174" t="s">
        <v>266</v>
      </c>
      <c r="D14" s="175"/>
      <c r="E14" s="173"/>
      <c r="F14" s="160"/>
      <c r="G14" s="94" t="s">
        <v>248</v>
      </c>
      <c r="H14" s="152" t="s">
        <v>275</v>
      </c>
      <c r="I14" s="153"/>
      <c r="J14" s="91"/>
    </row>
    <row r="15" spans="1:10" ht="14.45" customHeight="1" x14ac:dyDescent="0.2">
      <c r="A15" s="80"/>
      <c r="B15" s="81"/>
      <c r="C15" s="78"/>
      <c r="D15" s="78"/>
      <c r="E15" s="140"/>
      <c r="F15" s="140"/>
      <c r="G15" s="140"/>
      <c r="H15" s="140"/>
      <c r="I15" s="78"/>
      <c r="J15" s="44"/>
    </row>
    <row r="16" spans="1:10" ht="13.15" customHeight="1" x14ac:dyDescent="0.2">
      <c r="A16" s="142" t="s">
        <v>249</v>
      </c>
      <c r="B16" s="169"/>
      <c r="C16" s="152">
        <v>4</v>
      </c>
      <c r="D16" s="153"/>
      <c r="E16" s="87"/>
      <c r="F16" s="87"/>
      <c r="G16" s="87"/>
      <c r="H16" s="87"/>
      <c r="I16" s="87"/>
      <c r="J16" s="91"/>
    </row>
    <row r="17" spans="1:10" ht="14.45" customHeight="1" x14ac:dyDescent="0.2">
      <c r="A17" s="170"/>
      <c r="B17" s="171"/>
      <c r="C17" s="171"/>
      <c r="D17" s="171"/>
      <c r="E17" s="171"/>
      <c r="F17" s="171"/>
      <c r="G17" s="171"/>
      <c r="H17" s="171"/>
      <c r="I17" s="171"/>
      <c r="J17" s="172"/>
    </row>
    <row r="18" spans="1:10" x14ac:dyDescent="0.2">
      <c r="A18" s="158" t="s">
        <v>226</v>
      </c>
      <c r="B18" s="159"/>
      <c r="C18" s="144" t="s">
        <v>268</v>
      </c>
      <c r="D18" s="145"/>
      <c r="E18" s="145"/>
      <c r="F18" s="145"/>
      <c r="G18" s="145"/>
      <c r="H18" s="145"/>
      <c r="I18" s="145"/>
      <c r="J18" s="146"/>
    </row>
    <row r="19" spans="1:10" ht="14.25" x14ac:dyDescent="0.2">
      <c r="A19" s="42"/>
      <c r="B19" s="78"/>
      <c r="C19" s="93"/>
      <c r="D19" s="78"/>
      <c r="E19" s="140"/>
      <c r="F19" s="140"/>
      <c r="G19" s="140"/>
      <c r="H19" s="140"/>
      <c r="I19" s="78"/>
      <c r="J19" s="44"/>
    </row>
    <row r="20" spans="1:10" ht="14.25" x14ac:dyDescent="0.2">
      <c r="A20" s="158" t="s">
        <v>227</v>
      </c>
      <c r="B20" s="159"/>
      <c r="C20" s="152">
        <v>10000</v>
      </c>
      <c r="D20" s="153"/>
      <c r="E20" s="140"/>
      <c r="F20" s="140"/>
      <c r="G20" s="144" t="s">
        <v>269</v>
      </c>
      <c r="H20" s="145"/>
      <c r="I20" s="145"/>
      <c r="J20" s="146"/>
    </row>
    <row r="21" spans="1:10" ht="14.25" x14ac:dyDescent="0.2">
      <c r="A21" s="42"/>
      <c r="B21" s="78"/>
      <c r="C21" s="78"/>
      <c r="D21" s="78"/>
      <c r="E21" s="140"/>
      <c r="F21" s="140"/>
      <c r="G21" s="140"/>
      <c r="H21" s="140"/>
      <c r="I21" s="78"/>
      <c r="J21" s="44"/>
    </row>
    <row r="22" spans="1:10" x14ac:dyDescent="0.2">
      <c r="A22" s="158" t="s">
        <v>228</v>
      </c>
      <c r="B22" s="159"/>
      <c r="C22" s="144" t="s">
        <v>270</v>
      </c>
      <c r="D22" s="145"/>
      <c r="E22" s="145"/>
      <c r="F22" s="145"/>
      <c r="G22" s="145"/>
      <c r="H22" s="145"/>
      <c r="I22" s="145"/>
      <c r="J22" s="146"/>
    </row>
    <row r="23" spans="1:10" ht="14.25" x14ac:dyDescent="0.2">
      <c r="A23" s="42"/>
      <c r="B23" s="78"/>
      <c r="C23" s="78"/>
      <c r="D23" s="78"/>
      <c r="E23" s="140"/>
      <c r="F23" s="140"/>
      <c r="G23" s="140"/>
      <c r="H23" s="140"/>
      <c r="I23" s="78"/>
      <c r="J23" s="44"/>
    </row>
    <row r="24" spans="1:10" ht="14.25" x14ac:dyDescent="0.2">
      <c r="A24" s="158" t="s">
        <v>229</v>
      </c>
      <c r="B24" s="159"/>
      <c r="C24" s="164" t="s">
        <v>277</v>
      </c>
      <c r="D24" s="165"/>
      <c r="E24" s="165"/>
      <c r="F24" s="165"/>
      <c r="G24" s="165"/>
      <c r="H24" s="165"/>
      <c r="I24" s="165"/>
      <c r="J24" s="166"/>
    </row>
    <row r="25" spans="1:10" ht="14.25" x14ac:dyDescent="0.2">
      <c r="A25" s="42"/>
      <c r="B25" s="78"/>
      <c r="C25" s="93"/>
      <c r="D25" s="78"/>
      <c r="E25" s="140"/>
      <c r="F25" s="140"/>
      <c r="G25" s="140"/>
      <c r="H25" s="140"/>
      <c r="I25" s="78"/>
      <c r="J25" s="44"/>
    </row>
    <row r="26" spans="1:10" ht="14.25" x14ac:dyDescent="0.2">
      <c r="A26" s="158" t="s">
        <v>230</v>
      </c>
      <c r="B26" s="159"/>
      <c r="C26" s="164" t="s">
        <v>276</v>
      </c>
      <c r="D26" s="165"/>
      <c r="E26" s="165"/>
      <c r="F26" s="165"/>
      <c r="G26" s="165"/>
      <c r="H26" s="165"/>
      <c r="I26" s="165"/>
      <c r="J26" s="166"/>
    </row>
    <row r="27" spans="1:10" ht="13.9" customHeight="1" x14ac:dyDescent="0.2">
      <c r="A27" s="42"/>
      <c r="B27" s="78"/>
      <c r="C27" s="93"/>
      <c r="D27" s="78"/>
      <c r="E27" s="140"/>
      <c r="F27" s="140"/>
      <c r="G27" s="140"/>
      <c r="H27" s="140"/>
      <c r="I27" s="78"/>
      <c r="J27" s="44"/>
    </row>
    <row r="28" spans="1:10" ht="22.9" customHeight="1" x14ac:dyDescent="0.2">
      <c r="A28" s="142" t="s">
        <v>240</v>
      </c>
      <c r="B28" s="159"/>
      <c r="C28" s="53">
        <v>24</v>
      </c>
      <c r="D28" s="45"/>
      <c r="E28" s="163"/>
      <c r="F28" s="163"/>
      <c r="G28" s="163"/>
      <c r="H28" s="163"/>
      <c r="I28" s="167"/>
      <c r="J28" s="168"/>
    </row>
    <row r="29" spans="1:10" ht="14.25" x14ac:dyDescent="0.2">
      <c r="A29" s="42"/>
      <c r="B29" s="78"/>
      <c r="C29" s="78"/>
      <c r="D29" s="78"/>
      <c r="E29" s="140"/>
      <c r="F29" s="140"/>
      <c r="G29" s="140"/>
      <c r="H29" s="140"/>
      <c r="I29" s="78"/>
      <c r="J29" s="44"/>
    </row>
    <row r="30" spans="1:10" ht="15" x14ac:dyDescent="0.2">
      <c r="A30" s="158" t="s">
        <v>231</v>
      </c>
      <c r="B30" s="159"/>
      <c r="C30" s="53" t="s">
        <v>251</v>
      </c>
      <c r="D30" s="154" t="s">
        <v>250</v>
      </c>
      <c r="E30" s="155"/>
      <c r="F30" s="155"/>
      <c r="G30" s="155"/>
      <c r="H30" s="101" t="s">
        <v>251</v>
      </c>
      <c r="I30" s="102" t="s">
        <v>252</v>
      </c>
      <c r="J30" s="103"/>
    </row>
    <row r="31" spans="1:10" x14ac:dyDescent="0.2">
      <c r="A31" s="158"/>
      <c r="B31" s="159"/>
      <c r="C31" s="46"/>
      <c r="D31" s="90"/>
      <c r="E31" s="160"/>
      <c r="F31" s="160"/>
      <c r="G31" s="160"/>
      <c r="H31" s="160"/>
      <c r="I31" s="161"/>
      <c r="J31" s="162"/>
    </row>
    <row r="32" spans="1:10" x14ac:dyDescent="0.2">
      <c r="A32" s="158" t="s">
        <v>241</v>
      </c>
      <c r="B32" s="159"/>
      <c r="C32" s="53" t="s">
        <v>255</v>
      </c>
      <c r="D32" s="154" t="s">
        <v>253</v>
      </c>
      <c r="E32" s="155"/>
      <c r="F32" s="155"/>
      <c r="G32" s="155"/>
      <c r="H32" s="104" t="s">
        <v>254</v>
      </c>
      <c r="I32" s="105" t="s">
        <v>255</v>
      </c>
      <c r="J32" s="106"/>
    </row>
    <row r="33" spans="1:10" ht="14.25" x14ac:dyDescent="0.2">
      <c r="A33" s="42"/>
      <c r="B33" s="78"/>
      <c r="C33" s="78"/>
      <c r="D33" s="78"/>
      <c r="E33" s="140"/>
      <c r="F33" s="140"/>
      <c r="G33" s="140"/>
      <c r="H33" s="140"/>
      <c r="I33" s="78"/>
      <c r="J33" s="44"/>
    </row>
    <row r="34" spans="1:10" x14ac:dyDescent="0.2">
      <c r="A34" s="154" t="s">
        <v>242</v>
      </c>
      <c r="B34" s="155"/>
      <c r="C34" s="155"/>
      <c r="D34" s="155"/>
      <c r="E34" s="155" t="s">
        <v>232</v>
      </c>
      <c r="F34" s="155"/>
      <c r="G34" s="155"/>
      <c r="H34" s="155"/>
      <c r="I34" s="155"/>
      <c r="J34" s="47" t="s">
        <v>233</v>
      </c>
    </row>
    <row r="35" spans="1:10" ht="14.25" x14ac:dyDescent="0.2">
      <c r="A35" s="42"/>
      <c r="B35" s="78"/>
      <c r="C35" s="78"/>
      <c r="D35" s="78"/>
      <c r="E35" s="140"/>
      <c r="F35" s="140"/>
      <c r="G35" s="140"/>
      <c r="H35" s="140"/>
      <c r="I35" s="78"/>
      <c r="J35" s="89"/>
    </row>
    <row r="36" spans="1:10" x14ac:dyDescent="0.2">
      <c r="A36" s="147"/>
      <c r="B36" s="148"/>
      <c r="C36" s="148"/>
      <c r="D36" s="148"/>
      <c r="E36" s="147"/>
      <c r="F36" s="148"/>
      <c r="G36" s="148"/>
      <c r="H36" s="148"/>
      <c r="I36" s="149"/>
      <c r="J36" s="79"/>
    </row>
    <row r="37" spans="1:10" ht="14.25" x14ac:dyDescent="0.2">
      <c r="A37" s="42"/>
      <c r="B37" s="78"/>
      <c r="C37" s="93"/>
      <c r="D37" s="157"/>
      <c r="E37" s="157"/>
      <c r="F37" s="157"/>
      <c r="G37" s="157"/>
      <c r="H37" s="157"/>
      <c r="I37" s="157"/>
      <c r="J37" s="44"/>
    </row>
    <row r="38" spans="1:10" x14ac:dyDescent="0.2">
      <c r="A38" s="147"/>
      <c r="B38" s="148"/>
      <c r="C38" s="148"/>
      <c r="D38" s="149"/>
      <c r="E38" s="147"/>
      <c r="F38" s="148"/>
      <c r="G38" s="148"/>
      <c r="H38" s="148"/>
      <c r="I38" s="149"/>
      <c r="J38" s="53"/>
    </row>
    <row r="39" spans="1:10" ht="14.25" x14ac:dyDescent="0.2">
      <c r="A39" s="42"/>
      <c r="B39" s="78"/>
      <c r="C39" s="93"/>
      <c r="D39" s="92"/>
      <c r="E39" s="157"/>
      <c r="F39" s="157"/>
      <c r="G39" s="157"/>
      <c r="H39" s="157"/>
      <c r="I39" s="81"/>
      <c r="J39" s="44"/>
    </row>
    <row r="40" spans="1:10" x14ac:dyDescent="0.2">
      <c r="A40" s="147"/>
      <c r="B40" s="148"/>
      <c r="C40" s="148"/>
      <c r="D40" s="149"/>
      <c r="E40" s="147"/>
      <c r="F40" s="148"/>
      <c r="G40" s="148"/>
      <c r="H40" s="148"/>
      <c r="I40" s="149"/>
      <c r="J40" s="53"/>
    </row>
    <row r="41" spans="1:10" ht="14.25" x14ac:dyDescent="0.2">
      <c r="A41" s="42"/>
      <c r="B41" s="78"/>
      <c r="C41" s="93"/>
      <c r="D41" s="92"/>
      <c r="E41" s="157"/>
      <c r="F41" s="157"/>
      <c r="G41" s="157"/>
      <c r="H41" s="157"/>
      <c r="I41" s="81"/>
      <c r="J41" s="44"/>
    </row>
    <row r="42" spans="1:10" x14ac:dyDescent="0.2">
      <c r="A42" s="147"/>
      <c r="B42" s="148"/>
      <c r="C42" s="148"/>
      <c r="D42" s="149"/>
      <c r="E42" s="147"/>
      <c r="F42" s="148"/>
      <c r="G42" s="148"/>
      <c r="H42" s="148"/>
      <c r="I42" s="149"/>
      <c r="J42" s="53"/>
    </row>
    <row r="43" spans="1:10" ht="14.25" x14ac:dyDescent="0.2">
      <c r="A43" s="48"/>
      <c r="B43" s="93"/>
      <c r="C43" s="139"/>
      <c r="D43" s="139"/>
      <c r="E43" s="140"/>
      <c r="F43" s="140"/>
      <c r="G43" s="139"/>
      <c r="H43" s="139"/>
      <c r="I43" s="139"/>
      <c r="J43" s="44"/>
    </row>
    <row r="44" spans="1:10" x14ac:dyDescent="0.2">
      <c r="A44" s="147"/>
      <c r="B44" s="148"/>
      <c r="C44" s="148"/>
      <c r="D44" s="149"/>
      <c r="E44" s="147"/>
      <c r="F44" s="148"/>
      <c r="G44" s="148"/>
      <c r="H44" s="148"/>
      <c r="I44" s="149"/>
      <c r="J44" s="53"/>
    </row>
    <row r="45" spans="1:10" ht="14.25" x14ac:dyDescent="0.2">
      <c r="A45" s="48"/>
      <c r="B45" s="93"/>
      <c r="C45" s="93"/>
      <c r="D45" s="78"/>
      <c r="E45" s="156"/>
      <c r="F45" s="156"/>
      <c r="G45" s="139"/>
      <c r="H45" s="139"/>
      <c r="I45" s="78"/>
      <c r="J45" s="44"/>
    </row>
    <row r="46" spans="1:10" x14ac:dyDescent="0.2">
      <c r="A46" s="147"/>
      <c r="B46" s="148"/>
      <c r="C46" s="148"/>
      <c r="D46" s="149"/>
      <c r="E46" s="147"/>
      <c r="F46" s="148"/>
      <c r="G46" s="148"/>
      <c r="H46" s="148"/>
      <c r="I46" s="149"/>
      <c r="J46" s="53"/>
    </row>
    <row r="47" spans="1:10" ht="14.25" x14ac:dyDescent="0.2">
      <c r="A47" s="48"/>
      <c r="B47" s="93"/>
      <c r="C47" s="93"/>
      <c r="D47" s="78"/>
      <c r="E47" s="140"/>
      <c r="F47" s="140"/>
      <c r="G47" s="139"/>
      <c r="H47" s="139"/>
      <c r="I47" s="78"/>
      <c r="J47" s="107" t="s">
        <v>256</v>
      </c>
    </row>
    <row r="48" spans="1:10" ht="14.25" x14ac:dyDescent="0.2">
      <c r="A48" s="48"/>
      <c r="B48" s="93"/>
      <c r="C48" s="93"/>
      <c r="D48" s="78"/>
      <c r="E48" s="140"/>
      <c r="F48" s="140"/>
      <c r="G48" s="139"/>
      <c r="H48" s="139"/>
      <c r="I48" s="78"/>
      <c r="J48" s="107" t="s">
        <v>257</v>
      </c>
    </row>
    <row r="49" spans="1:10" ht="14.45" customHeight="1" x14ac:dyDescent="0.2">
      <c r="A49" s="142" t="s">
        <v>234</v>
      </c>
      <c r="B49" s="143"/>
      <c r="C49" s="152" t="s">
        <v>271</v>
      </c>
      <c r="D49" s="153"/>
      <c r="E49" s="150" t="s">
        <v>258</v>
      </c>
      <c r="F49" s="151"/>
      <c r="G49" s="144" t="s">
        <v>272</v>
      </c>
      <c r="H49" s="145"/>
      <c r="I49" s="145"/>
      <c r="J49" s="146"/>
    </row>
    <row r="50" spans="1:10" ht="14.25" x14ac:dyDescent="0.2">
      <c r="A50" s="48"/>
      <c r="B50" s="93"/>
      <c r="C50" s="139"/>
      <c r="D50" s="139"/>
      <c r="E50" s="140"/>
      <c r="F50" s="140"/>
      <c r="G50" s="141" t="s">
        <v>259</v>
      </c>
      <c r="H50" s="141"/>
      <c r="I50" s="141"/>
      <c r="J50" s="49"/>
    </row>
    <row r="51" spans="1:10" ht="13.9" customHeight="1" x14ac:dyDescent="0.2">
      <c r="A51" s="142" t="s">
        <v>235</v>
      </c>
      <c r="B51" s="143"/>
      <c r="C51" s="144" t="s">
        <v>273</v>
      </c>
      <c r="D51" s="145"/>
      <c r="E51" s="145"/>
      <c r="F51" s="145"/>
      <c r="G51" s="145"/>
      <c r="H51" s="145"/>
      <c r="I51" s="145"/>
      <c r="J51" s="146"/>
    </row>
    <row r="52" spans="1:10" ht="14.25" x14ac:dyDescent="0.2">
      <c r="A52" s="42"/>
      <c r="B52" s="78"/>
      <c r="C52" s="163" t="s">
        <v>236</v>
      </c>
      <c r="D52" s="163"/>
      <c r="E52" s="163"/>
      <c r="F52" s="163"/>
      <c r="G52" s="163"/>
      <c r="H52" s="163"/>
      <c r="I52" s="163"/>
      <c r="J52" s="44"/>
    </row>
    <row r="53" spans="1:10" ht="14.25" x14ac:dyDescent="0.2">
      <c r="A53" s="142" t="s">
        <v>237</v>
      </c>
      <c r="B53" s="143"/>
      <c r="C53" s="200" t="s">
        <v>274</v>
      </c>
      <c r="D53" s="201"/>
      <c r="E53" s="202"/>
      <c r="F53" s="140"/>
      <c r="G53" s="140"/>
      <c r="H53" s="155"/>
      <c r="I53" s="155"/>
      <c r="J53" s="203"/>
    </row>
    <row r="54" spans="1:10" ht="14.25" x14ac:dyDescent="0.2">
      <c r="A54" s="42"/>
      <c r="B54" s="78"/>
      <c r="C54" s="93"/>
      <c r="D54" s="78"/>
      <c r="E54" s="140"/>
      <c r="F54" s="140"/>
      <c r="G54" s="140"/>
      <c r="H54" s="140"/>
      <c r="I54" s="78"/>
      <c r="J54" s="44"/>
    </row>
    <row r="55" spans="1:10" ht="14.45" customHeight="1" x14ac:dyDescent="0.2">
      <c r="A55" s="142" t="s">
        <v>229</v>
      </c>
      <c r="B55" s="143"/>
      <c r="C55" s="193" t="s">
        <v>278</v>
      </c>
      <c r="D55" s="194"/>
      <c r="E55" s="194"/>
      <c r="F55" s="194"/>
      <c r="G55" s="194"/>
      <c r="H55" s="194"/>
      <c r="I55" s="194"/>
      <c r="J55" s="195"/>
    </row>
    <row r="56" spans="1:10" ht="14.25" x14ac:dyDescent="0.2">
      <c r="A56" s="42"/>
      <c r="B56" s="78"/>
      <c r="C56" s="78"/>
      <c r="D56" s="78"/>
      <c r="E56" s="140"/>
      <c r="F56" s="140"/>
      <c r="G56" s="140"/>
      <c r="H56" s="140"/>
      <c r="I56" s="78"/>
      <c r="J56" s="44"/>
    </row>
    <row r="57" spans="1:10" ht="14.25" x14ac:dyDescent="0.2">
      <c r="A57" s="142" t="s">
        <v>260</v>
      </c>
      <c r="B57" s="143"/>
      <c r="C57" s="193" t="s">
        <v>280</v>
      </c>
      <c r="D57" s="194"/>
      <c r="E57" s="194"/>
      <c r="F57" s="194"/>
      <c r="G57" s="194"/>
      <c r="H57" s="194"/>
      <c r="I57" s="194"/>
      <c r="J57" s="195"/>
    </row>
    <row r="58" spans="1:10" ht="14.45" customHeight="1" x14ac:dyDescent="0.2">
      <c r="A58" s="42"/>
      <c r="B58" s="78"/>
      <c r="C58" s="141" t="s">
        <v>261</v>
      </c>
      <c r="D58" s="141"/>
      <c r="E58" s="141"/>
      <c r="F58" s="141"/>
      <c r="G58" s="78"/>
      <c r="H58" s="78"/>
      <c r="I58" s="78"/>
      <c r="J58" s="44"/>
    </row>
    <row r="59" spans="1:10" ht="14.25" x14ac:dyDescent="0.2">
      <c r="A59" s="142" t="s">
        <v>262</v>
      </c>
      <c r="B59" s="143"/>
      <c r="C59" s="196" t="s">
        <v>281</v>
      </c>
      <c r="D59" s="197"/>
      <c r="E59" s="197"/>
      <c r="F59" s="197"/>
      <c r="G59" s="197"/>
      <c r="H59" s="197"/>
      <c r="I59" s="197"/>
      <c r="J59" s="198"/>
    </row>
    <row r="60" spans="1:10" ht="14.45" customHeight="1" x14ac:dyDescent="0.2">
      <c r="A60" s="50"/>
      <c r="B60" s="51"/>
      <c r="C60" s="199" t="s">
        <v>263</v>
      </c>
      <c r="D60" s="199"/>
      <c r="E60" s="199"/>
      <c r="F60" s="199"/>
      <c r="G60" s="199"/>
      <c r="H60" s="51"/>
      <c r="I60" s="51"/>
      <c r="J60" s="52"/>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3"/>
  <sheetViews>
    <sheetView view="pageBreakPreview" zoomScaleNormal="100" zoomScaleSheetLayoutView="100" workbookViewId="0">
      <selection activeCell="L1" sqref="L1:P1048576"/>
    </sheetView>
  </sheetViews>
  <sheetFormatPr defaultColWidth="8.85546875" defaultRowHeight="12.75" x14ac:dyDescent="0.2"/>
  <cols>
    <col min="1" max="6" width="8.85546875" style="32"/>
    <col min="7" max="7" width="8.85546875" style="37"/>
    <col min="8" max="9" width="10.85546875" style="59" bestFit="1" customWidth="1"/>
    <col min="10" max="10" width="10.28515625" style="32" bestFit="1" customWidth="1"/>
    <col min="11" max="11" width="8.85546875" style="32"/>
    <col min="17" max="16384" width="8.85546875" style="32"/>
  </cols>
  <sheetData>
    <row r="1" spans="1:16" x14ac:dyDescent="0.2">
      <c r="A1" s="218" t="s">
        <v>1</v>
      </c>
      <c r="B1" s="219"/>
      <c r="C1" s="219"/>
      <c r="D1" s="219"/>
      <c r="E1" s="219"/>
      <c r="F1" s="219"/>
      <c r="G1" s="219"/>
      <c r="H1" s="219"/>
      <c r="I1" s="219"/>
    </row>
    <row r="2" spans="1:16" x14ac:dyDescent="0.2">
      <c r="A2" s="220" t="s">
        <v>283</v>
      </c>
      <c r="B2" s="221"/>
      <c r="C2" s="221"/>
      <c r="D2" s="221"/>
      <c r="E2" s="221"/>
      <c r="F2" s="221"/>
      <c r="G2" s="221"/>
      <c r="H2" s="221"/>
      <c r="I2" s="221"/>
    </row>
    <row r="3" spans="1:16" x14ac:dyDescent="0.2">
      <c r="A3" s="222" t="s">
        <v>14</v>
      </c>
      <c r="B3" s="223"/>
      <c r="C3" s="223"/>
      <c r="D3" s="223"/>
      <c r="E3" s="223"/>
      <c r="F3" s="223"/>
      <c r="G3" s="223"/>
      <c r="H3" s="223"/>
      <c r="I3" s="223"/>
    </row>
    <row r="4" spans="1:16" x14ac:dyDescent="0.2">
      <c r="A4" s="225" t="s">
        <v>279</v>
      </c>
      <c r="B4" s="226"/>
      <c r="C4" s="226"/>
      <c r="D4" s="226"/>
      <c r="E4" s="226"/>
      <c r="F4" s="226"/>
      <c r="G4" s="226"/>
      <c r="H4" s="226"/>
      <c r="I4" s="227"/>
    </row>
    <row r="5" spans="1:16" ht="67.5" x14ac:dyDescent="0.2">
      <c r="A5" s="208" t="s">
        <v>2</v>
      </c>
      <c r="B5" s="209"/>
      <c r="C5" s="209"/>
      <c r="D5" s="209"/>
      <c r="E5" s="209"/>
      <c r="F5" s="210"/>
      <c r="G5" s="33" t="s">
        <v>4</v>
      </c>
      <c r="H5" s="54" t="s">
        <v>204</v>
      </c>
      <c r="I5" s="55" t="s">
        <v>213</v>
      </c>
    </row>
    <row r="6" spans="1:16" x14ac:dyDescent="0.2">
      <c r="A6" s="206">
        <v>1</v>
      </c>
      <c r="B6" s="207"/>
      <c r="C6" s="207"/>
      <c r="D6" s="207"/>
      <c r="E6" s="207"/>
      <c r="F6" s="207"/>
      <c r="G6" s="34">
        <v>2</v>
      </c>
      <c r="H6" s="35">
        <v>3</v>
      </c>
      <c r="I6" s="35">
        <v>4</v>
      </c>
    </row>
    <row r="7" spans="1:16" x14ac:dyDescent="0.2">
      <c r="A7" s="211" t="s">
        <v>43</v>
      </c>
      <c r="B7" s="212"/>
      <c r="C7" s="212"/>
      <c r="D7" s="212"/>
      <c r="E7" s="212"/>
      <c r="F7" s="212"/>
      <c r="G7" s="212"/>
      <c r="H7" s="212"/>
      <c r="I7" s="213"/>
    </row>
    <row r="8" spans="1:16" x14ac:dyDescent="0.2">
      <c r="A8" s="214" t="s">
        <v>16</v>
      </c>
      <c r="B8" s="215"/>
      <c r="C8" s="215"/>
      <c r="D8" s="215"/>
      <c r="E8" s="215"/>
      <c r="F8" s="215"/>
      <c r="G8" s="28">
        <v>1</v>
      </c>
      <c r="H8" s="56">
        <f>H9+H10+H16+H19</f>
        <v>23522948</v>
      </c>
      <c r="I8" s="56">
        <f>I9+I10+I16+I19</f>
        <v>23205524</v>
      </c>
      <c r="O8" s="260"/>
      <c r="P8" s="260"/>
    </row>
    <row r="9" spans="1:16" x14ac:dyDescent="0.2">
      <c r="A9" s="204" t="s">
        <v>17</v>
      </c>
      <c r="B9" s="205"/>
      <c r="C9" s="205"/>
      <c r="D9" s="205"/>
      <c r="E9" s="205"/>
      <c r="F9" s="205"/>
      <c r="G9" s="26">
        <v>2</v>
      </c>
      <c r="H9" s="57">
        <v>1080165</v>
      </c>
      <c r="I9" s="57">
        <v>971458</v>
      </c>
      <c r="O9" s="260"/>
      <c r="P9" s="260"/>
    </row>
    <row r="10" spans="1:16" x14ac:dyDescent="0.2">
      <c r="A10" s="214" t="s">
        <v>18</v>
      </c>
      <c r="B10" s="215"/>
      <c r="C10" s="215"/>
      <c r="D10" s="215"/>
      <c r="E10" s="215"/>
      <c r="F10" s="215"/>
      <c r="G10" s="28">
        <v>3</v>
      </c>
      <c r="H10" s="56">
        <f>H11+H12+H13+H14+H15</f>
        <v>1297387</v>
      </c>
      <c r="I10" s="56">
        <f>I11+I12+I13+I14+I15</f>
        <v>1064272</v>
      </c>
      <c r="O10" s="260"/>
      <c r="P10" s="260"/>
    </row>
    <row r="11" spans="1:16" x14ac:dyDescent="0.2">
      <c r="A11" s="205" t="s">
        <v>19</v>
      </c>
      <c r="B11" s="205"/>
      <c r="C11" s="205"/>
      <c r="D11" s="205"/>
      <c r="E11" s="205"/>
      <c r="F11" s="205"/>
      <c r="G11" s="26">
        <v>4</v>
      </c>
      <c r="H11" s="76">
        <v>880939</v>
      </c>
      <c r="I11" s="76">
        <v>220158</v>
      </c>
      <c r="O11" s="260"/>
      <c r="P11" s="260"/>
    </row>
    <row r="12" spans="1:16" x14ac:dyDescent="0.2">
      <c r="A12" s="205" t="s">
        <v>20</v>
      </c>
      <c r="B12" s="205"/>
      <c r="C12" s="205"/>
      <c r="D12" s="205"/>
      <c r="E12" s="205"/>
      <c r="F12" s="205"/>
      <c r="G12" s="26">
        <v>5</v>
      </c>
      <c r="H12" s="76">
        <v>160729</v>
      </c>
      <c r="I12" s="76">
        <v>674695</v>
      </c>
      <c r="O12" s="260"/>
      <c r="P12" s="260"/>
    </row>
    <row r="13" spans="1:16" x14ac:dyDescent="0.2">
      <c r="A13" s="205" t="s">
        <v>21</v>
      </c>
      <c r="B13" s="205"/>
      <c r="C13" s="205"/>
      <c r="D13" s="205"/>
      <c r="E13" s="205"/>
      <c r="F13" s="205"/>
      <c r="G13" s="26">
        <v>6</v>
      </c>
      <c r="H13" s="76">
        <v>3282</v>
      </c>
      <c r="I13" s="76">
        <v>6249</v>
      </c>
      <c r="O13" s="260"/>
      <c r="P13" s="260"/>
    </row>
    <row r="14" spans="1:16" x14ac:dyDescent="0.2">
      <c r="A14" s="205" t="s">
        <v>22</v>
      </c>
      <c r="B14" s="205"/>
      <c r="C14" s="205"/>
      <c r="D14" s="205"/>
      <c r="E14" s="205"/>
      <c r="F14" s="205"/>
      <c r="G14" s="26">
        <v>7</v>
      </c>
      <c r="H14" s="76">
        <v>252437</v>
      </c>
      <c r="I14" s="76">
        <v>163170</v>
      </c>
      <c r="O14" s="260"/>
      <c r="P14" s="260"/>
    </row>
    <row r="15" spans="1:16" x14ac:dyDescent="0.2">
      <c r="A15" s="205" t="s">
        <v>23</v>
      </c>
      <c r="B15" s="205"/>
      <c r="C15" s="205"/>
      <c r="D15" s="205"/>
      <c r="E15" s="205"/>
      <c r="F15" s="205"/>
      <c r="G15" s="26">
        <v>8</v>
      </c>
      <c r="H15" s="76">
        <v>0</v>
      </c>
      <c r="I15" s="76">
        <v>0</v>
      </c>
      <c r="O15" s="260"/>
      <c r="P15" s="260"/>
    </row>
    <row r="16" spans="1:16" x14ac:dyDescent="0.2">
      <c r="A16" s="214" t="s">
        <v>24</v>
      </c>
      <c r="B16" s="215"/>
      <c r="C16" s="215"/>
      <c r="D16" s="215"/>
      <c r="E16" s="215"/>
      <c r="F16" s="215"/>
      <c r="G16" s="28">
        <v>9</v>
      </c>
      <c r="H16" s="56">
        <f>H17+H18</f>
        <v>21145396</v>
      </c>
      <c r="I16" s="56">
        <f>I17+I18</f>
        <v>21169794</v>
      </c>
      <c r="O16" s="260"/>
      <c r="P16" s="260"/>
    </row>
    <row r="17" spans="1:16" ht="26.45" customHeight="1" x14ac:dyDescent="0.2">
      <c r="A17" s="224" t="s">
        <v>25</v>
      </c>
      <c r="B17" s="205"/>
      <c r="C17" s="205"/>
      <c r="D17" s="205"/>
      <c r="E17" s="205"/>
      <c r="F17" s="205"/>
      <c r="G17" s="36">
        <v>10</v>
      </c>
      <c r="H17" s="76">
        <v>19375969</v>
      </c>
      <c r="I17" s="76">
        <v>19400367</v>
      </c>
      <c r="O17" s="260"/>
      <c r="P17" s="260"/>
    </row>
    <row r="18" spans="1:16" x14ac:dyDescent="0.2">
      <c r="A18" s="224" t="s">
        <v>26</v>
      </c>
      <c r="B18" s="205"/>
      <c r="C18" s="205"/>
      <c r="D18" s="205"/>
      <c r="E18" s="205"/>
      <c r="F18" s="205"/>
      <c r="G18" s="36">
        <v>11</v>
      </c>
      <c r="H18" s="76">
        <v>1769427</v>
      </c>
      <c r="I18" s="76">
        <v>1769427</v>
      </c>
      <c r="O18" s="260"/>
      <c r="P18" s="260"/>
    </row>
    <row r="19" spans="1:16" x14ac:dyDescent="0.2">
      <c r="A19" s="204" t="s">
        <v>15</v>
      </c>
      <c r="B19" s="205"/>
      <c r="C19" s="205"/>
      <c r="D19" s="205"/>
      <c r="E19" s="205"/>
      <c r="F19" s="205"/>
      <c r="G19" s="26">
        <v>12</v>
      </c>
      <c r="H19" s="76">
        <v>0</v>
      </c>
      <c r="I19" s="76">
        <v>0</v>
      </c>
      <c r="O19" s="260"/>
      <c r="P19" s="260"/>
    </row>
    <row r="20" spans="1:16" x14ac:dyDescent="0.2">
      <c r="A20" s="214" t="s">
        <v>27</v>
      </c>
      <c r="B20" s="215"/>
      <c r="C20" s="215"/>
      <c r="D20" s="215"/>
      <c r="E20" s="215"/>
      <c r="F20" s="215"/>
      <c r="G20" s="28">
        <v>13</v>
      </c>
      <c r="H20" s="56">
        <f>H21+H27+H31</f>
        <v>23030397</v>
      </c>
      <c r="I20" s="56">
        <f>I21+I27+I31</f>
        <v>24644001</v>
      </c>
      <c r="O20" s="260"/>
      <c r="P20" s="260"/>
    </row>
    <row r="21" spans="1:16" x14ac:dyDescent="0.2">
      <c r="A21" s="214" t="s">
        <v>28</v>
      </c>
      <c r="B21" s="215"/>
      <c r="C21" s="215"/>
      <c r="D21" s="215"/>
      <c r="E21" s="215"/>
      <c r="F21" s="215"/>
      <c r="G21" s="28">
        <v>14</v>
      </c>
      <c r="H21" s="56">
        <f>H22+H23+H24+H25+H26</f>
        <v>3128910</v>
      </c>
      <c r="I21" s="56">
        <f>I22+I23+I24+I25+I26</f>
        <v>2731637</v>
      </c>
      <c r="O21" s="260"/>
      <c r="P21" s="260"/>
    </row>
    <row r="22" spans="1:16" x14ac:dyDescent="0.2">
      <c r="A22" s="205" t="s">
        <v>29</v>
      </c>
      <c r="B22" s="205"/>
      <c r="C22" s="205"/>
      <c r="D22" s="205"/>
      <c r="E22" s="205"/>
      <c r="F22" s="205"/>
      <c r="G22" s="26">
        <v>15</v>
      </c>
      <c r="H22" s="76">
        <v>2364277</v>
      </c>
      <c r="I22" s="76">
        <v>1967444</v>
      </c>
      <c r="O22" s="260"/>
      <c r="P22" s="260"/>
    </row>
    <row r="23" spans="1:16" x14ac:dyDescent="0.2">
      <c r="A23" s="205" t="s">
        <v>30</v>
      </c>
      <c r="B23" s="205"/>
      <c r="C23" s="205"/>
      <c r="D23" s="205"/>
      <c r="E23" s="205"/>
      <c r="F23" s="205"/>
      <c r="G23" s="26">
        <v>16</v>
      </c>
      <c r="H23" s="76">
        <v>390</v>
      </c>
      <c r="I23" s="76">
        <v>622</v>
      </c>
      <c r="O23" s="260"/>
      <c r="P23" s="260"/>
    </row>
    <row r="24" spans="1:16" x14ac:dyDescent="0.2">
      <c r="A24" s="205" t="s">
        <v>31</v>
      </c>
      <c r="B24" s="205"/>
      <c r="C24" s="205"/>
      <c r="D24" s="205"/>
      <c r="E24" s="205"/>
      <c r="F24" s="205"/>
      <c r="G24" s="26">
        <v>17</v>
      </c>
      <c r="H24" s="76">
        <v>6074</v>
      </c>
      <c r="I24" s="76">
        <v>4767</v>
      </c>
      <c r="O24" s="260"/>
      <c r="P24" s="260"/>
    </row>
    <row r="25" spans="1:16" x14ac:dyDescent="0.2">
      <c r="A25" s="205" t="s">
        <v>32</v>
      </c>
      <c r="B25" s="205"/>
      <c r="C25" s="205"/>
      <c r="D25" s="205"/>
      <c r="E25" s="205"/>
      <c r="F25" s="205"/>
      <c r="G25" s="26">
        <v>18</v>
      </c>
      <c r="H25" s="76">
        <v>199833</v>
      </c>
      <c r="I25" s="76">
        <v>199668</v>
      </c>
      <c r="O25" s="260"/>
      <c r="P25" s="260"/>
    </row>
    <row r="26" spans="1:16" x14ac:dyDescent="0.2">
      <c r="A26" s="205" t="s">
        <v>33</v>
      </c>
      <c r="B26" s="205"/>
      <c r="C26" s="205"/>
      <c r="D26" s="205"/>
      <c r="E26" s="205"/>
      <c r="F26" s="205"/>
      <c r="G26" s="26">
        <v>19</v>
      </c>
      <c r="H26" s="76">
        <v>558336</v>
      </c>
      <c r="I26" s="76">
        <v>559136</v>
      </c>
      <c r="O26" s="260"/>
      <c r="P26" s="260"/>
    </row>
    <row r="27" spans="1:16" x14ac:dyDescent="0.2">
      <c r="A27" s="214" t="s">
        <v>34</v>
      </c>
      <c r="B27" s="214"/>
      <c r="C27" s="214"/>
      <c r="D27" s="214"/>
      <c r="E27" s="214"/>
      <c r="F27" s="214"/>
      <c r="G27" s="28">
        <v>20</v>
      </c>
      <c r="H27" s="56">
        <f>H28+H29+H30</f>
        <v>19583059</v>
      </c>
      <c r="I27" s="56">
        <f>I28+I29+I30</f>
        <v>20274296</v>
      </c>
      <c r="O27" s="260"/>
      <c r="P27" s="260"/>
    </row>
    <row r="28" spans="1:16" x14ac:dyDescent="0.2">
      <c r="A28" s="205" t="s">
        <v>35</v>
      </c>
      <c r="B28" s="205"/>
      <c r="C28" s="205"/>
      <c r="D28" s="205"/>
      <c r="E28" s="205"/>
      <c r="F28" s="205"/>
      <c r="G28" s="26">
        <v>21</v>
      </c>
      <c r="H28" s="76">
        <v>0</v>
      </c>
      <c r="I28" s="76">
        <v>2500031</v>
      </c>
      <c r="O28" s="260"/>
      <c r="P28" s="260"/>
    </row>
    <row r="29" spans="1:16" x14ac:dyDescent="0.2">
      <c r="A29" s="205" t="s">
        <v>36</v>
      </c>
      <c r="B29" s="205"/>
      <c r="C29" s="205"/>
      <c r="D29" s="205"/>
      <c r="E29" s="205"/>
      <c r="F29" s="205"/>
      <c r="G29" s="26">
        <v>22</v>
      </c>
      <c r="H29" s="76">
        <v>0</v>
      </c>
      <c r="I29" s="76">
        <v>0</v>
      </c>
      <c r="O29" s="260"/>
      <c r="P29" s="260"/>
    </row>
    <row r="30" spans="1:16" x14ac:dyDescent="0.2">
      <c r="A30" s="205" t="s">
        <v>37</v>
      </c>
      <c r="B30" s="205"/>
      <c r="C30" s="205"/>
      <c r="D30" s="205"/>
      <c r="E30" s="205"/>
      <c r="F30" s="205"/>
      <c r="G30" s="26">
        <v>23</v>
      </c>
      <c r="H30" s="76">
        <v>19583059</v>
      </c>
      <c r="I30" s="76">
        <v>17774265</v>
      </c>
      <c r="O30" s="260"/>
      <c r="P30" s="260"/>
    </row>
    <row r="31" spans="1:16" x14ac:dyDescent="0.2">
      <c r="A31" s="204" t="s">
        <v>38</v>
      </c>
      <c r="B31" s="205"/>
      <c r="C31" s="205"/>
      <c r="D31" s="205"/>
      <c r="E31" s="205"/>
      <c r="F31" s="205"/>
      <c r="G31" s="26">
        <v>24</v>
      </c>
      <c r="H31" s="76">
        <v>318428</v>
      </c>
      <c r="I31" s="76">
        <v>1638068</v>
      </c>
      <c r="O31" s="260"/>
      <c r="P31" s="260"/>
    </row>
    <row r="32" spans="1:16" ht="27" customHeight="1" x14ac:dyDescent="0.2">
      <c r="A32" s="204" t="s">
        <v>39</v>
      </c>
      <c r="B32" s="205"/>
      <c r="C32" s="205"/>
      <c r="D32" s="205"/>
      <c r="E32" s="205"/>
      <c r="F32" s="205"/>
      <c r="G32" s="26">
        <v>25</v>
      </c>
      <c r="H32" s="76">
        <v>64706</v>
      </c>
      <c r="I32" s="76">
        <v>86414</v>
      </c>
      <c r="O32" s="260"/>
      <c r="P32" s="260"/>
    </row>
    <row r="33" spans="1:16" x14ac:dyDescent="0.2">
      <c r="A33" s="214" t="s">
        <v>40</v>
      </c>
      <c r="B33" s="215"/>
      <c r="C33" s="215"/>
      <c r="D33" s="215"/>
      <c r="E33" s="215"/>
      <c r="F33" s="215"/>
      <c r="G33" s="28">
        <v>26</v>
      </c>
      <c r="H33" s="56">
        <f>H8+H20+H32</f>
        <v>46618051</v>
      </c>
      <c r="I33" s="56">
        <f>I8+I20+I32</f>
        <v>47935939</v>
      </c>
      <c r="O33" s="260"/>
      <c r="P33" s="260"/>
    </row>
    <row r="34" spans="1:16" x14ac:dyDescent="0.2">
      <c r="A34" s="204" t="s">
        <v>41</v>
      </c>
      <c r="B34" s="205"/>
      <c r="C34" s="205"/>
      <c r="D34" s="205"/>
      <c r="E34" s="205"/>
      <c r="F34" s="205"/>
      <c r="G34" s="26">
        <v>27</v>
      </c>
      <c r="H34" s="57">
        <v>0</v>
      </c>
      <c r="I34" s="57">
        <v>0</v>
      </c>
      <c r="O34" s="260"/>
      <c r="P34" s="260"/>
    </row>
    <row r="35" spans="1:16" x14ac:dyDescent="0.2">
      <c r="A35" s="217" t="s">
        <v>3</v>
      </c>
      <c r="B35" s="217"/>
      <c r="C35" s="217"/>
      <c r="D35" s="217"/>
      <c r="E35" s="217"/>
      <c r="F35" s="217"/>
      <c r="G35" s="217"/>
      <c r="H35" s="217"/>
      <c r="I35" s="217"/>
      <c r="O35" s="260"/>
      <c r="P35" s="260"/>
    </row>
    <row r="36" spans="1:16" x14ac:dyDescent="0.2">
      <c r="A36" s="214" t="s">
        <v>214</v>
      </c>
      <c r="B36" s="215"/>
      <c r="C36" s="215"/>
      <c r="D36" s="215"/>
      <c r="E36" s="215"/>
      <c r="F36" s="215"/>
      <c r="G36" s="28">
        <v>28</v>
      </c>
      <c r="H36" s="56">
        <f>H37+H38+H39+H44+H45+H46</f>
        <v>40579874</v>
      </c>
      <c r="I36" s="56">
        <f>I37+I38+I39+I44+I45+I46</f>
        <v>42454276</v>
      </c>
      <c r="O36" s="260"/>
      <c r="P36" s="260"/>
    </row>
    <row r="37" spans="1:16" x14ac:dyDescent="0.2">
      <c r="A37" s="205" t="s">
        <v>44</v>
      </c>
      <c r="B37" s="205"/>
      <c r="C37" s="205"/>
      <c r="D37" s="205"/>
      <c r="E37" s="205"/>
      <c r="F37" s="205"/>
      <c r="G37" s="26">
        <v>29</v>
      </c>
      <c r="H37" s="58">
        <v>46357000</v>
      </c>
      <c r="I37" s="58">
        <v>46357000</v>
      </c>
      <c r="O37" s="260"/>
      <c r="P37" s="260"/>
    </row>
    <row r="38" spans="1:16" x14ac:dyDescent="0.2">
      <c r="A38" s="205" t="s">
        <v>45</v>
      </c>
      <c r="B38" s="205"/>
      <c r="C38" s="205"/>
      <c r="D38" s="205"/>
      <c r="E38" s="205"/>
      <c r="F38" s="205"/>
      <c r="G38" s="26">
        <v>30</v>
      </c>
      <c r="H38" s="58">
        <v>13860181</v>
      </c>
      <c r="I38" s="58">
        <v>13860181</v>
      </c>
      <c r="O38" s="260"/>
      <c r="P38" s="260"/>
    </row>
    <row r="39" spans="1:16" x14ac:dyDescent="0.2">
      <c r="A39" s="215" t="s">
        <v>46</v>
      </c>
      <c r="B39" s="215"/>
      <c r="C39" s="215"/>
      <c r="D39" s="215"/>
      <c r="E39" s="215"/>
      <c r="F39" s="215"/>
      <c r="G39" s="28">
        <v>31</v>
      </c>
      <c r="H39" s="56">
        <f>H40+H41+H42+H43</f>
        <v>141000</v>
      </c>
      <c r="I39" s="56">
        <f>I40+I41+I42+I43</f>
        <v>141000</v>
      </c>
      <c r="O39" s="260"/>
      <c r="P39" s="260"/>
    </row>
    <row r="40" spans="1:16" x14ac:dyDescent="0.2">
      <c r="A40" s="205" t="s">
        <v>47</v>
      </c>
      <c r="B40" s="205"/>
      <c r="C40" s="205"/>
      <c r="D40" s="205"/>
      <c r="E40" s="205"/>
      <c r="F40" s="205"/>
      <c r="G40" s="26">
        <v>32</v>
      </c>
      <c r="H40" s="58">
        <v>141000</v>
      </c>
      <c r="I40" s="58">
        <v>141000</v>
      </c>
      <c r="O40" s="260"/>
      <c r="P40" s="260"/>
    </row>
    <row r="41" spans="1:16" x14ac:dyDescent="0.2">
      <c r="A41" s="205" t="s">
        <v>48</v>
      </c>
      <c r="B41" s="205"/>
      <c r="C41" s="205"/>
      <c r="D41" s="205"/>
      <c r="E41" s="205"/>
      <c r="F41" s="205"/>
      <c r="G41" s="26">
        <v>33</v>
      </c>
      <c r="H41" s="58">
        <v>0</v>
      </c>
      <c r="I41" s="58">
        <v>0</v>
      </c>
      <c r="O41" s="260"/>
      <c r="P41" s="260"/>
    </row>
    <row r="42" spans="1:16" x14ac:dyDescent="0.2">
      <c r="A42" s="205" t="s">
        <v>49</v>
      </c>
      <c r="B42" s="205"/>
      <c r="C42" s="205"/>
      <c r="D42" s="205"/>
      <c r="E42" s="205"/>
      <c r="F42" s="205"/>
      <c r="G42" s="26">
        <v>34</v>
      </c>
      <c r="H42" s="58">
        <v>0</v>
      </c>
      <c r="I42" s="58">
        <v>0</v>
      </c>
      <c r="O42" s="260"/>
      <c r="P42" s="260"/>
    </row>
    <row r="43" spans="1:16" x14ac:dyDescent="0.2">
      <c r="A43" s="205" t="s">
        <v>50</v>
      </c>
      <c r="B43" s="205"/>
      <c r="C43" s="205"/>
      <c r="D43" s="205"/>
      <c r="E43" s="205"/>
      <c r="F43" s="205"/>
      <c r="G43" s="26">
        <v>35</v>
      </c>
      <c r="H43" s="58">
        <v>0</v>
      </c>
      <c r="I43" s="58">
        <v>0</v>
      </c>
      <c r="O43" s="260"/>
      <c r="P43" s="260"/>
    </row>
    <row r="44" spans="1:16" x14ac:dyDescent="0.2">
      <c r="A44" s="205" t="s">
        <v>51</v>
      </c>
      <c r="B44" s="205"/>
      <c r="C44" s="205"/>
      <c r="D44" s="205"/>
      <c r="E44" s="205"/>
      <c r="F44" s="205"/>
      <c r="G44" s="26">
        <v>36</v>
      </c>
      <c r="H44" s="58">
        <v>-20972058</v>
      </c>
      <c r="I44" s="58">
        <v>-19778307</v>
      </c>
      <c r="O44" s="260"/>
      <c r="P44" s="260"/>
    </row>
    <row r="45" spans="1:16" x14ac:dyDescent="0.2">
      <c r="A45" s="205" t="s">
        <v>52</v>
      </c>
      <c r="B45" s="205"/>
      <c r="C45" s="205"/>
      <c r="D45" s="205"/>
      <c r="E45" s="205"/>
      <c r="F45" s="205"/>
      <c r="G45" s="26">
        <v>37</v>
      </c>
      <c r="H45" s="58">
        <v>1193751</v>
      </c>
      <c r="I45" s="58">
        <v>1874402</v>
      </c>
      <c r="O45" s="260"/>
      <c r="P45" s="260"/>
    </row>
    <row r="46" spans="1:16" x14ac:dyDescent="0.2">
      <c r="A46" s="204" t="s">
        <v>53</v>
      </c>
      <c r="B46" s="205"/>
      <c r="C46" s="205"/>
      <c r="D46" s="205"/>
      <c r="E46" s="205"/>
      <c r="F46" s="205"/>
      <c r="G46" s="26">
        <v>38</v>
      </c>
      <c r="H46" s="57">
        <v>0</v>
      </c>
      <c r="I46" s="57">
        <v>0</v>
      </c>
      <c r="O46" s="260"/>
      <c r="P46" s="260"/>
    </row>
    <row r="47" spans="1:16" x14ac:dyDescent="0.2">
      <c r="A47" s="204" t="s">
        <v>54</v>
      </c>
      <c r="B47" s="205"/>
      <c r="C47" s="205"/>
      <c r="D47" s="205"/>
      <c r="E47" s="205"/>
      <c r="F47" s="205"/>
      <c r="G47" s="26">
        <v>39</v>
      </c>
      <c r="H47" s="57">
        <v>0</v>
      </c>
      <c r="I47" s="57">
        <v>0</v>
      </c>
      <c r="O47" s="260"/>
      <c r="P47" s="260"/>
    </row>
    <row r="48" spans="1:16" x14ac:dyDescent="0.2">
      <c r="A48" s="214" t="s">
        <v>215</v>
      </c>
      <c r="B48" s="215"/>
      <c r="C48" s="215"/>
      <c r="D48" s="215"/>
      <c r="E48" s="215"/>
      <c r="F48" s="215"/>
      <c r="G48" s="28">
        <v>40</v>
      </c>
      <c r="H48" s="56">
        <f>H49+H50+H51+H52+H53+H54</f>
        <v>2303842</v>
      </c>
      <c r="I48" s="56">
        <f>I49+I50+I51+I52+I53+I54</f>
        <v>1914309</v>
      </c>
      <c r="O48" s="260"/>
      <c r="P48" s="260"/>
    </row>
    <row r="49" spans="1:16" x14ac:dyDescent="0.2">
      <c r="A49" s="205" t="s">
        <v>55</v>
      </c>
      <c r="B49" s="205"/>
      <c r="C49" s="205"/>
      <c r="D49" s="205"/>
      <c r="E49" s="205"/>
      <c r="F49" s="205"/>
      <c r="G49" s="26">
        <v>41</v>
      </c>
      <c r="H49" s="58">
        <v>11351</v>
      </c>
      <c r="I49" s="58">
        <v>261293</v>
      </c>
      <c r="O49" s="260"/>
      <c r="P49" s="260"/>
    </row>
    <row r="50" spans="1:16" x14ac:dyDescent="0.2">
      <c r="A50" s="205" t="s">
        <v>56</v>
      </c>
      <c r="B50" s="205"/>
      <c r="C50" s="205"/>
      <c r="D50" s="205"/>
      <c r="E50" s="205"/>
      <c r="F50" s="205"/>
      <c r="G50" s="26">
        <v>42</v>
      </c>
      <c r="H50" s="58">
        <v>708629</v>
      </c>
      <c r="I50" s="58">
        <v>440361</v>
      </c>
      <c r="O50" s="260"/>
      <c r="P50" s="260"/>
    </row>
    <row r="51" spans="1:16" x14ac:dyDescent="0.2">
      <c r="A51" s="205" t="s">
        <v>57</v>
      </c>
      <c r="B51" s="205"/>
      <c r="C51" s="205"/>
      <c r="D51" s="205"/>
      <c r="E51" s="205"/>
      <c r="F51" s="205"/>
      <c r="G51" s="26">
        <v>43</v>
      </c>
      <c r="H51" s="58">
        <v>310224</v>
      </c>
      <c r="I51" s="58">
        <v>305042</v>
      </c>
      <c r="O51" s="260"/>
      <c r="P51" s="260"/>
    </row>
    <row r="52" spans="1:16" x14ac:dyDescent="0.2">
      <c r="A52" s="205" t="s">
        <v>58</v>
      </c>
      <c r="B52" s="205"/>
      <c r="C52" s="205"/>
      <c r="D52" s="205"/>
      <c r="E52" s="205"/>
      <c r="F52" s="205"/>
      <c r="G52" s="26">
        <v>44</v>
      </c>
      <c r="H52" s="58">
        <v>295767</v>
      </c>
      <c r="I52" s="58">
        <v>261991</v>
      </c>
      <c r="O52" s="260"/>
      <c r="P52" s="260"/>
    </row>
    <row r="53" spans="1:16" x14ac:dyDescent="0.2">
      <c r="A53" s="205" t="s">
        <v>59</v>
      </c>
      <c r="B53" s="205"/>
      <c r="C53" s="205"/>
      <c r="D53" s="205"/>
      <c r="E53" s="205"/>
      <c r="F53" s="205"/>
      <c r="G53" s="26">
        <v>45</v>
      </c>
      <c r="H53" s="58">
        <v>2233</v>
      </c>
      <c r="I53" s="58">
        <v>2638</v>
      </c>
      <c r="O53" s="260"/>
      <c r="P53" s="260"/>
    </row>
    <row r="54" spans="1:16" x14ac:dyDescent="0.2">
      <c r="A54" s="205" t="s">
        <v>60</v>
      </c>
      <c r="B54" s="205"/>
      <c r="C54" s="205"/>
      <c r="D54" s="205"/>
      <c r="E54" s="205"/>
      <c r="F54" s="205"/>
      <c r="G54" s="26">
        <v>46</v>
      </c>
      <c r="H54" s="58">
        <v>975638</v>
      </c>
      <c r="I54" s="58">
        <v>642984</v>
      </c>
      <c r="O54" s="260"/>
      <c r="P54" s="260"/>
    </row>
    <row r="55" spans="1:16" x14ac:dyDescent="0.2">
      <c r="A55" s="204" t="s">
        <v>61</v>
      </c>
      <c r="B55" s="205"/>
      <c r="C55" s="205"/>
      <c r="D55" s="205"/>
      <c r="E55" s="205"/>
      <c r="F55" s="205"/>
      <c r="G55" s="26">
        <v>47</v>
      </c>
      <c r="H55" s="57">
        <v>301761</v>
      </c>
      <c r="I55" s="57">
        <v>32667</v>
      </c>
      <c r="O55" s="260"/>
      <c r="P55" s="260"/>
    </row>
    <row r="56" spans="1:16" x14ac:dyDescent="0.2">
      <c r="A56" s="204" t="s">
        <v>62</v>
      </c>
      <c r="B56" s="205"/>
      <c r="C56" s="205"/>
      <c r="D56" s="205"/>
      <c r="E56" s="205"/>
      <c r="F56" s="205"/>
      <c r="G56" s="26">
        <v>48</v>
      </c>
      <c r="H56" s="57">
        <v>0</v>
      </c>
      <c r="I56" s="57">
        <v>0</v>
      </c>
      <c r="O56" s="260"/>
      <c r="P56" s="260"/>
    </row>
    <row r="57" spans="1:16" ht="25.9" customHeight="1" x14ac:dyDescent="0.2">
      <c r="A57" s="204" t="s">
        <v>63</v>
      </c>
      <c r="B57" s="205"/>
      <c r="C57" s="205"/>
      <c r="D57" s="205"/>
      <c r="E57" s="205"/>
      <c r="F57" s="205"/>
      <c r="G57" s="26">
        <v>49</v>
      </c>
      <c r="H57" s="57">
        <v>3432574</v>
      </c>
      <c r="I57" s="57">
        <v>3534687</v>
      </c>
      <c r="O57" s="260"/>
      <c r="P57" s="260"/>
    </row>
    <row r="58" spans="1:16" x14ac:dyDescent="0.2">
      <c r="A58" s="214" t="s">
        <v>216</v>
      </c>
      <c r="B58" s="215"/>
      <c r="C58" s="215"/>
      <c r="D58" s="215"/>
      <c r="E58" s="215"/>
      <c r="F58" s="215"/>
      <c r="G58" s="28">
        <v>50</v>
      </c>
      <c r="H58" s="56">
        <f>H36+H47+H48+H55+H56+H57</f>
        <v>46618051</v>
      </c>
      <c r="I58" s="56">
        <f>I36+I47+I48+I55+I56+I57</f>
        <v>47935939</v>
      </c>
      <c r="O58" s="260"/>
      <c r="P58" s="260"/>
    </row>
    <row r="59" spans="1:16" x14ac:dyDescent="0.2">
      <c r="A59" s="204" t="s">
        <v>64</v>
      </c>
      <c r="B59" s="205"/>
      <c r="C59" s="205"/>
      <c r="D59" s="205"/>
      <c r="E59" s="205"/>
      <c r="F59" s="205"/>
      <c r="G59" s="26">
        <v>51</v>
      </c>
      <c r="H59" s="57">
        <v>0</v>
      </c>
      <c r="I59" s="57">
        <v>0</v>
      </c>
      <c r="O59" s="260"/>
      <c r="P59" s="260"/>
    </row>
    <row r="60" spans="1:16" ht="25.5" customHeight="1" x14ac:dyDescent="0.2">
      <c r="A60" s="204" t="s">
        <v>42</v>
      </c>
      <c r="B60" s="204"/>
      <c r="C60" s="204"/>
      <c r="D60" s="204"/>
      <c r="E60" s="204"/>
      <c r="F60" s="204"/>
      <c r="G60" s="216"/>
      <c r="H60" s="216"/>
      <c r="I60" s="216"/>
      <c r="O60" s="260"/>
      <c r="P60" s="260"/>
    </row>
    <row r="61" spans="1:16" x14ac:dyDescent="0.2">
      <c r="A61" s="214" t="s">
        <v>65</v>
      </c>
      <c r="B61" s="215"/>
      <c r="C61" s="215"/>
      <c r="D61" s="215"/>
      <c r="E61" s="215"/>
      <c r="F61" s="215"/>
      <c r="G61" s="28">
        <v>52</v>
      </c>
      <c r="H61" s="56">
        <f>H62+H63</f>
        <v>0</v>
      </c>
      <c r="I61" s="56">
        <f>I62+I63</f>
        <v>0</v>
      </c>
      <c r="O61" s="260"/>
      <c r="P61" s="260"/>
    </row>
    <row r="62" spans="1:16" x14ac:dyDescent="0.2">
      <c r="A62" s="204" t="s">
        <v>66</v>
      </c>
      <c r="B62" s="205"/>
      <c r="C62" s="205"/>
      <c r="D62" s="205"/>
      <c r="E62" s="205"/>
      <c r="F62" s="205"/>
      <c r="G62" s="26">
        <v>53</v>
      </c>
      <c r="H62" s="57">
        <v>0</v>
      </c>
      <c r="I62" s="57">
        <v>0</v>
      </c>
    </row>
    <row r="63" spans="1:16" x14ac:dyDescent="0.2">
      <c r="A63" s="204" t="s">
        <v>67</v>
      </c>
      <c r="B63" s="205"/>
      <c r="C63" s="205"/>
      <c r="D63" s="205"/>
      <c r="E63" s="205"/>
      <c r="F63" s="205"/>
      <c r="G63" s="26">
        <v>54</v>
      </c>
      <c r="H63" s="57">
        <v>0</v>
      </c>
      <c r="I63" s="57">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79"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4"/>
  <sheetViews>
    <sheetView zoomScaleNormal="100" zoomScaleSheetLayoutView="110" workbookViewId="0">
      <selection activeCell="L1" sqref="L1:O1048576"/>
    </sheetView>
  </sheetViews>
  <sheetFormatPr defaultRowHeight="12.75" x14ac:dyDescent="0.2"/>
  <cols>
    <col min="1" max="6" width="9.140625" style="23"/>
    <col min="7" max="7" width="9.140625" style="5"/>
    <col min="8" max="8" width="11.28515625" style="61" customWidth="1"/>
    <col min="9" max="9" width="11.7109375" style="61" bestFit="1" customWidth="1"/>
    <col min="10" max="11" width="9.140625" style="23"/>
    <col min="12" max="16" width="8.85546875"/>
    <col min="17" max="257" width="9.140625" style="23"/>
    <col min="258" max="258" width="9.85546875" style="23" bestFit="1" customWidth="1"/>
    <col min="259" max="259" width="11.7109375" style="23" bestFit="1" customWidth="1"/>
    <col min="260" max="513" width="9.140625" style="23"/>
    <col min="514" max="514" width="9.85546875" style="23" bestFit="1" customWidth="1"/>
    <col min="515" max="515" width="11.7109375" style="23" bestFit="1" customWidth="1"/>
    <col min="516" max="769" width="9.140625" style="23"/>
    <col min="770" max="770" width="9.85546875" style="23" bestFit="1" customWidth="1"/>
    <col min="771" max="771" width="11.7109375" style="23" bestFit="1" customWidth="1"/>
    <col min="772" max="1025" width="9.140625" style="23"/>
    <col min="1026" max="1026" width="9.85546875" style="23" bestFit="1" customWidth="1"/>
    <col min="1027" max="1027" width="11.7109375" style="23" bestFit="1" customWidth="1"/>
    <col min="1028" max="1281" width="9.140625" style="23"/>
    <col min="1282" max="1282" width="9.85546875" style="23" bestFit="1" customWidth="1"/>
    <col min="1283" max="1283" width="11.7109375" style="23" bestFit="1" customWidth="1"/>
    <col min="1284" max="1537" width="9.140625" style="23"/>
    <col min="1538" max="1538" width="9.85546875" style="23" bestFit="1" customWidth="1"/>
    <col min="1539" max="1539" width="11.7109375" style="23" bestFit="1" customWidth="1"/>
    <col min="1540" max="1793" width="9.140625" style="23"/>
    <col min="1794" max="1794" width="9.85546875" style="23" bestFit="1" customWidth="1"/>
    <col min="1795" max="1795" width="11.7109375" style="23" bestFit="1" customWidth="1"/>
    <col min="1796" max="2049" width="9.140625" style="23"/>
    <col min="2050" max="2050" width="9.85546875" style="23" bestFit="1" customWidth="1"/>
    <col min="2051" max="2051" width="11.7109375" style="23" bestFit="1" customWidth="1"/>
    <col min="2052" max="2305" width="9.140625" style="23"/>
    <col min="2306" max="2306" width="9.85546875" style="23" bestFit="1" customWidth="1"/>
    <col min="2307" max="2307" width="11.7109375" style="23" bestFit="1" customWidth="1"/>
    <col min="2308" max="2561" width="9.140625" style="23"/>
    <col min="2562" max="2562" width="9.85546875" style="23" bestFit="1" customWidth="1"/>
    <col min="2563" max="2563" width="11.7109375" style="23" bestFit="1" customWidth="1"/>
    <col min="2564" max="2817" width="9.140625" style="23"/>
    <col min="2818" max="2818" width="9.85546875" style="23" bestFit="1" customWidth="1"/>
    <col min="2819" max="2819" width="11.7109375" style="23" bestFit="1" customWidth="1"/>
    <col min="2820" max="3073" width="9.140625" style="23"/>
    <col min="3074" max="3074" width="9.85546875" style="23" bestFit="1" customWidth="1"/>
    <col min="3075" max="3075" width="11.7109375" style="23" bestFit="1" customWidth="1"/>
    <col min="3076" max="3329" width="9.140625" style="23"/>
    <col min="3330" max="3330" width="9.85546875" style="23" bestFit="1" customWidth="1"/>
    <col min="3331" max="3331" width="11.7109375" style="23" bestFit="1" customWidth="1"/>
    <col min="3332" max="3585" width="9.140625" style="23"/>
    <col min="3586" max="3586" width="9.85546875" style="23" bestFit="1" customWidth="1"/>
    <col min="3587" max="3587" width="11.7109375" style="23" bestFit="1" customWidth="1"/>
    <col min="3588" max="3841" width="9.140625" style="23"/>
    <col min="3842" max="3842" width="9.85546875" style="23" bestFit="1" customWidth="1"/>
    <col min="3843" max="3843" width="11.7109375" style="23" bestFit="1" customWidth="1"/>
    <col min="3844" max="4097" width="9.140625" style="23"/>
    <col min="4098" max="4098" width="9.85546875" style="23" bestFit="1" customWidth="1"/>
    <col min="4099" max="4099" width="11.7109375" style="23" bestFit="1" customWidth="1"/>
    <col min="4100" max="4353" width="9.140625" style="23"/>
    <col min="4354" max="4354" width="9.85546875" style="23" bestFit="1" customWidth="1"/>
    <col min="4355" max="4355" width="11.7109375" style="23" bestFit="1" customWidth="1"/>
    <col min="4356" max="4609" width="9.140625" style="23"/>
    <col min="4610" max="4610" width="9.85546875" style="23" bestFit="1" customWidth="1"/>
    <col min="4611" max="4611" width="11.7109375" style="23" bestFit="1" customWidth="1"/>
    <col min="4612" max="4865" width="9.140625" style="23"/>
    <col min="4866" max="4866" width="9.85546875" style="23" bestFit="1" customWidth="1"/>
    <col min="4867" max="4867" width="11.7109375" style="23" bestFit="1" customWidth="1"/>
    <col min="4868" max="5121" width="9.140625" style="23"/>
    <col min="5122" max="5122" width="9.85546875" style="23" bestFit="1" customWidth="1"/>
    <col min="5123" max="5123" width="11.7109375" style="23" bestFit="1" customWidth="1"/>
    <col min="5124" max="5377" width="9.140625" style="23"/>
    <col min="5378" max="5378" width="9.85546875" style="23" bestFit="1" customWidth="1"/>
    <col min="5379" max="5379" width="11.7109375" style="23" bestFit="1" customWidth="1"/>
    <col min="5380" max="5633" width="9.140625" style="23"/>
    <col min="5634" max="5634" width="9.85546875" style="23" bestFit="1" customWidth="1"/>
    <col min="5635" max="5635" width="11.7109375" style="23" bestFit="1" customWidth="1"/>
    <col min="5636" max="5889" width="9.140625" style="23"/>
    <col min="5890" max="5890" width="9.85546875" style="23" bestFit="1" customWidth="1"/>
    <col min="5891" max="5891" width="11.7109375" style="23" bestFit="1" customWidth="1"/>
    <col min="5892" max="6145" width="9.140625" style="23"/>
    <col min="6146" max="6146" width="9.85546875" style="23" bestFit="1" customWidth="1"/>
    <col min="6147" max="6147" width="11.7109375" style="23" bestFit="1" customWidth="1"/>
    <col min="6148" max="6401" width="9.140625" style="23"/>
    <col min="6402" max="6402" width="9.85546875" style="23" bestFit="1" customWidth="1"/>
    <col min="6403" max="6403" width="11.7109375" style="23" bestFit="1" customWidth="1"/>
    <col min="6404" max="6657" width="9.140625" style="23"/>
    <col min="6658" max="6658" width="9.85546875" style="23" bestFit="1" customWidth="1"/>
    <col min="6659" max="6659" width="11.7109375" style="23" bestFit="1" customWidth="1"/>
    <col min="6660" max="6913" width="9.140625" style="23"/>
    <col min="6914" max="6914" width="9.85546875" style="23" bestFit="1" customWidth="1"/>
    <col min="6915" max="6915" width="11.7109375" style="23" bestFit="1" customWidth="1"/>
    <col min="6916" max="7169" width="9.140625" style="23"/>
    <col min="7170" max="7170" width="9.85546875" style="23" bestFit="1" customWidth="1"/>
    <col min="7171" max="7171" width="11.7109375" style="23" bestFit="1" customWidth="1"/>
    <col min="7172" max="7425" width="9.140625" style="23"/>
    <col min="7426" max="7426" width="9.85546875" style="23" bestFit="1" customWidth="1"/>
    <col min="7427" max="7427" width="11.7109375" style="23" bestFit="1" customWidth="1"/>
    <col min="7428" max="7681" width="9.140625" style="23"/>
    <col min="7682" max="7682" width="9.85546875" style="23" bestFit="1" customWidth="1"/>
    <col min="7683" max="7683" width="11.7109375" style="23" bestFit="1" customWidth="1"/>
    <col min="7684" max="7937" width="9.140625" style="23"/>
    <col min="7938" max="7938" width="9.85546875" style="23" bestFit="1" customWidth="1"/>
    <col min="7939" max="7939" width="11.7109375" style="23" bestFit="1" customWidth="1"/>
    <col min="7940" max="8193" width="9.140625" style="23"/>
    <col min="8194" max="8194" width="9.85546875" style="23" bestFit="1" customWidth="1"/>
    <col min="8195" max="8195" width="11.7109375" style="23" bestFit="1" customWidth="1"/>
    <col min="8196" max="8449" width="9.140625" style="23"/>
    <col min="8450" max="8450" width="9.85546875" style="23" bestFit="1" customWidth="1"/>
    <col min="8451" max="8451" width="11.7109375" style="23" bestFit="1" customWidth="1"/>
    <col min="8452" max="8705" width="9.140625" style="23"/>
    <col min="8706" max="8706" width="9.85546875" style="23" bestFit="1" customWidth="1"/>
    <col min="8707" max="8707" width="11.7109375" style="23" bestFit="1" customWidth="1"/>
    <col min="8708" max="8961" width="9.140625" style="23"/>
    <col min="8962" max="8962" width="9.85546875" style="23" bestFit="1" customWidth="1"/>
    <col min="8963" max="8963" width="11.7109375" style="23" bestFit="1" customWidth="1"/>
    <col min="8964" max="9217" width="9.140625" style="23"/>
    <col min="9218" max="9218" width="9.85546875" style="23" bestFit="1" customWidth="1"/>
    <col min="9219" max="9219" width="11.7109375" style="23" bestFit="1" customWidth="1"/>
    <col min="9220" max="9473" width="9.140625" style="23"/>
    <col min="9474" max="9474" width="9.85546875" style="23" bestFit="1" customWidth="1"/>
    <col min="9475" max="9475" width="11.7109375" style="23" bestFit="1" customWidth="1"/>
    <col min="9476" max="9729" width="9.140625" style="23"/>
    <col min="9730" max="9730" width="9.85546875" style="23" bestFit="1" customWidth="1"/>
    <col min="9731" max="9731" width="11.7109375" style="23" bestFit="1" customWidth="1"/>
    <col min="9732" max="9985" width="9.140625" style="23"/>
    <col min="9986" max="9986" width="9.85546875" style="23" bestFit="1" customWidth="1"/>
    <col min="9987" max="9987" width="11.7109375" style="23" bestFit="1" customWidth="1"/>
    <col min="9988" max="10241" width="9.140625" style="23"/>
    <col min="10242" max="10242" width="9.85546875" style="23" bestFit="1" customWidth="1"/>
    <col min="10243" max="10243" width="11.7109375" style="23" bestFit="1" customWidth="1"/>
    <col min="10244" max="10497" width="9.140625" style="23"/>
    <col min="10498" max="10498" width="9.85546875" style="23" bestFit="1" customWidth="1"/>
    <col min="10499" max="10499" width="11.7109375" style="23" bestFit="1" customWidth="1"/>
    <col min="10500" max="10753" width="9.140625" style="23"/>
    <col min="10754" max="10754" width="9.85546875" style="23" bestFit="1" customWidth="1"/>
    <col min="10755" max="10755" width="11.7109375" style="23" bestFit="1" customWidth="1"/>
    <col min="10756" max="11009" width="9.140625" style="23"/>
    <col min="11010" max="11010" width="9.85546875" style="23" bestFit="1" customWidth="1"/>
    <col min="11011" max="11011" width="11.7109375" style="23" bestFit="1" customWidth="1"/>
    <col min="11012" max="11265" width="9.140625" style="23"/>
    <col min="11266" max="11266" width="9.85546875" style="23" bestFit="1" customWidth="1"/>
    <col min="11267" max="11267" width="11.7109375" style="23" bestFit="1" customWidth="1"/>
    <col min="11268" max="11521" width="9.140625" style="23"/>
    <col min="11522" max="11522" width="9.85546875" style="23" bestFit="1" customWidth="1"/>
    <col min="11523" max="11523" width="11.7109375" style="23" bestFit="1" customWidth="1"/>
    <col min="11524" max="11777" width="9.140625" style="23"/>
    <col min="11778" max="11778" width="9.85546875" style="23" bestFit="1" customWidth="1"/>
    <col min="11779" max="11779" width="11.7109375" style="23" bestFit="1" customWidth="1"/>
    <col min="11780" max="12033" width="9.140625" style="23"/>
    <col min="12034" max="12034" width="9.85546875" style="23" bestFit="1" customWidth="1"/>
    <col min="12035" max="12035" width="11.7109375" style="23" bestFit="1" customWidth="1"/>
    <col min="12036" max="12289" width="9.140625" style="23"/>
    <col min="12290" max="12290" width="9.85546875" style="23" bestFit="1" customWidth="1"/>
    <col min="12291" max="12291" width="11.7109375" style="23" bestFit="1" customWidth="1"/>
    <col min="12292" max="12545" width="9.140625" style="23"/>
    <col min="12546" max="12546" width="9.85546875" style="23" bestFit="1" customWidth="1"/>
    <col min="12547" max="12547" width="11.7109375" style="23" bestFit="1" customWidth="1"/>
    <col min="12548" max="12801" width="9.140625" style="23"/>
    <col min="12802" max="12802" width="9.85546875" style="23" bestFit="1" customWidth="1"/>
    <col min="12803" max="12803" width="11.7109375" style="23" bestFit="1" customWidth="1"/>
    <col min="12804" max="13057" width="9.140625" style="23"/>
    <col min="13058" max="13058" width="9.85546875" style="23" bestFit="1" customWidth="1"/>
    <col min="13059" max="13059" width="11.7109375" style="23" bestFit="1" customWidth="1"/>
    <col min="13060" max="13313" width="9.140625" style="23"/>
    <col min="13314" max="13314" width="9.85546875" style="23" bestFit="1" customWidth="1"/>
    <col min="13315" max="13315" width="11.7109375" style="23" bestFit="1" customWidth="1"/>
    <col min="13316" max="13569" width="9.140625" style="23"/>
    <col min="13570" max="13570" width="9.85546875" style="23" bestFit="1" customWidth="1"/>
    <col min="13571" max="13571" width="11.7109375" style="23" bestFit="1" customWidth="1"/>
    <col min="13572" max="13825" width="9.140625" style="23"/>
    <col min="13826" max="13826" width="9.85546875" style="23" bestFit="1" customWidth="1"/>
    <col min="13827" max="13827" width="11.7109375" style="23" bestFit="1" customWidth="1"/>
    <col min="13828" max="14081" width="9.140625" style="23"/>
    <col min="14082" max="14082" width="9.85546875" style="23" bestFit="1" customWidth="1"/>
    <col min="14083" max="14083" width="11.7109375" style="23" bestFit="1" customWidth="1"/>
    <col min="14084" max="14337" width="9.140625" style="23"/>
    <col min="14338" max="14338" width="9.85546875" style="23" bestFit="1" customWidth="1"/>
    <col min="14339" max="14339" width="11.7109375" style="23" bestFit="1" customWidth="1"/>
    <col min="14340" max="14593" width="9.140625" style="23"/>
    <col min="14594" max="14594" width="9.85546875" style="23" bestFit="1" customWidth="1"/>
    <col min="14595" max="14595" width="11.7109375" style="23" bestFit="1" customWidth="1"/>
    <col min="14596" max="14849" width="9.140625" style="23"/>
    <col min="14850" max="14850" width="9.85546875" style="23" bestFit="1" customWidth="1"/>
    <col min="14851" max="14851" width="11.7109375" style="23" bestFit="1" customWidth="1"/>
    <col min="14852" max="15105" width="9.140625" style="23"/>
    <col min="15106" max="15106" width="9.85546875" style="23" bestFit="1" customWidth="1"/>
    <col min="15107" max="15107" width="11.7109375" style="23" bestFit="1" customWidth="1"/>
    <col min="15108" max="15361" width="9.140625" style="23"/>
    <col min="15362" max="15362" width="9.85546875" style="23" bestFit="1" customWidth="1"/>
    <col min="15363" max="15363" width="11.7109375" style="23" bestFit="1" customWidth="1"/>
    <col min="15364" max="15617" width="9.140625" style="23"/>
    <col min="15618" max="15618" width="9.85546875" style="23" bestFit="1" customWidth="1"/>
    <col min="15619" max="15619" width="11.7109375" style="23" bestFit="1" customWidth="1"/>
    <col min="15620" max="15873" width="9.140625" style="23"/>
    <col min="15874" max="15874" width="9.85546875" style="23" bestFit="1" customWidth="1"/>
    <col min="15875" max="15875" width="11.7109375" style="23" bestFit="1" customWidth="1"/>
    <col min="15876" max="16129" width="9.140625" style="23"/>
    <col min="16130" max="16130" width="9.85546875" style="23" bestFit="1" customWidth="1"/>
    <col min="16131" max="16131" width="11.7109375" style="23" bestFit="1" customWidth="1"/>
    <col min="16132" max="16378" width="9.140625" style="23"/>
    <col min="16379" max="16384" width="9.140625" style="23" customWidth="1"/>
  </cols>
  <sheetData>
    <row r="1" spans="1:16" x14ac:dyDescent="0.2">
      <c r="A1" s="230" t="s">
        <v>5</v>
      </c>
      <c r="B1" s="219"/>
      <c r="C1" s="219"/>
      <c r="D1" s="219"/>
      <c r="E1" s="219"/>
      <c r="F1" s="219"/>
      <c r="G1" s="219"/>
      <c r="H1" s="219"/>
      <c r="I1" s="219"/>
    </row>
    <row r="2" spans="1:16" x14ac:dyDescent="0.2">
      <c r="A2" s="228" t="s">
        <v>284</v>
      </c>
      <c r="B2" s="229"/>
      <c r="C2" s="229"/>
      <c r="D2" s="229"/>
      <c r="E2" s="229"/>
      <c r="F2" s="229"/>
      <c r="G2" s="229"/>
      <c r="H2" s="229"/>
      <c r="I2" s="229"/>
    </row>
    <row r="3" spans="1:16" x14ac:dyDescent="0.2">
      <c r="A3" s="236" t="s">
        <v>14</v>
      </c>
      <c r="B3" s="237"/>
      <c r="C3" s="237"/>
      <c r="D3" s="237"/>
      <c r="E3" s="237"/>
      <c r="F3" s="237"/>
      <c r="G3" s="237"/>
      <c r="H3" s="237"/>
      <c r="I3" s="237"/>
    </row>
    <row r="4" spans="1:16" x14ac:dyDescent="0.2">
      <c r="A4" s="233" t="s">
        <v>279</v>
      </c>
      <c r="B4" s="234"/>
      <c r="C4" s="234"/>
      <c r="D4" s="234"/>
      <c r="E4" s="234"/>
      <c r="F4" s="234"/>
      <c r="G4" s="234"/>
      <c r="H4" s="234"/>
      <c r="I4" s="235"/>
    </row>
    <row r="5" spans="1:16" ht="45" x14ac:dyDescent="0.2">
      <c r="A5" s="231" t="s">
        <v>2</v>
      </c>
      <c r="B5" s="209"/>
      <c r="C5" s="209"/>
      <c r="D5" s="209"/>
      <c r="E5" s="209"/>
      <c r="F5" s="210"/>
      <c r="G5" s="30" t="s">
        <v>6</v>
      </c>
      <c r="H5" s="60" t="s">
        <v>205</v>
      </c>
      <c r="I5" s="60" t="s">
        <v>206</v>
      </c>
    </row>
    <row r="6" spans="1:16" x14ac:dyDescent="0.2">
      <c r="A6" s="232">
        <v>1</v>
      </c>
      <c r="B6" s="207"/>
      <c r="C6" s="207"/>
      <c r="D6" s="207"/>
      <c r="E6" s="207"/>
      <c r="F6" s="207"/>
      <c r="G6" s="25">
        <v>2</v>
      </c>
      <c r="H6" s="31">
        <v>3</v>
      </c>
      <c r="I6" s="31">
        <v>4</v>
      </c>
    </row>
    <row r="7" spans="1:16" x14ac:dyDescent="0.2">
      <c r="A7" s="214" t="s">
        <v>222</v>
      </c>
      <c r="B7" s="215"/>
      <c r="C7" s="215"/>
      <c r="D7" s="215"/>
      <c r="E7" s="215"/>
      <c r="F7" s="215"/>
      <c r="G7" s="28">
        <v>1</v>
      </c>
      <c r="H7" s="56">
        <f>H8+H15</f>
        <v>14248761</v>
      </c>
      <c r="I7" s="56">
        <f>I8+I15</f>
        <v>14769500</v>
      </c>
      <c r="J7" s="261"/>
      <c r="K7" s="261"/>
      <c r="N7" s="260"/>
      <c r="O7" s="260"/>
    </row>
    <row r="8" spans="1:16" x14ac:dyDescent="0.2">
      <c r="A8" s="215" t="s">
        <v>71</v>
      </c>
      <c r="B8" s="215"/>
      <c r="C8" s="215"/>
      <c r="D8" s="215"/>
      <c r="E8" s="215"/>
      <c r="F8" s="215"/>
      <c r="G8" s="28">
        <v>2</v>
      </c>
      <c r="H8" s="56">
        <f>SUM(H9:H14)</f>
        <v>8819338</v>
      </c>
      <c r="I8" s="56">
        <f>SUM(I9:I14)</f>
        <v>10171384</v>
      </c>
      <c r="J8" s="261"/>
      <c r="K8" s="261"/>
      <c r="N8" s="260"/>
      <c r="O8" s="260"/>
      <c r="P8" s="260"/>
    </row>
    <row r="9" spans="1:16" x14ac:dyDescent="0.2">
      <c r="A9" s="205" t="s">
        <v>72</v>
      </c>
      <c r="B9" s="205"/>
      <c r="C9" s="205"/>
      <c r="D9" s="205"/>
      <c r="E9" s="205"/>
      <c r="F9" s="205"/>
      <c r="G9" s="26">
        <v>3</v>
      </c>
      <c r="H9" s="58">
        <v>4005266</v>
      </c>
      <c r="I9" s="58">
        <v>4116905</v>
      </c>
      <c r="J9" s="261"/>
      <c r="K9" s="261"/>
      <c r="N9" s="260"/>
      <c r="O9" s="260"/>
    </row>
    <row r="10" spans="1:16" x14ac:dyDescent="0.2">
      <c r="A10" s="205" t="s">
        <v>73</v>
      </c>
      <c r="B10" s="205"/>
      <c r="C10" s="205"/>
      <c r="D10" s="205"/>
      <c r="E10" s="205"/>
      <c r="F10" s="205"/>
      <c r="G10" s="26">
        <v>4</v>
      </c>
      <c r="H10" s="58">
        <v>3931751</v>
      </c>
      <c r="I10" s="58">
        <v>4873116</v>
      </c>
      <c r="J10" s="261"/>
      <c r="K10" s="261"/>
      <c r="N10" s="260"/>
      <c r="O10" s="260"/>
    </row>
    <row r="11" spans="1:16" x14ac:dyDescent="0.2">
      <c r="A11" s="205" t="s">
        <v>74</v>
      </c>
      <c r="B11" s="205"/>
      <c r="C11" s="205"/>
      <c r="D11" s="205"/>
      <c r="E11" s="205"/>
      <c r="F11" s="205"/>
      <c r="G11" s="26">
        <v>5</v>
      </c>
      <c r="H11" s="58">
        <v>882321</v>
      </c>
      <c r="I11" s="58">
        <v>1181363</v>
      </c>
      <c r="J11" s="261"/>
      <c r="K11" s="261"/>
      <c r="N11" s="260"/>
      <c r="O11" s="260"/>
    </row>
    <row r="12" spans="1:16" x14ac:dyDescent="0.2">
      <c r="A12" s="205" t="s">
        <v>75</v>
      </c>
      <c r="B12" s="205"/>
      <c r="C12" s="205"/>
      <c r="D12" s="205"/>
      <c r="E12" s="205"/>
      <c r="F12" s="205"/>
      <c r="G12" s="26">
        <v>6</v>
      </c>
      <c r="H12" s="58">
        <v>0</v>
      </c>
      <c r="I12" s="58">
        <v>0</v>
      </c>
      <c r="J12" s="261"/>
      <c r="K12" s="261"/>
      <c r="N12" s="260"/>
      <c r="O12" s="260"/>
    </row>
    <row r="13" spans="1:16" x14ac:dyDescent="0.2">
      <c r="A13" s="205" t="s">
        <v>76</v>
      </c>
      <c r="B13" s="205"/>
      <c r="C13" s="205"/>
      <c r="D13" s="205"/>
      <c r="E13" s="205"/>
      <c r="F13" s="205"/>
      <c r="G13" s="26">
        <v>7</v>
      </c>
      <c r="H13" s="58">
        <v>0</v>
      </c>
      <c r="I13" s="58">
        <v>0</v>
      </c>
      <c r="J13" s="261"/>
      <c r="K13" s="261"/>
      <c r="N13" s="260"/>
      <c r="O13" s="260"/>
    </row>
    <row r="14" spans="1:16" x14ac:dyDescent="0.2">
      <c r="A14" s="205" t="s">
        <v>77</v>
      </c>
      <c r="B14" s="205"/>
      <c r="C14" s="205"/>
      <c r="D14" s="205"/>
      <c r="E14" s="205"/>
      <c r="F14" s="205"/>
      <c r="G14" s="26">
        <v>8</v>
      </c>
      <c r="H14" s="58">
        <v>0</v>
      </c>
      <c r="I14" s="58">
        <v>0</v>
      </c>
      <c r="J14" s="261"/>
      <c r="K14" s="261"/>
      <c r="N14" s="260"/>
      <c r="O14" s="260"/>
    </row>
    <row r="15" spans="1:16" x14ac:dyDescent="0.2">
      <c r="A15" s="215" t="s">
        <v>78</v>
      </c>
      <c r="B15" s="215"/>
      <c r="C15" s="215"/>
      <c r="D15" s="215"/>
      <c r="E15" s="215"/>
      <c r="F15" s="215"/>
      <c r="G15" s="28">
        <v>9</v>
      </c>
      <c r="H15" s="56">
        <f>H16+H17+H18</f>
        <v>5429423</v>
      </c>
      <c r="I15" s="56">
        <f>I16+I17+I18</f>
        <v>4598116</v>
      </c>
      <c r="J15" s="261"/>
      <c r="K15" s="261"/>
      <c r="N15" s="260"/>
      <c r="O15" s="260"/>
    </row>
    <row r="16" spans="1:16" ht="28.15" customHeight="1" x14ac:dyDescent="0.2">
      <c r="A16" s="205" t="s">
        <v>79</v>
      </c>
      <c r="B16" s="205"/>
      <c r="C16" s="205"/>
      <c r="D16" s="205"/>
      <c r="E16" s="205"/>
      <c r="F16" s="205"/>
      <c r="G16" s="26">
        <v>10</v>
      </c>
      <c r="H16" s="58">
        <v>0</v>
      </c>
      <c r="I16" s="58">
        <v>0</v>
      </c>
      <c r="J16" s="261"/>
      <c r="K16" s="261"/>
      <c r="N16" s="260"/>
      <c r="O16" s="260"/>
    </row>
    <row r="17" spans="1:15" x14ac:dyDescent="0.2">
      <c r="A17" s="205" t="s">
        <v>80</v>
      </c>
      <c r="B17" s="205"/>
      <c r="C17" s="205"/>
      <c r="D17" s="205"/>
      <c r="E17" s="205"/>
      <c r="F17" s="205"/>
      <c r="G17" s="26">
        <v>11</v>
      </c>
      <c r="H17" s="58">
        <v>2349117</v>
      </c>
      <c r="I17" s="58">
        <v>2455583</v>
      </c>
      <c r="J17" s="261"/>
      <c r="K17" s="261"/>
      <c r="N17" s="260"/>
      <c r="O17" s="260"/>
    </row>
    <row r="18" spans="1:15" x14ac:dyDescent="0.2">
      <c r="A18" s="205" t="s">
        <v>81</v>
      </c>
      <c r="B18" s="205"/>
      <c r="C18" s="205"/>
      <c r="D18" s="205"/>
      <c r="E18" s="205"/>
      <c r="F18" s="205"/>
      <c r="G18" s="26">
        <v>12</v>
      </c>
      <c r="H18" s="58">
        <v>3080306</v>
      </c>
      <c r="I18" s="58">
        <v>2142533</v>
      </c>
      <c r="J18" s="261"/>
      <c r="K18" s="261"/>
      <c r="N18" s="260"/>
      <c r="O18" s="260"/>
    </row>
    <row r="19" spans="1:15" x14ac:dyDescent="0.2">
      <c r="A19" s="214" t="s">
        <v>82</v>
      </c>
      <c r="B19" s="215"/>
      <c r="C19" s="215"/>
      <c r="D19" s="215"/>
      <c r="E19" s="215"/>
      <c r="F19" s="215"/>
      <c r="G19" s="28">
        <v>13</v>
      </c>
      <c r="H19" s="56">
        <f>H20+H23+H27+H28+H29+H32+H33</f>
        <v>14840557</v>
      </c>
      <c r="I19" s="56">
        <f>I20+I23+I27+I28+I29+I32+I33</f>
        <v>13426548</v>
      </c>
      <c r="J19" s="261"/>
      <c r="K19" s="261"/>
      <c r="N19" s="260"/>
      <c r="O19" s="260"/>
    </row>
    <row r="20" spans="1:15" x14ac:dyDescent="0.2">
      <c r="A20" s="215" t="s">
        <v>83</v>
      </c>
      <c r="B20" s="215"/>
      <c r="C20" s="215"/>
      <c r="D20" s="215"/>
      <c r="E20" s="215"/>
      <c r="F20" s="215"/>
      <c r="G20" s="28">
        <v>14</v>
      </c>
      <c r="H20" s="56">
        <f>H21+H22</f>
        <v>3924605</v>
      </c>
      <c r="I20" s="56">
        <f>I21+I22</f>
        <v>3485259</v>
      </c>
      <c r="J20" s="261"/>
      <c r="K20" s="261"/>
      <c r="N20" s="260"/>
      <c r="O20" s="260"/>
    </row>
    <row r="21" spans="1:15" x14ac:dyDescent="0.2">
      <c r="A21" s="205" t="s">
        <v>84</v>
      </c>
      <c r="B21" s="205"/>
      <c r="C21" s="205"/>
      <c r="D21" s="205"/>
      <c r="E21" s="205"/>
      <c r="F21" s="205"/>
      <c r="G21" s="26">
        <v>15</v>
      </c>
      <c r="H21" s="58">
        <v>488428</v>
      </c>
      <c r="I21" s="58">
        <v>523936</v>
      </c>
      <c r="J21" s="261"/>
      <c r="K21" s="261"/>
      <c r="N21" s="260"/>
      <c r="O21" s="260"/>
    </row>
    <row r="22" spans="1:15" x14ac:dyDescent="0.2">
      <c r="A22" s="205" t="s">
        <v>85</v>
      </c>
      <c r="B22" s="205"/>
      <c r="C22" s="205"/>
      <c r="D22" s="205"/>
      <c r="E22" s="205"/>
      <c r="F22" s="205"/>
      <c r="G22" s="26">
        <v>16</v>
      </c>
      <c r="H22" s="58">
        <v>3436177</v>
      </c>
      <c r="I22" s="58">
        <v>2961323</v>
      </c>
      <c r="J22" s="261"/>
      <c r="K22" s="261"/>
      <c r="N22" s="260"/>
      <c r="O22" s="260"/>
    </row>
    <row r="23" spans="1:15" x14ac:dyDescent="0.2">
      <c r="A23" s="215" t="s">
        <v>217</v>
      </c>
      <c r="B23" s="215"/>
      <c r="C23" s="215"/>
      <c r="D23" s="215"/>
      <c r="E23" s="215"/>
      <c r="F23" s="215"/>
      <c r="G23" s="28">
        <v>17</v>
      </c>
      <c r="H23" s="56">
        <f>H24+H25+H26</f>
        <v>6600233</v>
      </c>
      <c r="I23" s="56">
        <f>I24+I25+I26</f>
        <v>6682599</v>
      </c>
      <c r="J23" s="261"/>
      <c r="K23" s="261"/>
      <c r="N23" s="260"/>
      <c r="O23" s="260"/>
    </row>
    <row r="24" spans="1:15" x14ac:dyDescent="0.2">
      <c r="A24" s="205" t="s">
        <v>86</v>
      </c>
      <c r="B24" s="205"/>
      <c r="C24" s="205"/>
      <c r="D24" s="205"/>
      <c r="E24" s="205"/>
      <c r="F24" s="205"/>
      <c r="G24" s="26">
        <v>18</v>
      </c>
      <c r="H24" s="58">
        <v>3616650</v>
      </c>
      <c r="I24" s="58">
        <v>3717832</v>
      </c>
      <c r="J24" s="261"/>
      <c r="K24" s="261"/>
      <c r="N24" s="260"/>
      <c r="O24" s="260"/>
    </row>
    <row r="25" spans="1:15" x14ac:dyDescent="0.2">
      <c r="A25" s="205" t="s">
        <v>87</v>
      </c>
      <c r="B25" s="205"/>
      <c r="C25" s="205"/>
      <c r="D25" s="205"/>
      <c r="E25" s="205"/>
      <c r="F25" s="205"/>
      <c r="G25" s="26">
        <v>19</v>
      </c>
      <c r="H25" s="58">
        <v>2076987</v>
      </c>
      <c r="I25" s="58">
        <v>2075197</v>
      </c>
      <c r="J25" s="261"/>
      <c r="K25" s="261"/>
      <c r="N25" s="260"/>
      <c r="O25" s="260"/>
    </row>
    <row r="26" spans="1:15" x14ac:dyDescent="0.2">
      <c r="A26" s="205" t="s">
        <v>88</v>
      </c>
      <c r="B26" s="205"/>
      <c r="C26" s="205"/>
      <c r="D26" s="205"/>
      <c r="E26" s="205"/>
      <c r="F26" s="205"/>
      <c r="G26" s="26">
        <v>20</v>
      </c>
      <c r="H26" s="58">
        <v>906596</v>
      </c>
      <c r="I26" s="58">
        <v>889570</v>
      </c>
      <c r="J26" s="261"/>
      <c r="K26" s="261"/>
      <c r="N26" s="260"/>
      <c r="O26" s="260"/>
    </row>
    <row r="27" spans="1:15" x14ac:dyDescent="0.2">
      <c r="A27" s="205" t="s">
        <v>89</v>
      </c>
      <c r="B27" s="205"/>
      <c r="C27" s="205"/>
      <c r="D27" s="205"/>
      <c r="E27" s="205"/>
      <c r="F27" s="205"/>
      <c r="G27" s="26">
        <v>21</v>
      </c>
      <c r="H27" s="58">
        <v>1076658</v>
      </c>
      <c r="I27" s="58">
        <v>1126853</v>
      </c>
      <c r="J27" s="261"/>
      <c r="K27" s="261"/>
      <c r="N27" s="260"/>
      <c r="O27" s="260"/>
    </row>
    <row r="28" spans="1:15" x14ac:dyDescent="0.2">
      <c r="A28" s="205" t="s">
        <v>90</v>
      </c>
      <c r="B28" s="205"/>
      <c r="C28" s="205"/>
      <c r="D28" s="205"/>
      <c r="E28" s="205"/>
      <c r="F28" s="205"/>
      <c r="G28" s="26">
        <v>22</v>
      </c>
      <c r="H28" s="58">
        <v>2307099</v>
      </c>
      <c r="I28" s="58">
        <v>1741952</v>
      </c>
      <c r="J28" s="261"/>
      <c r="K28" s="261"/>
      <c r="N28" s="260"/>
      <c r="O28" s="260"/>
    </row>
    <row r="29" spans="1:15" x14ac:dyDescent="0.2">
      <c r="A29" s="215" t="s">
        <v>91</v>
      </c>
      <c r="B29" s="215"/>
      <c r="C29" s="215"/>
      <c r="D29" s="215"/>
      <c r="E29" s="215"/>
      <c r="F29" s="215"/>
      <c r="G29" s="28">
        <v>23</v>
      </c>
      <c r="H29" s="56">
        <f>H30+H31</f>
        <v>388053</v>
      </c>
      <c r="I29" s="56">
        <f>I30+I31</f>
        <v>285631</v>
      </c>
      <c r="J29" s="261"/>
      <c r="K29" s="261"/>
      <c r="N29" s="260"/>
      <c r="O29" s="260"/>
    </row>
    <row r="30" spans="1:15" x14ac:dyDescent="0.2">
      <c r="A30" s="205" t="s">
        <v>92</v>
      </c>
      <c r="B30" s="205"/>
      <c r="C30" s="205"/>
      <c r="D30" s="205"/>
      <c r="E30" s="205"/>
      <c r="F30" s="205"/>
      <c r="G30" s="26">
        <v>24</v>
      </c>
      <c r="H30" s="58">
        <v>0</v>
      </c>
      <c r="I30" s="58">
        <v>0</v>
      </c>
      <c r="J30" s="261"/>
      <c r="K30" s="261"/>
      <c r="N30" s="260"/>
      <c r="O30" s="260"/>
    </row>
    <row r="31" spans="1:15" x14ac:dyDescent="0.2">
      <c r="A31" s="205" t="s">
        <v>93</v>
      </c>
      <c r="B31" s="205"/>
      <c r="C31" s="205"/>
      <c r="D31" s="205"/>
      <c r="E31" s="205"/>
      <c r="F31" s="205"/>
      <c r="G31" s="26">
        <v>25</v>
      </c>
      <c r="H31" s="58">
        <v>388053</v>
      </c>
      <c r="I31" s="58">
        <v>285631</v>
      </c>
      <c r="J31" s="261"/>
      <c r="K31" s="261"/>
      <c r="N31" s="260"/>
      <c r="O31" s="260"/>
    </row>
    <row r="32" spans="1:15" x14ac:dyDescent="0.2">
      <c r="A32" s="205" t="s">
        <v>94</v>
      </c>
      <c r="B32" s="205"/>
      <c r="C32" s="205"/>
      <c r="D32" s="205"/>
      <c r="E32" s="205"/>
      <c r="F32" s="205"/>
      <c r="G32" s="26">
        <v>26</v>
      </c>
      <c r="H32" s="58">
        <v>0</v>
      </c>
      <c r="I32" s="58">
        <v>0</v>
      </c>
      <c r="J32" s="261"/>
      <c r="K32" s="261"/>
      <c r="N32" s="260"/>
      <c r="O32" s="260"/>
    </row>
    <row r="33" spans="1:15" x14ac:dyDescent="0.2">
      <c r="A33" s="205" t="s">
        <v>95</v>
      </c>
      <c r="B33" s="205"/>
      <c r="C33" s="205"/>
      <c r="D33" s="205"/>
      <c r="E33" s="205"/>
      <c r="F33" s="205"/>
      <c r="G33" s="26">
        <v>27</v>
      </c>
      <c r="H33" s="58">
        <v>543909</v>
      </c>
      <c r="I33" s="58">
        <v>104254</v>
      </c>
      <c r="J33" s="261"/>
      <c r="K33" s="261"/>
      <c r="N33" s="260"/>
      <c r="O33" s="260"/>
    </row>
    <row r="34" spans="1:15" x14ac:dyDescent="0.2">
      <c r="A34" s="214" t="s">
        <v>96</v>
      </c>
      <c r="B34" s="215"/>
      <c r="C34" s="215"/>
      <c r="D34" s="215"/>
      <c r="E34" s="215"/>
      <c r="F34" s="215"/>
      <c r="G34" s="28">
        <v>28</v>
      </c>
      <c r="H34" s="56">
        <f>H35+H36+H37+H38+H39+H40</f>
        <v>1854923</v>
      </c>
      <c r="I34" s="56">
        <f>I35+I36+I37+I38+I39+I40</f>
        <v>571296</v>
      </c>
      <c r="J34" s="261"/>
      <c r="K34" s="261"/>
      <c r="N34" s="260"/>
      <c r="O34" s="260"/>
    </row>
    <row r="35" spans="1:15" ht="29.45" customHeight="1" x14ac:dyDescent="0.2">
      <c r="A35" s="205" t="s">
        <v>219</v>
      </c>
      <c r="B35" s="205"/>
      <c r="C35" s="205"/>
      <c r="D35" s="205"/>
      <c r="E35" s="205"/>
      <c r="F35" s="205"/>
      <c r="G35" s="26">
        <v>29</v>
      </c>
      <c r="H35" s="58">
        <v>420944</v>
      </c>
      <c r="I35" s="58">
        <v>356512</v>
      </c>
      <c r="J35" s="261"/>
      <c r="K35" s="261"/>
      <c r="N35" s="260"/>
      <c r="O35" s="260"/>
    </row>
    <row r="36" spans="1:15" ht="30" customHeight="1" x14ac:dyDescent="0.2">
      <c r="A36" s="205" t="s">
        <v>218</v>
      </c>
      <c r="B36" s="205"/>
      <c r="C36" s="205"/>
      <c r="D36" s="205"/>
      <c r="E36" s="205"/>
      <c r="F36" s="205"/>
      <c r="G36" s="26">
        <v>30</v>
      </c>
      <c r="H36" s="58">
        <v>219365</v>
      </c>
      <c r="I36" s="58">
        <v>71132</v>
      </c>
      <c r="J36" s="261"/>
      <c r="K36" s="261"/>
      <c r="N36" s="260"/>
      <c r="O36" s="260"/>
    </row>
    <row r="37" spans="1:15" x14ac:dyDescent="0.2">
      <c r="A37" s="205" t="s">
        <v>97</v>
      </c>
      <c r="B37" s="205"/>
      <c r="C37" s="205"/>
      <c r="D37" s="205"/>
      <c r="E37" s="205"/>
      <c r="F37" s="205"/>
      <c r="G37" s="26">
        <v>31</v>
      </c>
      <c r="H37" s="58">
        <v>0</v>
      </c>
      <c r="I37" s="58">
        <v>0</v>
      </c>
      <c r="J37" s="261"/>
      <c r="K37" s="261"/>
      <c r="N37" s="260"/>
      <c r="O37" s="260"/>
    </row>
    <row r="38" spans="1:15" x14ac:dyDescent="0.2">
      <c r="A38" s="205" t="s">
        <v>98</v>
      </c>
      <c r="B38" s="205"/>
      <c r="C38" s="205"/>
      <c r="D38" s="205"/>
      <c r="E38" s="205"/>
      <c r="F38" s="205"/>
      <c r="G38" s="26">
        <v>32</v>
      </c>
      <c r="H38" s="58">
        <v>1204354</v>
      </c>
      <c r="I38" s="58">
        <v>33017</v>
      </c>
      <c r="J38" s="261"/>
      <c r="K38" s="261"/>
      <c r="N38" s="260"/>
      <c r="O38" s="260"/>
    </row>
    <row r="39" spans="1:15" ht="26.45" customHeight="1" x14ac:dyDescent="0.2">
      <c r="A39" s="205" t="s">
        <v>99</v>
      </c>
      <c r="B39" s="205"/>
      <c r="C39" s="205"/>
      <c r="D39" s="205"/>
      <c r="E39" s="205"/>
      <c r="F39" s="205"/>
      <c r="G39" s="26">
        <v>33</v>
      </c>
      <c r="H39" s="58">
        <v>0</v>
      </c>
      <c r="I39" s="58">
        <v>0</v>
      </c>
      <c r="J39" s="261"/>
      <c r="K39" s="261"/>
      <c r="N39" s="260"/>
      <c r="O39" s="260"/>
    </row>
    <row r="40" spans="1:15" x14ac:dyDescent="0.2">
      <c r="A40" s="205" t="s">
        <v>100</v>
      </c>
      <c r="B40" s="205"/>
      <c r="C40" s="205"/>
      <c r="D40" s="205"/>
      <c r="E40" s="205"/>
      <c r="F40" s="205"/>
      <c r="G40" s="26">
        <v>34</v>
      </c>
      <c r="H40" s="58">
        <v>10260</v>
      </c>
      <c r="I40" s="58">
        <v>110635</v>
      </c>
      <c r="J40" s="261"/>
      <c r="K40" s="261"/>
      <c r="N40" s="260"/>
      <c r="O40" s="260"/>
    </row>
    <row r="41" spans="1:15" x14ac:dyDescent="0.2">
      <c r="A41" s="214" t="s">
        <v>101</v>
      </c>
      <c r="B41" s="215"/>
      <c r="C41" s="215"/>
      <c r="D41" s="215"/>
      <c r="E41" s="215"/>
      <c r="F41" s="215"/>
      <c r="G41" s="28">
        <v>35</v>
      </c>
      <c r="H41" s="56">
        <f>H42+H43+H44+H45+H46</f>
        <v>69376</v>
      </c>
      <c r="I41" s="56">
        <f>I42+I43+I44+I45+I46</f>
        <v>39846</v>
      </c>
      <c r="J41" s="261"/>
      <c r="K41" s="261"/>
      <c r="N41" s="260"/>
      <c r="O41" s="260"/>
    </row>
    <row r="42" spans="1:15" ht="30" customHeight="1" x14ac:dyDescent="0.2">
      <c r="A42" s="205" t="s">
        <v>102</v>
      </c>
      <c r="B42" s="205"/>
      <c r="C42" s="205"/>
      <c r="D42" s="205"/>
      <c r="E42" s="205"/>
      <c r="F42" s="205"/>
      <c r="G42" s="26">
        <v>36</v>
      </c>
      <c r="H42" s="58">
        <v>654</v>
      </c>
      <c r="I42" s="58">
        <v>0</v>
      </c>
      <c r="J42" s="261"/>
      <c r="K42" s="261"/>
      <c r="N42" s="260"/>
      <c r="O42" s="260"/>
    </row>
    <row r="43" spans="1:15" ht="12.75" customHeight="1" x14ac:dyDescent="0.2">
      <c r="A43" s="205" t="s">
        <v>103</v>
      </c>
      <c r="B43" s="205"/>
      <c r="C43" s="205"/>
      <c r="D43" s="205"/>
      <c r="E43" s="205"/>
      <c r="F43" s="205"/>
      <c r="G43" s="75">
        <v>37</v>
      </c>
      <c r="H43" s="76">
        <v>68722</v>
      </c>
      <c r="I43" s="76">
        <v>39839</v>
      </c>
      <c r="J43" s="261"/>
      <c r="K43" s="261"/>
      <c r="N43" s="260"/>
      <c r="O43" s="260"/>
    </row>
    <row r="44" spans="1:15" x14ac:dyDescent="0.2">
      <c r="A44" s="205" t="s">
        <v>104</v>
      </c>
      <c r="B44" s="205"/>
      <c r="C44" s="205"/>
      <c r="D44" s="205"/>
      <c r="E44" s="205"/>
      <c r="F44" s="205"/>
      <c r="G44" s="26">
        <v>38</v>
      </c>
      <c r="H44" s="58">
        <v>0</v>
      </c>
      <c r="I44" s="58">
        <v>0</v>
      </c>
      <c r="J44" s="261"/>
      <c r="K44" s="261"/>
      <c r="N44" s="260"/>
      <c r="O44" s="260"/>
    </row>
    <row r="45" spans="1:15" x14ac:dyDescent="0.2">
      <c r="A45" s="205" t="s">
        <v>105</v>
      </c>
      <c r="B45" s="205"/>
      <c r="C45" s="205"/>
      <c r="D45" s="205"/>
      <c r="E45" s="205"/>
      <c r="F45" s="205"/>
      <c r="G45" s="26">
        <v>39</v>
      </c>
      <c r="H45" s="58">
        <v>0</v>
      </c>
      <c r="I45" s="58">
        <v>0</v>
      </c>
      <c r="J45" s="261"/>
      <c r="K45" s="261"/>
      <c r="N45" s="260"/>
      <c r="O45" s="260"/>
    </row>
    <row r="46" spans="1:15" x14ac:dyDescent="0.2">
      <c r="A46" s="205" t="s">
        <v>106</v>
      </c>
      <c r="B46" s="205"/>
      <c r="C46" s="205"/>
      <c r="D46" s="205"/>
      <c r="E46" s="205"/>
      <c r="F46" s="205"/>
      <c r="G46" s="26">
        <v>40</v>
      </c>
      <c r="H46" s="58">
        <v>0</v>
      </c>
      <c r="I46" s="58">
        <v>7</v>
      </c>
      <c r="J46" s="261"/>
      <c r="K46" s="261"/>
      <c r="N46" s="260"/>
      <c r="O46" s="260"/>
    </row>
    <row r="47" spans="1:15" x14ac:dyDescent="0.2">
      <c r="A47" s="214" t="s">
        <v>107</v>
      </c>
      <c r="B47" s="215"/>
      <c r="C47" s="215"/>
      <c r="D47" s="215"/>
      <c r="E47" s="215"/>
      <c r="F47" s="215"/>
      <c r="G47" s="28">
        <v>41</v>
      </c>
      <c r="H47" s="56">
        <f>H7+H34</f>
        <v>16103684</v>
      </c>
      <c r="I47" s="56">
        <f>I7+I34</f>
        <v>15340796</v>
      </c>
      <c r="J47" s="261"/>
      <c r="K47" s="261"/>
      <c r="N47" s="260"/>
      <c r="O47" s="260"/>
    </row>
    <row r="48" spans="1:15" x14ac:dyDescent="0.2">
      <c r="A48" s="214" t="s">
        <v>108</v>
      </c>
      <c r="B48" s="215"/>
      <c r="C48" s="215"/>
      <c r="D48" s="215"/>
      <c r="E48" s="215"/>
      <c r="F48" s="215"/>
      <c r="G48" s="28">
        <v>42</v>
      </c>
      <c r="H48" s="56">
        <f>H41+H19</f>
        <v>14909933</v>
      </c>
      <c r="I48" s="56">
        <f>I41+I19</f>
        <v>13466394</v>
      </c>
      <c r="J48" s="261"/>
      <c r="K48" s="261"/>
      <c r="N48" s="260"/>
      <c r="O48" s="260"/>
    </row>
    <row r="49" spans="1:15" x14ac:dyDescent="0.2">
      <c r="A49" s="204" t="s">
        <v>109</v>
      </c>
      <c r="B49" s="205"/>
      <c r="C49" s="205"/>
      <c r="D49" s="205"/>
      <c r="E49" s="205"/>
      <c r="F49" s="205"/>
      <c r="G49" s="26">
        <v>43</v>
      </c>
      <c r="H49" s="57">
        <v>0</v>
      </c>
      <c r="I49" s="57">
        <v>0</v>
      </c>
      <c r="J49" s="261"/>
      <c r="K49" s="261"/>
      <c r="N49" s="260"/>
      <c r="O49" s="260"/>
    </row>
    <row r="50" spans="1:15" x14ac:dyDescent="0.2">
      <c r="A50" s="214" t="s">
        <v>110</v>
      </c>
      <c r="B50" s="215"/>
      <c r="C50" s="215"/>
      <c r="D50" s="215"/>
      <c r="E50" s="215"/>
      <c r="F50" s="215"/>
      <c r="G50" s="28">
        <v>44</v>
      </c>
      <c r="H50" s="56">
        <f>H47-H48+H49</f>
        <v>1193751</v>
      </c>
      <c r="I50" s="56">
        <f>I47-I48+I49</f>
        <v>1874402</v>
      </c>
      <c r="J50" s="261"/>
      <c r="K50" s="261"/>
      <c r="N50" s="260"/>
      <c r="O50" s="260"/>
    </row>
    <row r="51" spans="1:15" x14ac:dyDescent="0.2">
      <c r="A51" s="204" t="s">
        <v>111</v>
      </c>
      <c r="B51" s="205"/>
      <c r="C51" s="205"/>
      <c r="D51" s="205"/>
      <c r="E51" s="205"/>
      <c r="F51" s="205"/>
      <c r="G51" s="26">
        <v>45</v>
      </c>
      <c r="H51" s="57">
        <v>0</v>
      </c>
      <c r="I51" s="57">
        <v>0</v>
      </c>
      <c r="J51" s="261"/>
      <c r="K51" s="261"/>
      <c r="N51" s="260"/>
      <c r="O51" s="260"/>
    </row>
    <row r="52" spans="1:15" x14ac:dyDescent="0.2">
      <c r="A52" s="214" t="s">
        <v>112</v>
      </c>
      <c r="B52" s="215"/>
      <c r="C52" s="215"/>
      <c r="D52" s="215"/>
      <c r="E52" s="215"/>
      <c r="F52" s="215"/>
      <c r="G52" s="28">
        <v>46</v>
      </c>
      <c r="H52" s="56">
        <f>H50-H51</f>
        <v>1193751</v>
      </c>
      <c r="I52" s="56">
        <f>I50-I51</f>
        <v>1874402</v>
      </c>
      <c r="J52" s="261"/>
      <c r="K52" s="261"/>
      <c r="N52" s="260"/>
      <c r="O52" s="260"/>
    </row>
    <row r="53" spans="1:15" ht="23.45" customHeight="1" x14ac:dyDescent="0.2">
      <c r="A53" s="204" t="s">
        <v>113</v>
      </c>
      <c r="B53" s="205"/>
      <c r="C53" s="205"/>
      <c r="D53" s="205"/>
      <c r="E53" s="205"/>
      <c r="F53" s="205"/>
      <c r="G53" s="26">
        <v>47</v>
      </c>
      <c r="H53" s="57">
        <v>0</v>
      </c>
      <c r="I53" s="57">
        <v>0</v>
      </c>
      <c r="J53" s="261"/>
      <c r="K53" s="261"/>
      <c r="N53" s="260"/>
      <c r="O53" s="260"/>
    </row>
    <row r="54" spans="1:15" ht="12.75" customHeight="1" x14ac:dyDescent="0.2">
      <c r="A54" s="204" t="s">
        <v>114</v>
      </c>
      <c r="B54" s="205"/>
      <c r="C54" s="205"/>
      <c r="D54" s="205"/>
      <c r="E54" s="205"/>
      <c r="F54" s="205"/>
      <c r="G54" s="26">
        <v>48</v>
      </c>
      <c r="H54" s="57">
        <v>0</v>
      </c>
      <c r="I54" s="57">
        <v>0</v>
      </c>
      <c r="J54" s="261"/>
      <c r="K54" s="261"/>
      <c r="N54" s="260"/>
      <c r="O54" s="260"/>
    </row>
    <row r="55" spans="1:15" ht="27" customHeight="1" x14ac:dyDescent="0.2">
      <c r="A55" s="204" t="s">
        <v>115</v>
      </c>
      <c r="B55" s="205"/>
      <c r="C55" s="205"/>
      <c r="D55" s="205"/>
      <c r="E55" s="205"/>
      <c r="F55" s="205"/>
      <c r="G55" s="26">
        <v>49</v>
      </c>
      <c r="H55" s="57">
        <v>0</v>
      </c>
      <c r="I55" s="57">
        <v>0</v>
      </c>
      <c r="J55" s="261"/>
      <c r="K55" s="261"/>
      <c r="N55" s="260"/>
      <c r="O55" s="260"/>
    </row>
    <row r="56" spans="1:15" x14ac:dyDescent="0.2">
      <c r="A56" s="204" t="s">
        <v>116</v>
      </c>
      <c r="B56" s="205"/>
      <c r="C56" s="205"/>
      <c r="D56" s="205"/>
      <c r="E56" s="205"/>
      <c r="F56" s="205"/>
      <c r="G56" s="26">
        <v>50</v>
      </c>
      <c r="H56" s="57">
        <v>0</v>
      </c>
      <c r="I56" s="57">
        <v>0</v>
      </c>
      <c r="J56" s="261"/>
      <c r="K56" s="261"/>
      <c r="N56" s="260"/>
      <c r="O56" s="260"/>
    </row>
    <row r="57" spans="1:15" ht="28.9" customHeight="1" x14ac:dyDescent="0.2">
      <c r="A57" s="204" t="s">
        <v>117</v>
      </c>
      <c r="B57" s="205"/>
      <c r="C57" s="205"/>
      <c r="D57" s="205"/>
      <c r="E57" s="205"/>
      <c r="F57" s="205"/>
      <c r="G57" s="26">
        <v>51</v>
      </c>
      <c r="H57" s="57">
        <v>0</v>
      </c>
      <c r="I57" s="57">
        <v>0</v>
      </c>
      <c r="J57" s="261"/>
      <c r="K57" s="261"/>
      <c r="N57" s="260"/>
      <c r="O57" s="260"/>
    </row>
    <row r="58" spans="1:15" x14ac:dyDescent="0.2">
      <c r="A58" s="204" t="s">
        <v>118</v>
      </c>
      <c r="B58" s="205"/>
      <c r="C58" s="205"/>
      <c r="D58" s="205"/>
      <c r="E58" s="205"/>
      <c r="F58" s="205"/>
      <c r="G58" s="26">
        <v>52</v>
      </c>
      <c r="H58" s="57">
        <v>0</v>
      </c>
      <c r="I58" s="57">
        <v>0</v>
      </c>
      <c r="J58" s="261"/>
      <c r="K58" s="261"/>
      <c r="N58" s="260"/>
      <c r="O58" s="260"/>
    </row>
    <row r="59" spans="1:15" x14ac:dyDescent="0.2">
      <c r="A59" s="214" t="s">
        <v>119</v>
      </c>
      <c r="B59" s="215"/>
      <c r="C59" s="215"/>
      <c r="D59" s="215"/>
      <c r="E59" s="215"/>
      <c r="F59" s="215"/>
      <c r="G59" s="28">
        <v>53</v>
      </c>
      <c r="H59" s="56">
        <f>H53+H54+H55+H56+H57-H58</f>
        <v>0</v>
      </c>
      <c r="I59" s="56">
        <f>I53+I54+I55+I56+I57-I58</f>
        <v>0</v>
      </c>
      <c r="J59" s="261"/>
      <c r="K59" s="261"/>
      <c r="N59" s="260"/>
      <c r="O59" s="260"/>
    </row>
    <row r="60" spans="1:15" x14ac:dyDescent="0.2">
      <c r="A60" s="214" t="s">
        <v>120</v>
      </c>
      <c r="B60" s="215"/>
      <c r="C60" s="215"/>
      <c r="D60" s="215"/>
      <c r="E60" s="215"/>
      <c r="F60" s="215"/>
      <c r="G60" s="28">
        <v>54</v>
      </c>
      <c r="H60" s="56">
        <f>H52+H59</f>
        <v>1193751</v>
      </c>
      <c r="I60" s="56">
        <f>I52+I59</f>
        <v>1874402</v>
      </c>
      <c r="J60" s="261"/>
      <c r="K60" s="261"/>
      <c r="N60" s="260"/>
      <c r="O60" s="260"/>
    </row>
    <row r="61" spans="1:15" x14ac:dyDescent="0.2">
      <c r="A61" s="204" t="s">
        <v>121</v>
      </c>
      <c r="B61" s="205"/>
      <c r="C61" s="205"/>
      <c r="D61" s="205"/>
      <c r="E61" s="205"/>
      <c r="F61" s="205"/>
      <c r="G61" s="26">
        <v>55</v>
      </c>
      <c r="H61" s="57">
        <v>0</v>
      </c>
      <c r="I61" s="57">
        <v>0</v>
      </c>
      <c r="J61" s="261"/>
      <c r="K61" s="261"/>
      <c r="N61" s="260"/>
      <c r="O61" s="260"/>
    </row>
    <row r="62" spans="1:15" x14ac:dyDescent="0.2">
      <c r="A62" s="204" t="s">
        <v>68</v>
      </c>
      <c r="B62" s="205"/>
      <c r="C62" s="205"/>
      <c r="D62" s="205"/>
      <c r="E62" s="205"/>
      <c r="F62" s="205"/>
      <c r="G62" s="205"/>
      <c r="H62" s="205"/>
      <c r="I62" s="205"/>
      <c r="J62" s="261"/>
      <c r="K62" s="261"/>
      <c r="N62" s="260"/>
      <c r="O62" s="260"/>
    </row>
    <row r="63" spans="1:15" x14ac:dyDescent="0.2">
      <c r="A63" s="204" t="s">
        <v>69</v>
      </c>
      <c r="B63" s="205"/>
      <c r="C63" s="205"/>
      <c r="D63" s="205"/>
      <c r="E63" s="205"/>
      <c r="F63" s="205"/>
      <c r="G63" s="26">
        <v>56</v>
      </c>
      <c r="H63" s="57">
        <v>0</v>
      </c>
      <c r="I63" s="57">
        <v>0</v>
      </c>
      <c r="J63" s="261"/>
      <c r="K63" s="261"/>
      <c r="N63" s="260"/>
      <c r="O63" s="260"/>
    </row>
    <row r="64" spans="1:15" x14ac:dyDescent="0.2">
      <c r="A64" s="204" t="s">
        <v>70</v>
      </c>
      <c r="B64" s="205"/>
      <c r="C64" s="205"/>
      <c r="D64" s="205"/>
      <c r="E64" s="205"/>
      <c r="F64" s="205"/>
      <c r="G64" s="26">
        <v>57</v>
      </c>
      <c r="H64" s="57">
        <v>0</v>
      </c>
      <c r="I64" s="57">
        <v>0</v>
      </c>
      <c r="J64" s="261"/>
      <c r="K64" s="261"/>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5" right="0.17" top="1" bottom="1" header="0.5" footer="0.5"/>
  <pageSetup paperSize="9" scale="8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view="pageBreakPreview" topLeftCell="A22" zoomScale="110" zoomScaleNormal="100" workbookViewId="0">
      <selection activeCell="J22" sqref="J1:M1048576"/>
    </sheetView>
  </sheetViews>
  <sheetFormatPr defaultColWidth="9.140625" defaultRowHeight="12.75" x14ac:dyDescent="0.2"/>
  <cols>
    <col min="1" max="6" width="9.140625" style="23"/>
    <col min="7" max="7" width="9.140625" style="5"/>
    <col min="8" max="8" width="10.28515625" style="61" bestFit="1" customWidth="1"/>
    <col min="9" max="9" width="9.140625" style="61"/>
    <col min="10" max="16384" width="9.140625" style="23"/>
  </cols>
  <sheetData>
    <row r="1" spans="1:11" x14ac:dyDescent="0.2">
      <c r="A1" s="230" t="s">
        <v>7</v>
      </c>
      <c r="B1" s="229"/>
      <c r="C1" s="229"/>
      <c r="D1" s="229"/>
      <c r="E1" s="229"/>
      <c r="F1" s="229"/>
      <c r="G1" s="229"/>
      <c r="H1" s="229"/>
      <c r="I1" s="229"/>
    </row>
    <row r="2" spans="1:11" x14ac:dyDescent="0.2">
      <c r="A2" s="241" t="s">
        <v>284</v>
      </c>
      <c r="B2" s="221"/>
      <c r="C2" s="221"/>
      <c r="D2" s="221"/>
      <c r="E2" s="221"/>
      <c r="F2" s="221"/>
      <c r="G2" s="221"/>
      <c r="H2" s="221"/>
      <c r="I2" s="221"/>
    </row>
    <row r="3" spans="1:11" x14ac:dyDescent="0.2">
      <c r="A3" s="243" t="s">
        <v>14</v>
      </c>
      <c r="B3" s="244"/>
      <c r="C3" s="244"/>
      <c r="D3" s="244"/>
      <c r="E3" s="244"/>
      <c r="F3" s="244"/>
      <c r="G3" s="244"/>
      <c r="H3" s="244"/>
      <c r="I3" s="244"/>
    </row>
    <row r="4" spans="1:11" x14ac:dyDescent="0.2">
      <c r="A4" s="242" t="s">
        <v>279</v>
      </c>
      <c r="B4" s="226"/>
      <c r="C4" s="226"/>
      <c r="D4" s="226"/>
      <c r="E4" s="226"/>
      <c r="F4" s="226"/>
      <c r="G4" s="226"/>
      <c r="H4" s="226"/>
      <c r="I4" s="227"/>
    </row>
    <row r="5" spans="1:11" ht="45" x14ac:dyDescent="0.2">
      <c r="A5" s="238" t="s">
        <v>2</v>
      </c>
      <c r="B5" s="239"/>
      <c r="C5" s="239"/>
      <c r="D5" s="239"/>
      <c r="E5" s="239"/>
      <c r="F5" s="239"/>
      <c r="G5" s="24" t="s">
        <v>6</v>
      </c>
      <c r="H5" s="60" t="s">
        <v>205</v>
      </c>
      <c r="I5" s="60" t="s">
        <v>206</v>
      </c>
    </row>
    <row r="6" spans="1:11" x14ac:dyDescent="0.2">
      <c r="A6" s="240">
        <v>1</v>
      </c>
      <c r="B6" s="239"/>
      <c r="C6" s="239"/>
      <c r="D6" s="239"/>
      <c r="E6" s="239"/>
      <c r="F6" s="239"/>
      <c r="G6" s="25">
        <v>2</v>
      </c>
      <c r="H6" s="31" t="s">
        <v>8</v>
      </c>
      <c r="I6" s="31" t="s">
        <v>9</v>
      </c>
    </row>
    <row r="7" spans="1:11" x14ac:dyDescent="0.2">
      <c r="A7" s="204" t="s">
        <v>122</v>
      </c>
      <c r="B7" s="204"/>
      <c r="C7" s="204"/>
      <c r="D7" s="204"/>
      <c r="E7" s="204"/>
      <c r="F7" s="204"/>
      <c r="G7" s="216"/>
      <c r="H7" s="216"/>
      <c r="I7" s="216"/>
    </row>
    <row r="8" spans="1:11" x14ac:dyDescent="0.2">
      <c r="A8" s="205" t="s">
        <v>125</v>
      </c>
      <c r="B8" s="205"/>
      <c r="C8" s="205"/>
      <c r="D8" s="205"/>
      <c r="E8" s="205"/>
      <c r="F8" s="205"/>
      <c r="G8" s="26">
        <v>1</v>
      </c>
      <c r="H8" s="58">
        <v>1193751</v>
      </c>
      <c r="I8" s="76">
        <v>1874402</v>
      </c>
      <c r="J8" s="261"/>
      <c r="K8" s="261"/>
    </row>
    <row r="9" spans="1:11" x14ac:dyDescent="0.2">
      <c r="A9" s="205" t="s">
        <v>126</v>
      </c>
      <c r="B9" s="205"/>
      <c r="C9" s="205"/>
      <c r="D9" s="205"/>
      <c r="E9" s="205"/>
      <c r="F9" s="205"/>
      <c r="G9" s="26">
        <v>2</v>
      </c>
      <c r="H9" s="76">
        <v>1076658</v>
      </c>
      <c r="I9" s="76">
        <v>1126853</v>
      </c>
      <c r="J9" s="261"/>
      <c r="K9" s="261"/>
    </row>
    <row r="10" spans="1:11" x14ac:dyDescent="0.2">
      <c r="A10" s="205" t="s">
        <v>127</v>
      </c>
      <c r="B10" s="205"/>
      <c r="C10" s="205"/>
      <c r="D10" s="205"/>
      <c r="E10" s="205"/>
      <c r="F10" s="205"/>
      <c r="G10" s="26">
        <v>3</v>
      </c>
      <c r="H10" s="76">
        <v>197597</v>
      </c>
      <c r="I10" s="76">
        <v>53238</v>
      </c>
      <c r="J10" s="261"/>
      <c r="K10" s="261"/>
    </row>
    <row r="11" spans="1:11" x14ac:dyDescent="0.2">
      <c r="A11" s="205" t="s">
        <v>220</v>
      </c>
      <c r="B11" s="205"/>
      <c r="C11" s="205"/>
      <c r="D11" s="205"/>
      <c r="E11" s="205"/>
      <c r="F11" s="205"/>
      <c r="G11" s="26">
        <v>4</v>
      </c>
      <c r="H11" s="76">
        <v>0</v>
      </c>
      <c r="I11" s="76">
        <v>111642</v>
      </c>
      <c r="J11" s="261"/>
      <c r="K11" s="261"/>
    </row>
    <row r="12" spans="1:11" x14ac:dyDescent="0.2">
      <c r="A12" s="205" t="s">
        <v>128</v>
      </c>
      <c r="B12" s="205"/>
      <c r="C12" s="205"/>
      <c r="D12" s="205"/>
      <c r="E12" s="205"/>
      <c r="F12" s="205"/>
      <c r="G12" s="26">
        <v>5</v>
      </c>
      <c r="H12" s="76">
        <v>0</v>
      </c>
      <c r="I12" s="76">
        <v>0</v>
      </c>
      <c r="J12" s="261"/>
      <c r="K12" s="261"/>
    </row>
    <row r="13" spans="1:11" x14ac:dyDescent="0.2">
      <c r="A13" s="205" t="s">
        <v>129</v>
      </c>
      <c r="B13" s="205"/>
      <c r="C13" s="205"/>
      <c r="D13" s="205"/>
      <c r="E13" s="205"/>
      <c r="F13" s="205"/>
      <c r="G13" s="26">
        <v>6</v>
      </c>
      <c r="H13" s="76">
        <v>0</v>
      </c>
      <c r="I13" s="76">
        <v>0</v>
      </c>
      <c r="J13" s="261"/>
      <c r="K13" s="261"/>
    </row>
    <row r="14" spans="1:11" x14ac:dyDescent="0.2">
      <c r="A14" s="205" t="s">
        <v>221</v>
      </c>
      <c r="B14" s="205"/>
      <c r="C14" s="205"/>
      <c r="D14" s="205"/>
      <c r="E14" s="205"/>
      <c r="F14" s="205"/>
      <c r="G14" s="26">
        <v>7</v>
      </c>
      <c r="H14" s="76">
        <v>0</v>
      </c>
      <c r="I14" s="76">
        <v>0</v>
      </c>
      <c r="J14" s="261"/>
      <c r="K14" s="261"/>
    </row>
    <row r="15" spans="1:11" ht="27.6" customHeight="1" x14ac:dyDescent="0.2">
      <c r="A15" s="214" t="s">
        <v>130</v>
      </c>
      <c r="B15" s="215"/>
      <c r="C15" s="215"/>
      <c r="D15" s="215"/>
      <c r="E15" s="215"/>
      <c r="F15" s="215"/>
      <c r="G15" s="28">
        <v>8</v>
      </c>
      <c r="H15" s="56">
        <f>SUM(H8:H14)</f>
        <v>2468006</v>
      </c>
      <c r="I15" s="56">
        <f>SUM(I8:I14)</f>
        <v>3166135</v>
      </c>
      <c r="J15" s="261"/>
      <c r="K15" s="261"/>
    </row>
    <row r="16" spans="1:11" x14ac:dyDescent="0.2">
      <c r="A16" s="205" t="s">
        <v>131</v>
      </c>
      <c r="B16" s="205"/>
      <c r="C16" s="205"/>
      <c r="D16" s="205"/>
      <c r="E16" s="205"/>
      <c r="F16" s="205"/>
      <c r="G16" s="26">
        <v>9</v>
      </c>
      <c r="H16" s="58">
        <v>0</v>
      </c>
      <c r="I16" s="58">
        <v>0</v>
      </c>
      <c r="J16" s="261"/>
      <c r="K16" s="261"/>
    </row>
    <row r="17" spans="1:11" x14ac:dyDescent="0.2">
      <c r="A17" s="205" t="s">
        <v>132</v>
      </c>
      <c r="B17" s="205"/>
      <c r="C17" s="205"/>
      <c r="D17" s="205"/>
      <c r="E17" s="205"/>
      <c r="F17" s="205"/>
      <c r="G17" s="26">
        <v>10</v>
      </c>
      <c r="H17" s="58">
        <v>927997</v>
      </c>
      <c r="I17" s="58">
        <v>0</v>
      </c>
      <c r="J17" s="261"/>
      <c r="K17" s="261"/>
    </row>
    <row r="18" spans="1:11" x14ac:dyDescent="0.2">
      <c r="A18" s="205" t="s">
        <v>133</v>
      </c>
      <c r="B18" s="205"/>
      <c r="C18" s="205"/>
      <c r="D18" s="205"/>
      <c r="E18" s="205"/>
      <c r="F18" s="205"/>
      <c r="G18" s="26">
        <v>11</v>
      </c>
      <c r="H18" s="58">
        <v>0</v>
      </c>
      <c r="I18" s="58">
        <v>0</v>
      </c>
      <c r="J18" s="261"/>
      <c r="K18" s="261"/>
    </row>
    <row r="19" spans="1:11" ht="26.45" customHeight="1" x14ac:dyDescent="0.2">
      <c r="A19" s="205" t="s">
        <v>134</v>
      </c>
      <c r="B19" s="205"/>
      <c r="C19" s="205"/>
      <c r="D19" s="205"/>
      <c r="E19" s="205"/>
      <c r="F19" s="205"/>
      <c r="G19" s="26">
        <v>12</v>
      </c>
      <c r="H19" s="58">
        <v>0</v>
      </c>
      <c r="I19" s="58">
        <v>0</v>
      </c>
      <c r="J19" s="261"/>
      <c r="K19" s="261"/>
    </row>
    <row r="20" spans="1:11" x14ac:dyDescent="0.2">
      <c r="A20" s="205" t="s">
        <v>135</v>
      </c>
      <c r="B20" s="205"/>
      <c r="C20" s="205"/>
      <c r="D20" s="205"/>
      <c r="E20" s="205"/>
      <c r="F20" s="205"/>
      <c r="G20" s="26">
        <v>13</v>
      </c>
      <c r="H20" s="58">
        <v>282611</v>
      </c>
      <c r="I20" s="58">
        <v>95300</v>
      </c>
      <c r="J20" s="261"/>
      <c r="K20" s="261"/>
    </row>
    <row r="21" spans="1:11" ht="28.9" customHeight="1" x14ac:dyDescent="0.2">
      <c r="A21" s="214" t="s">
        <v>136</v>
      </c>
      <c r="B21" s="215"/>
      <c r="C21" s="215"/>
      <c r="D21" s="215"/>
      <c r="E21" s="215"/>
      <c r="F21" s="215"/>
      <c r="G21" s="28">
        <v>14</v>
      </c>
      <c r="H21" s="56">
        <f>SUM(H16:H20)</f>
        <v>1210608</v>
      </c>
      <c r="I21" s="56">
        <f>SUM(I16:I20)</f>
        <v>95300</v>
      </c>
      <c r="J21" s="261"/>
      <c r="K21" s="261"/>
    </row>
    <row r="22" spans="1:11" x14ac:dyDescent="0.2">
      <c r="A22" s="204" t="s">
        <v>123</v>
      </c>
      <c r="B22" s="204"/>
      <c r="C22" s="204"/>
      <c r="D22" s="204"/>
      <c r="E22" s="204"/>
      <c r="F22" s="204"/>
      <c r="G22" s="216"/>
      <c r="H22" s="216"/>
      <c r="I22" s="216"/>
      <c r="J22" s="261"/>
      <c r="K22" s="261"/>
    </row>
    <row r="23" spans="1:11" ht="24.6" customHeight="1" x14ac:dyDescent="0.2">
      <c r="A23" s="205" t="s">
        <v>171</v>
      </c>
      <c r="B23" s="205"/>
      <c r="C23" s="205"/>
      <c r="D23" s="205"/>
      <c r="E23" s="205"/>
      <c r="F23" s="205"/>
      <c r="G23" s="26">
        <v>15</v>
      </c>
      <c r="H23" s="58">
        <v>0</v>
      </c>
      <c r="I23" s="58">
        <v>58946</v>
      </c>
      <c r="J23" s="261"/>
      <c r="K23" s="261"/>
    </row>
    <row r="24" spans="1:11" x14ac:dyDescent="0.2">
      <c r="A24" s="205" t="s">
        <v>172</v>
      </c>
      <c r="B24" s="205"/>
      <c r="C24" s="205"/>
      <c r="D24" s="205"/>
      <c r="E24" s="205"/>
      <c r="F24" s="205"/>
      <c r="G24" s="26">
        <v>16</v>
      </c>
      <c r="H24" s="58">
        <v>0</v>
      </c>
      <c r="I24" s="58">
        <v>0</v>
      </c>
      <c r="J24" s="261"/>
      <c r="K24" s="261"/>
    </row>
    <row r="25" spans="1:11" x14ac:dyDescent="0.2">
      <c r="A25" s="205" t="s">
        <v>137</v>
      </c>
      <c r="B25" s="205"/>
      <c r="C25" s="205"/>
      <c r="D25" s="205"/>
      <c r="E25" s="205"/>
      <c r="F25" s="205"/>
      <c r="G25" s="26">
        <v>17</v>
      </c>
      <c r="H25" s="58">
        <v>202361</v>
      </c>
      <c r="I25" s="58">
        <v>17002</v>
      </c>
      <c r="J25" s="261"/>
      <c r="K25" s="261"/>
    </row>
    <row r="26" spans="1:11" x14ac:dyDescent="0.2">
      <c r="A26" s="205" t="s">
        <v>138</v>
      </c>
      <c r="B26" s="205"/>
      <c r="C26" s="205"/>
      <c r="D26" s="205"/>
      <c r="E26" s="205"/>
      <c r="F26" s="205"/>
      <c r="G26" s="26">
        <v>18</v>
      </c>
      <c r="H26" s="58">
        <v>420543</v>
      </c>
      <c r="I26" s="58">
        <v>410642</v>
      </c>
      <c r="J26" s="261"/>
      <c r="K26" s="261"/>
    </row>
    <row r="27" spans="1:11" x14ac:dyDescent="0.2">
      <c r="A27" s="205" t="s">
        <v>139</v>
      </c>
      <c r="B27" s="205"/>
      <c r="C27" s="205"/>
      <c r="D27" s="205"/>
      <c r="E27" s="205"/>
      <c r="F27" s="205"/>
      <c r="G27" s="26">
        <v>19</v>
      </c>
      <c r="H27" s="58">
        <v>320000</v>
      </c>
      <c r="I27" s="58">
        <v>2342455</v>
      </c>
      <c r="J27" s="261"/>
      <c r="K27" s="261"/>
    </row>
    <row r="28" spans="1:11" ht="28.9" customHeight="1" x14ac:dyDescent="0.2">
      <c r="A28" s="214" t="s">
        <v>140</v>
      </c>
      <c r="B28" s="215"/>
      <c r="C28" s="215"/>
      <c r="D28" s="215"/>
      <c r="E28" s="215"/>
      <c r="F28" s="215"/>
      <c r="G28" s="28">
        <v>20</v>
      </c>
      <c r="H28" s="56">
        <f>H23+H24+H25+H26+H27</f>
        <v>942904</v>
      </c>
      <c r="I28" s="56">
        <f>I23+I24+I25+I26+I27</f>
        <v>2829045</v>
      </c>
      <c r="J28" s="261"/>
      <c r="K28" s="261"/>
    </row>
    <row r="29" spans="1:11" x14ac:dyDescent="0.2">
      <c r="A29" s="205" t="s">
        <v>141</v>
      </c>
      <c r="B29" s="205"/>
      <c r="C29" s="205"/>
      <c r="D29" s="205"/>
      <c r="E29" s="205"/>
      <c r="F29" s="205"/>
      <c r="G29" s="26">
        <v>21</v>
      </c>
      <c r="H29" s="58">
        <v>654204</v>
      </c>
      <c r="I29" s="58">
        <v>843977</v>
      </c>
      <c r="J29" s="261"/>
      <c r="K29" s="261"/>
    </row>
    <row r="30" spans="1:11" x14ac:dyDescent="0.2">
      <c r="A30" s="205" t="s">
        <v>142</v>
      </c>
      <c r="B30" s="205"/>
      <c r="C30" s="205"/>
      <c r="D30" s="205"/>
      <c r="E30" s="205"/>
      <c r="F30" s="205"/>
      <c r="G30" s="26">
        <v>22</v>
      </c>
      <c r="H30" s="58">
        <v>1572697</v>
      </c>
      <c r="I30" s="58">
        <v>24398</v>
      </c>
      <c r="J30" s="261"/>
      <c r="K30" s="261"/>
    </row>
    <row r="31" spans="1:11" x14ac:dyDescent="0.2">
      <c r="A31" s="205" t="s">
        <v>143</v>
      </c>
      <c r="B31" s="205"/>
      <c r="C31" s="205"/>
      <c r="D31" s="205"/>
      <c r="E31" s="205"/>
      <c r="F31" s="205"/>
      <c r="G31" s="26">
        <v>23</v>
      </c>
      <c r="H31" s="58">
        <v>1000000</v>
      </c>
      <c r="I31" s="58">
        <v>3000000</v>
      </c>
      <c r="J31" s="261"/>
      <c r="K31" s="261"/>
    </row>
    <row r="32" spans="1:11" ht="29.45" customHeight="1" x14ac:dyDescent="0.2">
      <c r="A32" s="214" t="s">
        <v>144</v>
      </c>
      <c r="B32" s="215"/>
      <c r="C32" s="215"/>
      <c r="D32" s="215"/>
      <c r="E32" s="215"/>
      <c r="F32" s="215"/>
      <c r="G32" s="28">
        <v>24</v>
      </c>
      <c r="H32" s="56">
        <f>H29+H30+H31</f>
        <v>3226901</v>
      </c>
      <c r="I32" s="56">
        <f>I29+I30+I31</f>
        <v>3868375</v>
      </c>
      <c r="J32" s="261"/>
      <c r="K32" s="261"/>
    </row>
    <row r="33" spans="1:11" x14ac:dyDescent="0.2">
      <c r="A33" s="204" t="s">
        <v>124</v>
      </c>
      <c r="B33" s="204"/>
      <c r="C33" s="204"/>
      <c r="D33" s="204"/>
      <c r="E33" s="204"/>
      <c r="F33" s="204"/>
      <c r="G33" s="216"/>
      <c r="H33" s="216"/>
      <c r="I33" s="216"/>
      <c r="J33" s="261"/>
      <c r="K33" s="261"/>
    </row>
    <row r="34" spans="1:11" ht="22.9" customHeight="1" x14ac:dyDescent="0.2">
      <c r="A34" s="205" t="s">
        <v>145</v>
      </c>
      <c r="B34" s="205"/>
      <c r="C34" s="205"/>
      <c r="D34" s="205"/>
      <c r="E34" s="205"/>
      <c r="F34" s="205"/>
      <c r="G34" s="26">
        <v>25</v>
      </c>
      <c r="H34" s="58">
        <v>0</v>
      </c>
      <c r="I34" s="58">
        <v>0</v>
      </c>
      <c r="J34" s="261"/>
      <c r="K34" s="261"/>
    </row>
    <row r="35" spans="1:11" ht="25.9" customHeight="1" x14ac:dyDescent="0.2">
      <c r="A35" s="205" t="s">
        <v>146</v>
      </c>
      <c r="B35" s="205"/>
      <c r="C35" s="205"/>
      <c r="D35" s="205"/>
      <c r="E35" s="205"/>
      <c r="F35" s="205"/>
      <c r="G35" s="26">
        <v>26</v>
      </c>
      <c r="H35" s="58">
        <v>0</v>
      </c>
      <c r="I35" s="58">
        <v>0</v>
      </c>
      <c r="J35" s="261"/>
      <c r="K35" s="261"/>
    </row>
    <row r="36" spans="1:11" ht="13.5" customHeight="1" x14ac:dyDescent="0.2">
      <c r="A36" s="205" t="s">
        <v>147</v>
      </c>
      <c r="B36" s="205"/>
      <c r="C36" s="205"/>
      <c r="D36" s="205"/>
      <c r="E36" s="205"/>
      <c r="F36" s="205"/>
      <c r="G36" s="26">
        <v>27</v>
      </c>
      <c r="H36" s="58">
        <v>0</v>
      </c>
      <c r="I36" s="58">
        <v>0</v>
      </c>
      <c r="J36" s="261"/>
      <c r="K36" s="261"/>
    </row>
    <row r="37" spans="1:11" ht="27.6" customHeight="1" x14ac:dyDescent="0.2">
      <c r="A37" s="214" t="s">
        <v>148</v>
      </c>
      <c r="B37" s="215"/>
      <c r="C37" s="215"/>
      <c r="D37" s="215"/>
      <c r="E37" s="215"/>
      <c r="F37" s="215"/>
      <c r="G37" s="28">
        <v>28</v>
      </c>
      <c r="H37" s="56">
        <f>H34+H35+H36</f>
        <v>0</v>
      </c>
      <c r="I37" s="56">
        <f>I34+I35+I36</f>
        <v>0</v>
      </c>
      <c r="J37" s="261"/>
      <c r="K37" s="261"/>
    </row>
    <row r="38" spans="1:11" ht="15.6" customHeight="1" x14ac:dyDescent="0.2">
      <c r="A38" s="205" t="s">
        <v>149</v>
      </c>
      <c r="B38" s="205"/>
      <c r="C38" s="205"/>
      <c r="D38" s="205"/>
      <c r="E38" s="205"/>
      <c r="F38" s="205"/>
      <c r="G38" s="26">
        <v>29</v>
      </c>
      <c r="H38" s="58">
        <v>0</v>
      </c>
      <c r="I38" s="58">
        <v>0</v>
      </c>
      <c r="J38" s="261"/>
      <c r="K38" s="261"/>
    </row>
    <row r="39" spans="1:11" ht="15.6" customHeight="1" x14ac:dyDescent="0.2">
      <c r="A39" s="205" t="s">
        <v>150</v>
      </c>
      <c r="B39" s="205"/>
      <c r="C39" s="205"/>
      <c r="D39" s="205"/>
      <c r="E39" s="205"/>
      <c r="F39" s="205"/>
      <c r="G39" s="26">
        <v>30</v>
      </c>
      <c r="H39" s="58">
        <v>0</v>
      </c>
      <c r="I39" s="58">
        <v>0</v>
      </c>
      <c r="J39" s="261"/>
      <c r="K39" s="261"/>
    </row>
    <row r="40" spans="1:11" ht="15.6" customHeight="1" x14ac:dyDescent="0.2">
      <c r="A40" s="205" t="s">
        <v>151</v>
      </c>
      <c r="B40" s="205"/>
      <c r="C40" s="205"/>
      <c r="D40" s="205"/>
      <c r="E40" s="205"/>
      <c r="F40" s="205"/>
      <c r="G40" s="26">
        <v>31</v>
      </c>
      <c r="H40" s="58">
        <v>0</v>
      </c>
      <c r="I40" s="58">
        <v>0</v>
      </c>
      <c r="J40" s="261"/>
      <c r="K40" s="261"/>
    </row>
    <row r="41" spans="1:11" ht="15.6" customHeight="1" x14ac:dyDescent="0.2">
      <c r="A41" s="205" t="s">
        <v>152</v>
      </c>
      <c r="B41" s="205"/>
      <c r="C41" s="205"/>
      <c r="D41" s="205"/>
      <c r="E41" s="205"/>
      <c r="F41" s="205"/>
      <c r="G41" s="26">
        <v>32</v>
      </c>
      <c r="H41" s="58">
        <v>0</v>
      </c>
      <c r="I41" s="58">
        <v>0</v>
      </c>
      <c r="J41" s="261"/>
      <c r="K41" s="261"/>
    </row>
    <row r="42" spans="1:11" ht="15.6" customHeight="1" x14ac:dyDescent="0.2">
      <c r="A42" s="205" t="s">
        <v>153</v>
      </c>
      <c r="B42" s="205"/>
      <c r="C42" s="205"/>
      <c r="D42" s="205"/>
      <c r="E42" s="205"/>
      <c r="F42" s="205"/>
      <c r="G42" s="26">
        <v>33</v>
      </c>
      <c r="H42" s="76">
        <v>733580</v>
      </c>
      <c r="I42" s="76">
        <v>711865</v>
      </c>
      <c r="J42" s="261"/>
      <c r="K42" s="261"/>
    </row>
    <row r="43" spans="1:11" ht="25.5" customHeight="1" x14ac:dyDescent="0.2">
      <c r="A43" s="214" t="s">
        <v>154</v>
      </c>
      <c r="B43" s="215"/>
      <c r="C43" s="215"/>
      <c r="D43" s="215"/>
      <c r="E43" s="215"/>
      <c r="F43" s="215"/>
      <c r="G43" s="28">
        <v>34</v>
      </c>
      <c r="H43" s="56">
        <f>H38+H39+H40+H41+H42</f>
        <v>733580</v>
      </c>
      <c r="I43" s="56">
        <f>I38+I39+I40+I41+I42</f>
        <v>711865</v>
      </c>
      <c r="J43" s="261"/>
      <c r="K43" s="261"/>
    </row>
    <row r="44" spans="1:11" ht="12" customHeight="1" x14ac:dyDescent="0.2">
      <c r="A44" s="204" t="s">
        <v>155</v>
      </c>
      <c r="B44" s="205"/>
      <c r="C44" s="205"/>
      <c r="D44" s="205"/>
      <c r="E44" s="205"/>
      <c r="F44" s="205"/>
      <c r="G44" s="26">
        <v>35</v>
      </c>
      <c r="H44" s="57">
        <v>2078607</v>
      </c>
      <c r="I44" s="57">
        <v>318428</v>
      </c>
      <c r="J44" s="261"/>
      <c r="K44" s="261"/>
    </row>
    <row r="45" spans="1:11" x14ac:dyDescent="0.2">
      <c r="A45" s="204" t="s">
        <v>156</v>
      </c>
      <c r="B45" s="205"/>
      <c r="C45" s="205"/>
      <c r="D45" s="205"/>
      <c r="E45" s="205"/>
      <c r="F45" s="205"/>
      <c r="G45" s="26">
        <v>36</v>
      </c>
      <c r="H45" s="57">
        <v>0</v>
      </c>
      <c r="I45" s="57">
        <v>1319640</v>
      </c>
      <c r="J45" s="261"/>
      <c r="K45" s="261"/>
    </row>
    <row r="46" spans="1:11" ht="14.45" customHeight="1" x14ac:dyDescent="0.2">
      <c r="A46" s="204" t="s">
        <v>157</v>
      </c>
      <c r="B46" s="205"/>
      <c r="C46" s="205"/>
      <c r="D46" s="205"/>
      <c r="E46" s="205"/>
      <c r="F46" s="205"/>
      <c r="G46" s="26">
        <v>37</v>
      </c>
      <c r="H46" s="57">
        <v>1760179</v>
      </c>
      <c r="I46" s="57">
        <v>0</v>
      </c>
      <c r="J46" s="261"/>
      <c r="K46" s="261"/>
    </row>
    <row r="47" spans="1:11" x14ac:dyDescent="0.2">
      <c r="A47" s="204" t="s">
        <v>158</v>
      </c>
      <c r="B47" s="205"/>
      <c r="C47" s="205"/>
      <c r="D47" s="205"/>
      <c r="E47" s="205"/>
      <c r="F47" s="205"/>
      <c r="G47" s="26">
        <v>38</v>
      </c>
      <c r="H47" s="56">
        <f>H44+H45-H46</f>
        <v>318428</v>
      </c>
      <c r="I47" s="56">
        <f>I44+I45-I46</f>
        <v>1638068</v>
      </c>
      <c r="J47" s="261"/>
      <c r="K47" s="261"/>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Normal="100" zoomScaleSheetLayoutView="100" workbookViewId="0">
      <selection activeCell="I48" sqref="I48"/>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30" t="s">
        <v>10</v>
      </c>
      <c r="B1" s="229"/>
      <c r="C1" s="229"/>
      <c r="D1" s="229"/>
      <c r="E1" s="229"/>
      <c r="F1" s="229"/>
      <c r="G1" s="229"/>
      <c r="H1" s="229"/>
      <c r="I1" s="229"/>
    </row>
    <row r="2" spans="1:9" ht="12.75" customHeight="1" x14ac:dyDescent="0.2">
      <c r="A2" s="241" t="s">
        <v>243</v>
      </c>
      <c r="B2" s="221"/>
      <c r="C2" s="221"/>
      <c r="D2" s="221"/>
      <c r="E2" s="221"/>
      <c r="F2" s="221"/>
      <c r="G2" s="221"/>
      <c r="H2" s="221"/>
      <c r="I2" s="221"/>
    </row>
    <row r="3" spans="1:9" x14ac:dyDescent="0.2">
      <c r="A3" s="243" t="s">
        <v>14</v>
      </c>
      <c r="B3" s="249"/>
      <c r="C3" s="249"/>
      <c r="D3" s="249"/>
      <c r="E3" s="249"/>
      <c r="F3" s="249"/>
      <c r="G3" s="249"/>
      <c r="H3" s="249"/>
      <c r="I3" s="249"/>
    </row>
    <row r="4" spans="1:9" x14ac:dyDescent="0.2">
      <c r="A4" s="242" t="s">
        <v>244</v>
      </c>
      <c r="B4" s="226"/>
      <c r="C4" s="226"/>
      <c r="D4" s="226"/>
      <c r="E4" s="226"/>
      <c r="F4" s="226"/>
      <c r="G4" s="226"/>
      <c r="H4" s="226"/>
      <c r="I4" s="227"/>
    </row>
    <row r="5" spans="1:9" ht="45" x14ac:dyDescent="0.2">
      <c r="A5" s="238" t="s">
        <v>2</v>
      </c>
      <c r="B5" s="245"/>
      <c r="C5" s="245"/>
      <c r="D5" s="245"/>
      <c r="E5" s="245"/>
      <c r="F5" s="245"/>
      <c r="G5" s="24" t="s">
        <v>6</v>
      </c>
      <c r="H5" s="31" t="s">
        <v>205</v>
      </c>
      <c r="I5" s="31" t="s">
        <v>206</v>
      </c>
    </row>
    <row r="6" spans="1:9" x14ac:dyDescent="0.2">
      <c r="A6" s="240">
        <v>1</v>
      </c>
      <c r="B6" s="245"/>
      <c r="C6" s="245"/>
      <c r="D6" s="245"/>
      <c r="E6" s="245"/>
      <c r="F6" s="245"/>
      <c r="G6" s="25">
        <v>2</v>
      </c>
      <c r="H6" s="31" t="s">
        <v>8</v>
      </c>
      <c r="I6" s="31" t="s">
        <v>9</v>
      </c>
    </row>
    <row r="7" spans="1:9" x14ac:dyDescent="0.2">
      <c r="A7" s="204" t="s">
        <v>122</v>
      </c>
      <c r="B7" s="204"/>
      <c r="C7" s="204"/>
      <c r="D7" s="204"/>
      <c r="E7" s="204"/>
      <c r="F7" s="204"/>
      <c r="G7" s="247"/>
      <c r="H7" s="247"/>
      <c r="I7" s="247"/>
    </row>
    <row r="8" spans="1:9" x14ac:dyDescent="0.2">
      <c r="A8" s="205" t="s">
        <v>159</v>
      </c>
      <c r="B8" s="246"/>
      <c r="C8" s="246"/>
      <c r="D8" s="246"/>
      <c r="E8" s="246"/>
      <c r="F8" s="246"/>
      <c r="G8" s="26">
        <v>1</v>
      </c>
      <c r="H8" s="58">
        <v>0</v>
      </c>
      <c r="I8" s="58">
        <v>0</v>
      </c>
    </row>
    <row r="9" spans="1:9" x14ac:dyDescent="0.2">
      <c r="A9" s="205" t="s">
        <v>160</v>
      </c>
      <c r="B9" s="246"/>
      <c r="C9" s="246"/>
      <c r="D9" s="246"/>
      <c r="E9" s="246"/>
      <c r="F9" s="246"/>
      <c r="G9" s="26">
        <v>2</v>
      </c>
      <c r="H9" s="58">
        <v>0</v>
      </c>
      <c r="I9" s="58">
        <v>0</v>
      </c>
    </row>
    <row r="10" spans="1:9" x14ac:dyDescent="0.2">
      <c r="A10" s="205" t="s">
        <v>161</v>
      </c>
      <c r="B10" s="246"/>
      <c r="C10" s="246"/>
      <c r="D10" s="246"/>
      <c r="E10" s="246"/>
      <c r="F10" s="246"/>
      <c r="G10" s="26">
        <v>3</v>
      </c>
      <c r="H10" s="58">
        <v>0</v>
      </c>
      <c r="I10" s="58">
        <v>0</v>
      </c>
    </row>
    <row r="11" spans="1:9" x14ac:dyDescent="0.2">
      <c r="A11" s="205" t="s">
        <v>162</v>
      </c>
      <c r="B11" s="246"/>
      <c r="C11" s="246"/>
      <c r="D11" s="246"/>
      <c r="E11" s="246"/>
      <c r="F11" s="246"/>
      <c r="G11" s="26">
        <v>4</v>
      </c>
      <c r="H11" s="58">
        <v>0</v>
      </c>
      <c r="I11" s="58">
        <v>0</v>
      </c>
    </row>
    <row r="12" spans="1:9" x14ac:dyDescent="0.2">
      <c r="A12" s="214" t="s">
        <v>163</v>
      </c>
      <c r="B12" s="248"/>
      <c r="C12" s="248"/>
      <c r="D12" s="248"/>
      <c r="E12" s="248"/>
      <c r="F12" s="248"/>
      <c r="G12" s="27">
        <v>5</v>
      </c>
      <c r="H12" s="56">
        <f>SUM(H8:H11)</f>
        <v>0</v>
      </c>
      <c r="I12" s="56">
        <f>SUM(I8:I11)</f>
        <v>0</v>
      </c>
    </row>
    <row r="13" spans="1:9" x14ac:dyDescent="0.2">
      <c r="A13" s="205" t="s">
        <v>164</v>
      </c>
      <c r="B13" s="246"/>
      <c r="C13" s="246"/>
      <c r="D13" s="246"/>
      <c r="E13" s="246"/>
      <c r="F13" s="246"/>
      <c r="G13" s="26">
        <v>6</v>
      </c>
      <c r="H13" s="58">
        <v>0</v>
      </c>
      <c r="I13" s="58">
        <v>0</v>
      </c>
    </row>
    <row r="14" spans="1:9" x14ac:dyDescent="0.2">
      <c r="A14" s="205" t="s">
        <v>165</v>
      </c>
      <c r="B14" s="246"/>
      <c r="C14" s="246"/>
      <c r="D14" s="246"/>
      <c r="E14" s="246"/>
      <c r="F14" s="246"/>
      <c r="G14" s="26">
        <v>7</v>
      </c>
      <c r="H14" s="58">
        <v>0</v>
      </c>
      <c r="I14" s="58">
        <v>0</v>
      </c>
    </row>
    <row r="15" spans="1:9" x14ac:dyDescent="0.2">
      <c r="A15" s="205" t="s">
        <v>166</v>
      </c>
      <c r="B15" s="246"/>
      <c r="C15" s="246"/>
      <c r="D15" s="246"/>
      <c r="E15" s="246"/>
      <c r="F15" s="246"/>
      <c r="G15" s="26">
        <v>8</v>
      </c>
      <c r="H15" s="58">
        <v>0</v>
      </c>
      <c r="I15" s="58">
        <v>0</v>
      </c>
    </row>
    <row r="16" spans="1:9" x14ac:dyDescent="0.2">
      <c r="A16" s="205" t="s">
        <v>167</v>
      </c>
      <c r="B16" s="246"/>
      <c r="C16" s="246"/>
      <c r="D16" s="246"/>
      <c r="E16" s="246"/>
      <c r="F16" s="246"/>
      <c r="G16" s="26">
        <v>9</v>
      </c>
      <c r="H16" s="58">
        <v>0</v>
      </c>
      <c r="I16" s="58">
        <v>0</v>
      </c>
    </row>
    <row r="17" spans="1:9" x14ac:dyDescent="0.2">
      <c r="A17" s="205" t="s">
        <v>168</v>
      </c>
      <c r="B17" s="246"/>
      <c r="C17" s="246"/>
      <c r="D17" s="246"/>
      <c r="E17" s="246"/>
      <c r="F17" s="246"/>
      <c r="G17" s="26">
        <v>10</v>
      </c>
      <c r="H17" s="58">
        <v>0</v>
      </c>
      <c r="I17" s="58">
        <v>0</v>
      </c>
    </row>
    <row r="18" spans="1:9" x14ac:dyDescent="0.2">
      <c r="A18" s="205" t="s">
        <v>169</v>
      </c>
      <c r="B18" s="246"/>
      <c r="C18" s="246"/>
      <c r="D18" s="246"/>
      <c r="E18" s="246"/>
      <c r="F18" s="246"/>
      <c r="G18" s="26">
        <v>11</v>
      </c>
      <c r="H18" s="58">
        <v>0</v>
      </c>
      <c r="I18" s="58">
        <v>0</v>
      </c>
    </row>
    <row r="19" spans="1:9" x14ac:dyDescent="0.2">
      <c r="A19" s="214" t="s">
        <v>170</v>
      </c>
      <c r="B19" s="248"/>
      <c r="C19" s="248"/>
      <c r="D19" s="248"/>
      <c r="E19" s="248"/>
      <c r="F19" s="248"/>
      <c r="G19" s="27">
        <v>12</v>
      </c>
      <c r="H19" s="56">
        <f>SUM(H13:H18)</f>
        <v>0</v>
      </c>
      <c r="I19" s="56">
        <f>SUM(I13:I18)</f>
        <v>0</v>
      </c>
    </row>
    <row r="20" spans="1:9" x14ac:dyDescent="0.2">
      <c r="A20" s="204" t="s">
        <v>123</v>
      </c>
      <c r="B20" s="204"/>
      <c r="C20" s="204"/>
      <c r="D20" s="204"/>
      <c r="E20" s="204"/>
      <c r="F20" s="204"/>
      <c r="G20" s="247"/>
      <c r="H20" s="247"/>
      <c r="I20" s="247"/>
    </row>
    <row r="21" spans="1:9" x14ac:dyDescent="0.2">
      <c r="A21" s="205" t="s">
        <v>171</v>
      </c>
      <c r="B21" s="246"/>
      <c r="C21" s="246"/>
      <c r="D21" s="246"/>
      <c r="E21" s="246"/>
      <c r="F21" s="246"/>
      <c r="G21" s="26">
        <v>13</v>
      </c>
      <c r="H21" s="58">
        <v>0</v>
      </c>
      <c r="I21" s="58">
        <v>0</v>
      </c>
    </row>
    <row r="22" spans="1:9" x14ac:dyDescent="0.2">
      <c r="A22" s="205" t="s">
        <v>172</v>
      </c>
      <c r="B22" s="246"/>
      <c r="C22" s="246"/>
      <c r="D22" s="246"/>
      <c r="E22" s="246"/>
      <c r="F22" s="246"/>
      <c r="G22" s="26">
        <v>14</v>
      </c>
      <c r="H22" s="58">
        <v>0</v>
      </c>
      <c r="I22" s="58">
        <v>0</v>
      </c>
    </row>
    <row r="23" spans="1:9" x14ac:dyDescent="0.2">
      <c r="A23" s="205" t="s">
        <v>137</v>
      </c>
      <c r="B23" s="246"/>
      <c r="C23" s="246"/>
      <c r="D23" s="246"/>
      <c r="E23" s="246"/>
      <c r="F23" s="246"/>
      <c r="G23" s="26">
        <v>15</v>
      </c>
      <c r="H23" s="58">
        <v>0</v>
      </c>
      <c r="I23" s="58">
        <v>0</v>
      </c>
    </row>
    <row r="24" spans="1:9" x14ac:dyDescent="0.2">
      <c r="A24" s="205" t="s">
        <v>138</v>
      </c>
      <c r="B24" s="246"/>
      <c r="C24" s="246"/>
      <c r="D24" s="246"/>
      <c r="E24" s="246"/>
      <c r="F24" s="246"/>
      <c r="G24" s="26">
        <v>16</v>
      </c>
      <c r="H24" s="58">
        <v>0</v>
      </c>
      <c r="I24" s="58">
        <v>0</v>
      </c>
    </row>
    <row r="25" spans="1:9" x14ac:dyDescent="0.2">
      <c r="A25" s="214" t="s">
        <v>173</v>
      </c>
      <c r="B25" s="214"/>
      <c r="C25" s="214"/>
      <c r="D25" s="214"/>
      <c r="E25" s="214"/>
      <c r="F25" s="214"/>
      <c r="G25" s="28">
        <v>17</v>
      </c>
      <c r="H25" s="62">
        <f>H26+H27</f>
        <v>0</v>
      </c>
      <c r="I25" s="62">
        <f>I26+I27</f>
        <v>0</v>
      </c>
    </row>
    <row r="26" spans="1:9" x14ac:dyDescent="0.2">
      <c r="A26" s="205" t="s">
        <v>174</v>
      </c>
      <c r="B26" s="246"/>
      <c r="C26" s="246"/>
      <c r="D26" s="246"/>
      <c r="E26" s="246"/>
      <c r="F26" s="246"/>
      <c r="G26" s="26">
        <v>18</v>
      </c>
      <c r="H26" s="58">
        <v>0</v>
      </c>
      <c r="I26" s="58">
        <v>0</v>
      </c>
    </row>
    <row r="27" spans="1:9" x14ac:dyDescent="0.2">
      <c r="A27" s="205" t="s">
        <v>175</v>
      </c>
      <c r="B27" s="246"/>
      <c r="C27" s="246"/>
      <c r="D27" s="246"/>
      <c r="E27" s="246"/>
      <c r="F27" s="246"/>
      <c r="G27" s="26">
        <v>19</v>
      </c>
      <c r="H27" s="58">
        <v>0</v>
      </c>
      <c r="I27" s="58">
        <v>0</v>
      </c>
    </row>
    <row r="28" spans="1:9" ht="26.45" customHeight="1" x14ac:dyDescent="0.2">
      <c r="A28" s="214" t="s">
        <v>176</v>
      </c>
      <c r="B28" s="248"/>
      <c r="C28" s="248"/>
      <c r="D28" s="248"/>
      <c r="E28" s="248"/>
      <c r="F28" s="248"/>
      <c r="G28" s="27">
        <v>20</v>
      </c>
      <c r="H28" s="62">
        <f>SUM(H21:H27)</f>
        <v>0</v>
      </c>
      <c r="I28" s="62">
        <f>SUM(I21:I27)</f>
        <v>0</v>
      </c>
    </row>
    <row r="29" spans="1:9" x14ac:dyDescent="0.2">
      <c r="A29" s="205" t="s">
        <v>141</v>
      </c>
      <c r="B29" s="246"/>
      <c r="C29" s="246"/>
      <c r="D29" s="246"/>
      <c r="E29" s="246"/>
      <c r="F29" s="246"/>
      <c r="G29" s="26">
        <v>21</v>
      </c>
      <c r="H29" s="58">
        <v>0</v>
      </c>
      <c r="I29" s="58">
        <v>0</v>
      </c>
    </row>
    <row r="30" spans="1:9" x14ac:dyDescent="0.2">
      <c r="A30" s="205" t="s">
        <v>142</v>
      </c>
      <c r="B30" s="246"/>
      <c r="C30" s="246"/>
      <c r="D30" s="246"/>
      <c r="E30" s="246"/>
      <c r="F30" s="246"/>
      <c r="G30" s="26">
        <v>22</v>
      </c>
      <c r="H30" s="58">
        <v>0</v>
      </c>
      <c r="I30" s="58">
        <v>0</v>
      </c>
    </row>
    <row r="31" spans="1:9" x14ac:dyDescent="0.2">
      <c r="A31" s="215" t="s">
        <v>177</v>
      </c>
      <c r="B31" s="248"/>
      <c r="C31" s="248"/>
      <c r="D31" s="248"/>
      <c r="E31" s="248"/>
      <c r="F31" s="248"/>
      <c r="G31" s="28">
        <v>23</v>
      </c>
      <c r="H31" s="62">
        <f>H32+H33</f>
        <v>0</v>
      </c>
      <c r="I31" s="62">
        <f>I32+I33</f>
        <v>0</v>
      </c>
    </row>
    <row r="32" spans="1:9" x14ac:dyDescent="0.2">
      <c r="A32" s="205" t="s">
        <v>178</v>
      </c>
      <c r="B32" s="246"/>
      <c r="C32" s="246"/>
      <c r="D32" s="246"/>
      <c r="E32" s="246"/>
      <c r="F32" s="246"/>
      <c r="G32" s="26">
        <v>24</v>
      </c>
      <c r="H32" s="58">
        <v>0</v>
      </c>
      <c r="I32" s="58">
        <v>0</v>
      </c>
    </row>
    <row r="33" spans="1:9" x14ac:dyDescent="0.2">
      <c r="A33" s="205" t="s">
        <v>179</v>
      </c>
      <c r="B33" s="246"/>
      <c r="C33" s="246"/>
      <c r="D33" s="246"/>
      <c r="E33" s="246"/>
      <c r="F33" s="246"/>
      <c r="G33" s="26">
        <v>25</v>
      </c>
      <c r="H33" s="58">
        <v>0</v>
      </c>
      <c r="I33" s="58">
        <v>0</v>
      </c>
    </row>
    <row r="34" spans="1:9" ht="26.45" customHeight="1" x14ac:dyDescent="0.2">
      <c r="A34" s="214" t="s">
        <v>144</v>
      </c>
      <c r="B34" s="248"/>
      <c r="C34" s="248"/>
      <c r="D34" s="248"/>
      <c r="E34" s="248"/>
      <c r="F34" s="248"/>
      <c r="G34" s="27">
        <v>26</v>
      </c>
      <c r="H34" s="62">
        <f>H29+H30+H31</f>
        <v>0</v>
      </c>
      <c r="I34" s="62">
        <f>I29+I30+I31</f>
        <v>0</v>
      </c>
    </row>
    <row r="35" spans="1:9" x14ac:dyDescent="0.2">
      <c r="A35" s="204" t="s">
        <v>124</v>
      </c>
      <c r="B35" s="204"/>
      <c r="C35" s="204"/>
      <c r="D35" s="204"/>
      <c r="E35" s="204"/>
      <c r="F35" s="204"/>
      <c r="G35" s="247"/>
      <c r="H35" s="247"/>
      <c r="I35" s="247"/>
    </row>
    <row r="36" spans="1:9" x14ac:dyDescent="0.2">
      <c r="A36" s="205" t="s">
        <v>145</v>
      </c>
      <c r="B36" s="246"/>
      <c r="C36" s="246"/>
      <c r="D36" s="246"/>
      <c r="E36" s="246"/>
      <c r="F36" s="246"/>
      <c r="G36" s="26">
        <v>27</v>
      </c>
      <c r="H36" s="58">
        <v>0</v>
      </c>
      <c r="I36" s="58">
        <v>0</v>
      </c>
    </row>
    <row r="37" spans="1:9" ht="26.45" customHeight="1" x14ac:dyDescent="0.2">
      <c r="A37" s="205" t="s">
        <v>146</v>
      </c>
      <c r="B37" s="246"/>
      <c r="C37" s="246"/>
      <c r="D37" s="246"/>
      <c r="E37" s="246"/>
      <c r="F37" s="246"/>
      <c r="G37" s="26">
        <v>28</v>
      </c>
      <c r="H37" s="58">
        <v>0</v>
      </c>
      <c r="I37" s="58">
        <v>0</v>
      </c>
    </row>
    <row r="38" spans="1:9" x14ac:dyDescent="0.2">
      <c r="A38" s="205" t="s">
        <v>147</v>
      </c>
      <c r="B38" s="246"/>
      <c r="C38" s="246"/>
      <c r="D38" s="246"/>
      <c r="E38" s="246"/>
      <c r="F38" s="246"/>
      <c r="G38" s="26">
        <v>29</v>
      </c>
      <c r="H38" s="58">
        <v>0</v>
      </c>
      <c r="I38" s="58">
        <v>0</v>
      </c>
    </row>
    <row r="39" spans="1:9" ht="26.45" customHeight="1" x14ac:dyDescent="0.2">
      <c r="A39" s="214" t="s">
        <v>180</v>
      </c>
      <c r="B39" s="248"/>
      <c r="C39" s="248"/>
      <c r="D39" s="248"/>
      <c r="E39" s="248"/>
      <c r="F39" s="248"/>
      <c r="G39" s="27">
        <v>30</v>
      </c>
      <c r="H39" s="62">
        <f>H36+H37+H38</f>
        <v>0</v>
      </c>
      <c r="I39" s="62">
        <f>I36+I37+I38</f>
        <v>0</v>
      </c>
    </row>
    <row r="40" spans="1:9" x14ac:dyDescent="0.2">
      <c r="A40" s="205" t="s">
        <v>149</v>
      </c>
      <c r="B40" s="246"/>
      <c r="C40" s="246"/>
      <c r="D40" s="246"/>
      <c r="E40" s="246"/>
      <c r="F40" s="246"/>
      <c r="G40" s="26">
        <v>31</v>
      </c>
      <c r="H40" s="58">
        <v>0</v>
      </c>
      <c r="I40" s="58">
        <v>0</v>
      </c>
    </row>
    <row r="41" spans="1:9" x14ac:dyDescent="0.2">
      <c r="A41" s="205" t="s">
        <v>150</v>
      </c>
      <c r="B41" s="246"/>
      <c r="C41" s="246"/>
      <c r="D41" s="246"/>
      <c r="E41" s="246"/>
      <c r="F41" s="246"/>
      <c r="G41" s="26">
        <v>32</v>
      </c>
      <c r="H41" s="58">
        <v>0</v>
      </c>
      <c r="I41" s="58">
        <v>0</v>
      </c>
    </row>
    <row r="42" spans="1:9" x14ac:dyDescent="0.2">
      <c r="A42" s="205" t="s">
        <v>151</v>
      </c>
      <c r="B42" s="246"/>
      <c r="C42" s="246"/>
      <c r="D42" s="246"/>
      <c r="E42" s="246"/>
      <c r="F42" s="246"/>
      <c r="G42" s="26">
        <v>33</v>
      </c>
      <c r="H42" s="58">
        <v>0</v>
      </c>
      <c r="I42" s="58">
        <v>0</v>
      </c>
    </row>
    <row r="43" spans="1:9" x14ac:dyDescent="0.2">
      <c r="A43" s="205" t="s">
        <v>152</v>
      </c>
      <c r="B43" s="246"/>
      <c r="C43" s="246"/>
      <c r="D43" s="246"/>
      <c r="E43" s="246"/>
      <c r="F43" s="246"/>
      <c r="G43" s="26">
        <v>34</v>
      </c>
      <c r="H43" s="58">
        <v>0</v>
      </c>
      <c r="I43" s="58">
        <v>0</v>
      </c>
    </row>
    <row r="44" spans="1:9" x14ac:dyDescent="0.2">
      <c r="A44" s="205" t="s">
        <v>153</v>
      </c>
      <c r="B44" s="246"/>
      <c r="C44" s="246"/>
      <c r="D44" s="246"/>
      <c r="E44" s="246"/>
      <c r="F44" s="246"/>
      <c r="G44" s="26">
        <v>35</v>
      </c>
      <c r="H44" s="58">
        <v>0</v>
      </c>
      <c r="I44" s="58">
        <v>0</v>
      </c>
    </row>
    <row r="45" spans="1:9" ht="23.45" customHeight="1" x14ac:dyDescent="0.2">
      <c r="A45" s="214" t="s">
        <v>181</v>
      </c>
      <c r="B45" s="248"/>
      <c r="C45" s="248"/>
      <c r="D45" s="248"/>
      <c r="E45" s="248"/>
      <c r="F45" s="248"/>
      <c r="G45" s="27">
        <v>36</v>
      </c>
      <c r="H45" s="62">
        <f>H40+H41+H42+H43+H44</f>
        <v>0</v>
      </c>
      <c r="I45" s="62">
        <f>I40+I41+I42+I43+I44</f>
        <v>0</v>
      </c>
    </row>
    <row r="46" spans="1:9" ht="17.45" customHeight="1" x14ac:dyDescent="0.2">
      <c r="A46" s="204" t="s">
        <v>155</v>
      </c>
      <c r="B46" s="246"/>
      <c r="C46" s="246"/>
      <c r="D46" s="246"/>
      <c r="E46" s="246"/>
      <c r="F46" s="246"/>
      <c r="G46" s="29">
        <v>37</v>
      </c>
      <c r="H46" s="57">
        <v>0</v>
      </c>
      <c r="I46" s="57">
        <v>0</v>
      </c>
    </row>
    <row r="47" spans="1:9" x14ac:dyDescent="0.2">
      <c r="A47" s="204" t="s">
        <v>156</v>
      </c>
      <c r="B47" s="246"/>
      <c r="C47" s="246"/>
      <c r="D47" s="246"/>
      <c r="E47" s="246"/>
      <c r="F47" s="246"/>
      <c r="G47" s="29">
        <v>38</v>
      </c>
      <c r="H47" s="57">
        <v>0</v>
      </c>
      <c r="I47" s="57">
        <v>0</v>
      </c>
    </row>
    <row r="48" spans="1:9" x14ac:dyDescent="0.2">
      <c r="A48" s="204" t="s">
        <v>157</v>
      </c>
      <c r="B48" s="246"/>
      <c r="C48" s="246"/>
      <c r="D48" s="246"/>
      <c r="E48" s="246"/>
      <c r="F48" s="246"/>
      <c r="G48" s="29">
        <v>39</v>
      </c>
      <c r="H48" s="57">
        <v>0</v>
      </c>
      <c r="I48" s="57">
        <v>0</v>
      </c>
    </row>
    <row r="49" spans="1:9" x14ac:dyDescent="0.2">
      <c r="A49" s="214" t="s">
        <v>158</v>
      </c>
      <c r="B49" s="248"/>
      <c r="C49" s="248"/>
      <c r="D49" s="248"/>
      <c r="E49" s="248"/>
      <c r="F49" s="248"/>
      <c r="G49" s="27">
        <v>40</v>
      </c>
      <c r="H49" s="62">
        <f>H46+H47-H48</f>
        <v>0</v>
      </c>
      <c r="I49" s="62">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zoomScaleNormal="100" zoomScaleSheetLayoutView="100" workbookViewId="0">
      <selection activeCell="L31" sqref="L31"/>
    </sheetView>
  </sheetViews>
  <sheetFormatPr defaultRowHeight="12.75" x14ac:dyDescent="0.2"/>
  <cols>
    <col min="1" max="1" width="46.140625" style="2" customWidth="1"/>
    <col min="2" max="2" width="12" style="2" customWidth="1"/>
    <col min="3" max="4" width="10.140625" style="74" bestFit="1" customWidth="1"/>
    <col min="5" max="5" width="9.140625" style="74"/>
    <col min="6" max="6" width="10.140625" style="74" bestFit="1" customWidth="1"/>
    <col min="7" max="7" width="10.85546875" style="74" bestFit="1" customWidth="1"/>
    <col min="8" max="8" width="10.140625" style="74" bestFit="1" customWidth="1"/>
    <col min="9" max="9" width="9.140625" style="74"/>
    <col min="10" max="10" width="9.85546875" style="74" bestFit="1" customWidth="1"/>
    <col min="11" max="11" width="14" style="74"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53" t="s">
        <v>11</v>
      </c>
      <c r="B1" s="253"/>
      <c r="C1" s="254"/>
      <c r="D1" s="254"/>
      <c r="E1" s="254"/>
      <c r="F1" s="254"/>
      <c r="G1" s="254"/>
      <c r="H1" s="254"/>
      <c r="I1" s="254"/>
      <c r="J1" s="254"/>
      <c r="K1" s="254"/>
      <c r="L1" s="1"/>
    </row>
    <row r="2" spans="1:23" ht="15.75" x14ac:dyDescent="0.2">
      <c r="A2" s="3"/>
      <c r="B2" s="3"/>
      <c r="C2" s="63"/>
      <c r="D2" s="255" t="s">
        <v>12</v>
      </c>
      <c r="E2" s="255"/>
      <c r="F2" s="77">
        <v>43831</v>
      </c>
      <c r="G2" s="64" t="s">
        <v>0</v>
      </c>
      <c r="H2" s="77">
        <v>44196</v>
      </c>
      <c r="I2" s="65"/>
      <c r="J2" s="63"/>
      <c r="K2" s="66" t="s">
        <v>14</v>
      </c>
      <c r="L2" s="4"/>
      <c r="W2" s="5"/>
    </row>
    <row r="3" spans="1:23" ht="15.75" customHeight="1" x14ac:dyDescent="0.2">
      <c r="A3" s="250" t="s">
        <v>13</v>
      </c>
      <c r="B3" s="250" t="s">
        <v>202</v>
      </c>
      <c r="C3" s="251" t="s">
        <v>182</v>
      </c>
      <c r="D3" s="251"/>
      <c r="E3" s="251"/>
      <c r="F3" s="251"/>
      <c r="G3" s="251"/>
      <c r="H3" s="251"/>
      <c r="I3" s="251"/>
      <c r="J3" s="251" t="s">
        <v>183</v>
      </c>
      <c r="K3" s="256" t="s">
        <v>203</v>
      </c>
    </row>
    <row r="4" spans="1:23" ht="85.5" x14ac:dyDescent="0.2">
      <c r="A4" s="250"/>
      <c r="B4" s="252"/>
      <c r="C4" s="67" t="s">
        <v>184</v>
      </c>
      <c r="D4" s="67" t="s">
        <v>185</v>
      </c>
      <c r="E4" s="68" t="s">
        <v>186</v>
      </c>
      <c r="F4" s="68" t="s">
        <v>187</v>
      </c>
      <c r="G4" s="68" t="s">
        <v>188</v>
      </c>
      <c r="H4" s="68" t="s">
        <v>189</v>
      </c>
      <c r="I4" s="68" t="s">
        <v>190</v>
      </c>
      <c r="J4" s="251"/>
      <c r="K4" s="257"/>
    </row>
    <row r="5" spans="1:23" ht="15" x14ac:dyDescent="0.2">
      <c r="A5" s="6">
        <v>1</v>
      </c>
      <c r="B5" s="7">
        <v>2</v>
      </c>
      <c r="C5" s="8">
        <v>3</v>
      </c>
      <c r="D5" s="8">
        <v>4</v>
      </c>
      <c r="E5" s="8">
        <v>5</v>
      </c>
      <c r="F5" s="8">
        <v>6</v>
      </c>
      <c r="G5" s="8">
        <v>7</v>
      </c>
      <c r="H5" s="9">
        <v>8</v>
      </c>
      <c r="I5" s="8">
        <v>9</v>
      </c>
      <c r="J5" s="8">
        <v>10</v>
      </c>
      <c r="K5" s="10">
        <v>11</v>
      </c>
    </row>
    <row r="6" spans="1:23" ht="30" x14ac:dyDescent="0.2">
      <c r="A6" s="11" t="s">
        <v>207</v>
      </c>
      <c r="B6" s="12">
        <v>1</v>
      </c>
      <c r="C6" s="69">
        <v>46357000</v>
      </c>
      <c r="D6" s="69">
        <v>13860181</v>
      </c>
      <c r="E6" s="69">
        <v>141000</v>
      </c>
      <c r="F6" s="69">
        <v>1310533</v>
      </c>
      <c r="G6" s="69">
        <v>-22282591</v>
      </c>
      <c r="H6" s="69">
        <v>0</v>
      </c>
      <c r="I6" s="69">
        <v>0</v>
      </c>
      <c r="J6" s="69">
        <v>0</v>
      </c>
      <c r="K6" s="70">
        <f>SUM(C6:J6)</f>
        <v>39386123</v>
      </c>
    </row>
    <row r="7" spans="1:23" ht="15" x14ac:dyDescent="0.2">
      <c r="A7" s="6" t="s">
        <v>191</v>
      </c>
      <c r="B7" s="13">
        <v>2</v>
      </c>
      <c r="C7" s="69">
        <v>0</v>
      </c>
      <c r="D7" s="69">
        <v>0</v>
      </c>
      <c r="E7" s="69">
        <v>0</v>
      </c>
      <c r="F7" s="69">
        <v>0</v>
      </c>
      <c r="G7" s="69">
        <v>0</v>
      </c>
      <c r="H7" s="69">
        <v>0</v>
      </c>
      <c r="I7" s="69">
        <v>0</v>
      </c>
      <c r="J7" s="69">
        <v>0</v>
      </c>
      <c r="K7" s="70">
        <f t="shared" ref="K7:K31" si="0">SUM(C7:J7)</f>
        <v>0</v>
      </c>
    </row>
    <row r="8" spans="1:23" ht="15" x14ac:dyDescent="0.2">
      <c r="A8" s="6" t="s">
        <v>192</v>
      </c>
      <c r="B8" s="13">
        <v>3</v>
      </c>
      <c r="C8" s="69">
        <v>0</v>
      </c>
      <c r="D8" s="69">
        <v>0</v>
      </c>
      <c r="E8" s="69">
        <v>0</v>
      </c>
      <c r="F8" s="69">
        <v>0</v>
      </c>
      <c r="G8" s="69">
        <v>0</v>
      </c>
      <c r="H8" s="69">
        <v>0</v>
      </c>
      <c r="I8" s="69">
        <v>0</v>
      </c>
      <c r="J8" s="69">
        <v>0</v>
      </c>
      <c r="K8" s="70">
        <f t="shared" si="0"/>
        <v>0</v>
      </c>
    </row>
    <row r="9" spans="1:23" ht="30" x14ac:dyDescent="0.2">
      <c r="A9" s="14" t="s">
        <v>208</v>
      </c>
      <c r="B9" s="15">
        <v>4</v>
      </c>
      <c r="C9" s="71">
        <f>C6+C7+C8</f>
        <v>46357000</v>
      </c>
      <c r="D9" s="71">
        <f t="shared" ref="D9:J9" si="1">D6+D7+D8</f>
        <v>13860181</v>
      </c>
      <c r="E9" s="71">
        <f t="shared" si="1"/>
        <v>141000</v>
      </c>
      <c r="F9" s="71">
        <f t="shared" si="1"/>
        <v>1310533</v>
      </c>
      <c r="G9" s="71">
        <f t="shared" si="1"/>
        <v>-22282591</v>
      </c>
      <c r="H9" s="71">
        <f t="shared" si="1"/>
        <v>0</v>
      </c>
      <c r="I9" s="71">
        <f t="shared" si="1"/>
        <v>0</v>
      </c>
      <c r="J9" s="71">
        <f t="shared" si="1"/>
        <v>0</v>
      </c>
      <c r="K9" s="71">
        <f t="shared" si="0"/>
        <v>39386123</v>
      </c>
    </row>
    <row r="10" spans="1:23" ht="15" x14ac:dyDescent="0.2">
      <c r="A10" s="6" t="s">
        <v>193</v>
      </c>
      <c r="B10" s="13">
        <v>5</v>
      </c>
      <c r="C10" s="69">
        <v>0</v>
      </c>
      <c r="D10" s="69">
        <v>0</v>
      </c>
      <c r="E10" s="69">
        <v>0</v>
      </c>
      <c r="F10" s="69">
        <v>1193751</v>
      </c>
      <c r="G10" s="69">
        <v>0</v>
      </c>
      <c r="H10" s="69">
        <v>0</v>
      </c>
      <c r="I10" s="69">
        <v>0</v>
      </c>
      <c r="J10" s="69">
        <v>0</v>
      </c>
      <c r="K10" s="70">
        <f t="shared" si="0"/>
        <v>1193751</v>
      </c>
    </row>
    <row r="11" spans="1:23" ht="42.75" x14ac:dyDescent="0.2">
      <c r="A11" s="6" t="s">
        <v>194</v>
      </c>
      <c r="B11" s="13">
        <v>6</v>
      </c>
      <c r="C11" s="69">
        <v>0</v>
      </c>
      <c r="D11" s="69">
        <v>0</v>
      </c>
      <c r="E11" s="69">
        <v>0</v>
      </c>
      <c r="F11" s="69">
        <v>0</v>
      </c>
      <c r="G11" s="69">
        <v>0</v>
      </c>
      <c r="H11" s="69">
        <v>0</v>
      </c>
      <c r="I11" s="69">
        <v>0</v>
      </c>
      <c r="J11" s="69">
        <v>0</v>
      </c>
      <c r="K11" s="70">
        <f t="shared" si="0"/>
        <v>0</v>
      </c>
    </row>
    <row r="12" spans="1:23" ht="15" x14ac:dyDescent="0.2">
      <c r="A12" s="6" t="s">
        <v>195</v>
      </c>
      <c r="B12" s="13">
        <v>7</v>
      </c>
      <c r="C12" s="69">
        <v>0</v>
      </c>
      <c r="D12" s="69">
        <v>0</v>
      </c>
      <c r="E12" s="69">
        <v>0</v>
      </c>
      <c r="F12" s="69">
        <v>0</v>
      </c>
      <c r="G12" s="69">
        <v>0</v>
      </c>
      <c r="H12" s="69">
        <v>0</v>
      </c>
      <c r="I12" s="69">
        <v>0</v>
      </c>
      <c r="J12" s="69">
        <v>0</v>
      </c>
      <c r="K12" s="70">
        <f t="shared" si="0"/>
        <v>0</v>
      </c>
    </row>
    <row r="13" spans="1:23" ht="45" x14ac:dyDescent="0.2">
      <c r="A13" s="14" t="s">
        <v>196</v>
      </c>
      <c r="B13" s="15">
        <v>8</v>
      </c>
      <c r="C13" s="71">
        <f>C10+C11+C12</f>
        <v>0</v>
      </c>
      <c r="D13" s="71">
        <f t="shared" ref="D13:J13" si="2">D10+D11+D12</f>
        <v>0</v>
      </c>
      <c r="E13" s="71">
        <f t="shared" si="2"/>
        <v>0</v>
      </c>
      <c r="F13" s="71">
        <f t="shared" si="2"/>
        <v>1193751</v>
      </c>
      <c r="G13" s="71">
        <f t="shared" si="2"/>
        <v>0</v>
      </c>
      <c r="H13" s="71">
        <f t="shared" si="2"/>
        <v>0</v>
      </c>
      <c r="I13" s="71">
        <f t="shared" si="2"/>
        <v>0</v>
      </c>
      <c r="J13" s="71">
        <f t="shared" si="2"/>
        <v>0</v>
      </c>
      <c r="K13" s="71">
        <f t="shared" si="0"/>
        <v>1193751</v>
      </c>
    </row>
    <row r="14" spans="1:23" ht="15" x14ac:dyDescent="0.2">
      <c r="A14" s="6" t="s">
        <v>197</v>
      </c>
      <c r="B14" s="13">
        <v>9</v>
      </c>
      <c r="C14" s="69">
        <v>0</v>
      </c>
      <c r="D14" s="69">
        <v>0</v>
      </c>
      <c r="E14" s="69">
        <v>0</v>
      </c>
      <c r="F14" s="69">
        <v>0</v>
      </c>
      <c r="G14" s="69">
        <v>0</v>
      </c>
      <c r="H14" s="69">
        <v>0</v>
      </c>
      <c r="I14" s="69">
        <v>0</v>
      </c>
      <c r="J14" s="69">
        <v>0</v>
      </c>
      <c r="K14" s="70">
        <f t="shared" si="0"/>
        <v>0</v>
      </c>
    </row>
    <row r="15" spans="1:23" ht="15" x14ac:dyDescent="0.2">
      <c r="A15" s="6" t="s">
        <v>198</v>
      </c>
      <c r="B15" s="16">
        <v>10</v>
      </c>
      <c r="C15" s="69">
        <v>0</v>
      </c>
      <c r="D15" s="69">
        <v>0</v>
      </c>
      <c r="E15" s="69">
        <v>0</v>
      </c>
      <c r="F15" s="69">
        <v>0</v>
      </c>
      <c r="G15" s="69">
        <v>0</v>
      </c>
      <c r="H15" s="69">
        <v>0</v>
      </c>
      <c r="I15" s="69">
        <v>0</v>
      </c>
      <c r="J15" s="69">
        <v>0</v>
      </c>
      <c r="K15" s="70">
        <f t="shared" si="0"/>
        <v>0</v>
      </c>
    </row>
    <row r="16" spans="1:23" ht="15" x14ac:dyDescent="0.2">
      <c r="A16" s="6" t="s">
        <v>199</v>
      </c>
      <c r="B16" s="16">
        <v>11</v>
      </c>
      <c r="C16" s="69">
        <v>0</v>
      </c>
      <c r="D16" s="69">
        <v>0</v>
      </c>
      <c r="E16" s="69">
        <v>0</v>
      </c>
      <c r="F16" s="69">
        <v>0</v>
      </c>
      <c r="G16" s="69">
        <v>0</v>
      </c>
      <c r="H16" s="69">
        <v>0</v>
      </c>
      <c r="I16" s="69">
        <v>0</v>
      </c>
      <c r="J16" s="69">
        <v>0</v>
      </c>
      <c r="K16" s="70">
        <f t="shared" si="0"/>
        <v>0</v>
      </c>
    </row>
    <row r="17" spans="1:11" ht="15" x14ac:dyDescent="0.2">
      <c r="A17" s="6" t="s">
        <v>200</v>
      </c>
      <c r="B17" s="16">
        <v>12</v>
      </c>
      <c r="C17" s="69">
        <v>0</v>
      </c>
      <c r="D17" s="69">
        <v>0</v>
      </c>
      <c r="E17" s="69">
        <v>0</v>
      </c>
      <c r="F17" s="69">
        <v>-1310533</v>
      </c>
      <c r="G17" s="69">
        <v>1310533</v>
      </c>
      <c r="H17" s="69">
        <v>0</v>
      </c>
      <c r="I17" s="69">
        <v>0</v>
      </c>
      <c r="J17" s="69">
        <v>0</v>
      </c>
      <c r="K17" s="70">
        <f t="shared" si="0"/>
        <v>0</v>
      </c>
    </row>
    <row r="18" spans="1:11" ht="30" x14ac:dyDescent="0.2">
      <c r="A18" s="14" t="s">
        <v>209</v>
      </c>
      <c r="B18" s="17">
        <v>13</v>
      </c>
      <c r="C18" s="71">
        <f>C17+C16+C15+C14+C13+C9</f>
        <v>46357000</v>
      </c>
      <c r="D18" s="71">
        <f t="shared" ref="D18:J18" si="3">D17+D16+D15+D14+D13+D9</f>
        <v>13860181</v>
      </c>
      <c r="E18" s="71">
        <f t="shared" si="3"/>
        <v>141000</v>
      </c>
      <c r="F18" s="71">
        <f t="shared" si="3"/>
        <v>1193751</v>
      </c>
      <c r="G18" s="71">
        <f t="shared" si="3"/>
        <v>-20972058</v>
      </c>
      <c r="H18" s="71">
        <f t="shared" si="3"/>
        <v>0</v>
      </c>
      <c r="I18" s="71">
        <f t="shared" si="3"/>
        <v>0</v>
      </c>
      <c r="J18" s="71">
        <f t="shared" si="3"/>
        <v>0</v>
      </c>
      <c r="K18" s="71">
        <f t="shared" si="0"/>
        <v>40579874</v>
      </c>
    </row>
    <row r="19" spans="1:11" ht="30" x14ac:dyDescent="0.2">
      <c r="A19" s="18" t="s">
        <v>210</v>
      </c>
      <c r="B19" s="19">
        <v>14</v>
      </c>
      <c r="C19" s="72">
        <v>46357000</v>
      </c>
      <c r="D19" s="72">
        <v>13860181</v>
      </c>
      <c r="E19" s="72">
        <v>141000</v>
      </c>
      <c r="F19" s="72">
        <v>1193751</v>
      </c>
      <c r="G19" s="72">
        <v>-20972058</v>
      </c>
      <c r="H19" s="72">
        <v>0</v>
      </c>
      <c r="I19" s="72">
        <v>0</v>
      </c>
      <c r="J19" s="72">
        <v>0</v>
      </c>
      <c r="K19" s="73">
        <f t="shared" si="0"/>
        <v>40579874</v>
      </c>
    </row>
    <row r="20" spans="1:11" ht="15" x14ac:dyDescent="0.2">
      <c r="A20" s="20" t="s">
        <v>191</v>
      </c>
      <c r="B20" s="21">
        <v>15</v>
      </c>
      <c r="C20" s="72">
        <v>0</v>
      </c>
      <c r="D20" s="72">
        <v>0</v>
      </c>
      <c r="E20" s="72">
        <v>0</v>
      </c>
      <c r="F20" s="72">
        <v>0</v>
      </c>
      <c r="G20" s="72">
        <v>0</v>
      </c>
      <c r="H20" s="72">
        <v>0</v>
      </c>
      <c r="I20" s="72">
        <v>0</v>
      </c>
      <c r="J20" s="72">
        <v>0</v>
      </c>
      <c r="K20" s="73">
        <f t="shared" si="0"/>
        <v>0</v>
      </c>
    </row>
    <row r="21" spans="1:11" ht="15" x14ac:dyDescent="0.2">
      <c r="A21" s="6" t="s">
        <v>192</v>
      </c>
      <c r="B21" s="7">
        <v>16</v>
      </c>
      <c r="C21" s="69">
        <v>0</v>
      </c>
      <c r="D21" s="69">
        <v>0</v>
      </c>
      <c r="E21" s="69">
        <v>0</v>
      </c>
      <c r="F21" s="69">
        <v>0</v>
      </c>
      <c r="G21" s="69">
        <v>0</v>
      </c>
      <c r="H21" s="69">
        <v>0</v>
      </c>
      <c r="I21" s="69">
        <v>0</v>
      </c>
      <c r="J21" s="69">
        <v>0</v>
      </c>
      <c r="K21" s="70">
        <f t="shared" si="0"/>
        <v>0</v>
      </c>
    </row>
    <row r="22" spans="1:11" ht="30" x14ac:dyDescent="0.2">
      <c r="A22" s="14" t="s">
        <v>211</v>
      </c>
      <c r="B22" s="22">
        <v>17</v>
      </c>
      <c r="C22" s="71">
        <f>C19+C20+C21</f>
        <v>46357000</v>
      </c>
      <c r="D22" s="71">
        <f t="shared" ref="D22:J22" si="4">D19+D20+D21</f>
        <v>13860181</v>
      </c>
      <c r="E22" s="71">
        <f t="shared" si="4"/>
        <v>141000</v>
      </c>
      <c r="F22" s="71">
        <f t="shared" si="4"/>
        <v>1193751</v>
      </c>
      <c r="G22" s="71">
        <f t="shared" si="4"/>
        <v>-20972058</v>
      </c>
      <c r="H22" s="71">
        <f t="shared" si="4"/>
        <v>0</v>
      </c>
      <c r="I22" s="71">
        <f t="shared" si="4"/>
        <v>0</v>
      </c>
      <c r="J22" s="71">
        <f t="shared" si="4"/>
        <v>0</v>
      </c>
      <c r="K22" s="71">
        <f t="shared" si="0"/>
        <v>40579874</v>
      </c>
    </row>
    <row r="23" spans="1:11" ht="15" x14ac:dyDescent="0.2">
      <c r="A23" s="6" t="s">
        <v>193</v>
      </c>
      <c r="B23" s="7">
        <v>18</v>
      </c>
      <c r="C23" s="69">
        <v>0</v>
      </c>
      <c r="D23" s="69">
        <v>0</v>
      </c>
      <c r="E23" s="69">
        <v>0</v>
      </c>
      <c r="F23" s="69">
        <v>1874402</v>
      </c>
      <c r="G23" s="69">
        <v>0</v>
      </c>
      <c r="H23" s="69">
        <v>0</v>
      </c>
      <c r="I23" s="69">
        <v>0</v>
      </c>
      <c r="J23" s="69">
        <v>0</v>
      </c>
      <c r="K23" s="70">
        <f t="shared" si="0"/>
        <v>1874402</v>
      </c>
    </row>
    <row r="24" spans="1:11" ht="42.75" x14ac:dyDescent="0.2">
      <c r="A24" s="6" t="s">
        <v>194</v>
      </c>
      <c r="B24" s="7">
        <v>19</v>
      </c>
      <c r="C24" s="69">
        <v>0</v>
      </c>
      <c r="D24" s="69">
        <v>0</v>
      </c>
      <c r="E24" s="69">
        <v>0</v>
      </c>
      <c r="F24" s="69">
        <v>0</v>
      </c>
      <c r="G24" s="69">
        <v>0</v>
      </c>
      <c r="H24" s="69">
        <v>0</v>
      </c>
      <c r="I24" s="69">
        <v>0</v>
      </c>
      <c r="J24" s="69">
        <v>0</v>
      </c>
      <c r="K24" s="70">
        <f t="shared" si="0"/>
        <v>0</v>
      </c>
    </row>
    <row r="25" spans="1:11" ht="15" x14ac:dyDescent="0.2">
      <c r="A25" s="6" t="s">
        <v>195</v>
      </c>
      <c r="B25" s="7">
        <v>20</v>
      </c>
      <c r="C25" s="69">
        <v>0</v>
      </c>
      <c r="D25" s="69">
        <v>0</v>
      </c>
      <c r="E25" s="69">
        <v>0</v>
      </c>
      <c r="F25" s="69">
        <v>0</v>
      </c>
      <c r="G25" s="69">
        <v>0</v>
      </c>
      <c r="H25" s="69">
        <v>0</v>
      </c>
      <c r="I25" s="69">
        <v>0</v>
      </c>
      <c r="J25" s="69">
        <v>0</v>
      </c>
      <c r="K25" s="70">
        <f t="shared" si="0"/>
        <v>0</v>
      </c>
    </row>
    <row r="26" spans="1:11" ht="30" x14ac:dyDescent="0.2">
      <c r="A26" s="14" t="s">
        <v>201</v>
      </c>
      <c r="B26" s="22">
        <v>21</v>
      </c>
      <c r="C26" s="71">
        <f>C23+C24+C25</f>
        <v>0</v>
      </c>
      <c r="D26" s="71">
        <f t="shared" ref="D26:J26" si="5">D23+D24+D25</f>
        <v>0</v>
      </c>
      <c r="E26" s="71">
        <f t="shared" si="5"/>
        <v>0</v>
      </c>
      <c r="F26" s="71">
        <f t="shared" si="5"/>
        <v>1874402</v>
      </c>
      <c r="G26" s="71">
        <f t="shared" si="5"/>
        <v>0</v>
      </c>
      <c r="H26" s="71">
        <f t="shared" si="5"/>
        <v>0</v>
      </c>
      <c r="I26" s="71">
        <f t="shared" si="5"/>
        <v>0</v>
      </c>
      <c r="J26" s="71">
        <f t="shared" si="5"/>
        <v>0</v>
      </c>
      <c r="K26" s="71">
        <f t="shared" si="0"/>
        <v>1874402</v>
      </c>
    </row>
    <row r="27" spans="1:11" ht="15" x14ac:dyDescent="0.2">
      <c r="A27" s="6" t="s">
        <v>197</v>
      </c>
      <c r="B27" s="7">
        <v>22</v>
      </c>
      <c r="C27" s="69">
        <v>0</v>
      </c>
      <c r="D27" s="69">
        <v>0</v>
      </c>
      <c r="E27" s="69">
        <v>0</v>
      </c>
      <c r="F27" s="69">
        <v>0</v>
      </c>
      <c r="G27" s="69">
        <v>0</v>
      </c>
      <c r="H27" s="69">
        <v>0</v>
      </c>
      <c r="I27" s="69">
        <v>0</v>
      </c>
      <c r="J27" s="69">
        <v>0</v>
      </c>
      <c r="K27" s="70">
        <f t="shared" si="0"/>
        <v>0</v>
      </c>
    </row>
    <row r="28" spans="1:11" ht="15" x14ac:dyDescent="0.2">
      <c r="A28" s="6" t="s">
        <v>198</v>
      </c>
      <c r="B28" s="7">
        <v>23</v>
      </c>
      <c r="C28" s="69">
        <v>0</v>
      </c>
      <c r="D28" s="69">
        <v>0</v>
      </c>
      <c r="E28" s="69">
        <v>0</v>
      </c>
      <c r="F28" s="69">
        <v>0</v>
      </c>
      <c r="G28" s="69">
        <v>0</v>
      </c>
      <c r="H28" s="69">
        <v>0</v>
      </c>
      <c r="I28" s="69">
        <v>0</v>
      </c>
      <c r="J28" s="69">
        <v>0</v>
      </c>
      <c r="K28" s="70">
        <f t="shared" si="0"/>
        <v>0</v>
      </c>
    </row>
    <row r="29" spans="1:11" ht="15" x14ac:dyDescent="0.2">
      <c r="A29" s="6" t="s">
        <v>199</v>
      </c>
      <c r="B29" s="7">
        <v>24</v>
      </c>
      <c r="C29" s="69">
        <v>0</v>
      </c>
      <c r="D29" s="69">
        <v>0</v>
      </c>
      <c r="E29" s="69">
        <v>0</v>
      </c>
      <c r="F29" s="69">
        <v>0</v>
      </c>
      <c r="G29" s="69">
        <v>0</v>
      </c>
      <c r="H29" s="69">
        <v>0</v>
      </c>
      <c r="I29" s="69">
        <v>0</v>
      </c>
      <c r="J29" s="69">
        <v>0</v>
      </c>
      <c r="K29" s="70">
        <f t="shared" si="0"/>
        <v>0</v>
      </c>
    </row>
    <row r="30" spans="1:11" ht="15" x14ac:dyDescent="0.2">
      <c r="A30" s="6" t="s">
        <v>200</v>
      </c>
      <c r="B30" s="7">
        <v>25</v>
      </c>
      <c r="C30" s="69">
        <v>0</v>
      </c>
      <c r="D30" s="69">
        <v>0</v>
      </c>
      <c r="E30" s="69">
        <v>0</v>
      </c>
      <c r="F30" s="69">
        <v>-1193751</v>
      </c>
      <c r="G30" s="69">
        <v>1193751</v>
      </c>
      <c r="H30" s="69">
        <v>0</v>
      </c>
      <c r="I30" s="69">
        <v>0</v>
      </c>
      <c r="J30" s="69">
        <v>0</v>
      </c>
      <c r="K30" s="70">
        <f t="shared" si="0"/>
        <v>0</v>
      </c>
    </row>
    <row r="31" spans="1:11" ht="30" x14ac:dyDescent="0.2">
      <c r="A31" s="14" t="s">
        <v>212</v>
      </c>
      <c r="B31" s="22">
        <v>26</v>
      </c>
      <c r="C31" s="71">
        <f>C30+C29+C28+C27+C26+C22</f>
        <v>46357000</v>
      </c>
      <c r="D31" s="71">
        <f t="shared" ref="D31:J31" si="6">D30+D29+D28+D27+D26+D22</f>
        <v>13860181</v>
      </c>
      <c r="E31" s="71">
        <f t="shared" si="6"/>
        <v>141000</v>
      </c>
      <c r="F31" s="71">
        <f t="shared" si="6"/>
        <v>1874402</v>
      </c>
      <c r="G31" s="71">
        <f t="shared" si="6"/>
        <v>-19778307</v>
      </c>
      <c r="H31" s="71">
        <f t="shared" si="6"/>
        <v>0</v>
      </c>
      <c r="I31" s="71">
        <f t="shared" si="6"/>
        <v>0</v>
      </c>
      <c r="J31" s="71">
        <f t="shared" si="6"/>
        <v>0</v>
      </c>
      <c r="K31" s="71">
        <f t="shared" si="0"/>
        <v>42454276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1"/>
  <sheetViews>
    <sheetView topLeftCell="A25" zoomScale="90" zoomScaleNormal="90" workbookViewId="0">
      <selection activeCell="L2" sqref="L2"/>
    </sheetView>
  </sheetViews>
  <sheetFormatPr defaultRowHeight="12.75" x14ac:dyDescent="0.2"/>
  <cols>
    <col min="1" max="1" width="62" bestFit="1" customWidth="1"/>
    <col min="2" max="2" width="8.7109375" bestFit="1" customWidth="1"/>
    <col min="3" max="3" width="60.7109375" customWidth="1"/>
    <col min="4" max="4" width="8.7109375" bestFit="1" customWidth="1"/>
    <col min="5" max="10" width="10.7109375" customWidth="1"/>
  </cols>
  <sheetData>
    <row r="1" spans="1:10" ht="45.95" customHeight="1" x14ac:dyDescent="0.2">
      <c r="A1" s="258" t="s">
        <v>326</v>
      </c>
      <c r="B1" s="259"/>
      <c r="C1" s="259"/>
      <c r="D1" s="259"/>
      <c r="E1" s="259"/>
      <c r="F1" s="259"/>
      <c r="G1" s="259"/>
      <c r="H1" s="259"/>
      <c r="I1" s="259"/>
      <c r="J1" s="259"/>
    </row>
    <row r="2" spans="1:10" ht="45.95" customHeight="1" x14ac:dyDescent="0.2">
      <c r="A2" s="259"/>
      <c r="B2" s="259"/>
      <c r="C2" s="259"/>
      <c r="D2" s="259"/>
      <c r="E2" s="259"/>
      <c r="F2" s="259"/>
      <c r="G2" s="259"/>
      <c r="H2" s="259"/>
      <c r="I2" s="259"/>
      <c r="J2" s="259"/>
    </row>
    <row r="3" spans="1:10" ht="45.95" customHeight="1" x14ac:dyDescent="0.2">
      <c r="A3" s="259"/>
      <c r="B3" s="259"/>
      <c r="C3" s="259"/>
      <c r="D3" s="259"/>
      <c r="E3" s="259"/>
      <c r="F3" s="259"/>
      <c r="G3" s="259"/>
      <c r="H3" s="259"/>
      <c r="I3" s="259"/>
      <c r="J3" s="259"/>
    </row>
    <row r="4" spans="1:10" ht="45.95" customHeight="1" x14ac:dyDescent="0.2">
      <c r="A4" s="259"/>
      <c r="B4" s="259"/>
      <c r="C4" s="259"/>
      <c r="D4" s="259"/>
      <c r="E4" s="259"/>
      <c r="F4" s="259"/>
      <c r="G4" s="259"/>
      <c r="H4" s="259"/>
      <c r="I4" s="259"/>
      <c r="J4" s="259"/>
    </row>
    <row r="5" spans="1:10" ht="45.95" customHeight="1" x14ac:dyDescent="0.2">
      <c r="A5" s="259"/>
      <c r="B5" s="259"/>
      <c r="C5" s="259"/>
      <c r="D5" s="259"/>
      <c r="E5" s="259"/>
      <c r="F5" s="259"/>
      <c r="G5" s="259"/>
      <c r="H5" s="259"/>
      <c r="I5" s="259"/>
      <c r="J5" s="259"/>
    </row>
    <row r="6" spans="1:10" ht="45.95" customHeight="1" x14ac:dyDescent="0.2">
      <c r="A6" s="259"/>
      <c r="B6" s="259"/>
      <c r="C6" s="259"/>
      <c r="D6" s="259"/>
      <c r="E6" s="259"/>
      <c r="F6" s="259"/>
      <c r="G6" s="259"/>
      <c r="H6" s="259"/>
      <c r="I6" s="259"/>
      <c r="J6" s="259"/>
    </row>
    <row r="7" spans="1:10" ht="45.95" customHeight="1" x14ac:dyDescent="0.2">
      <c r="A7" s="259"/>
      <c r="B7" s="259"/>
      <c r="C7" s="259"/>
      <c r="D7" s="259"/>
      <c r="E7" s="259"/>
      <c r="F7" s="259"/>
      <c r="G7" s="259"/>
      <c r="H7" s="259"/>
      <c r="I7" s="259"/>
      <c r="J7" s="259"/>
    </row>
    <row r="8" spans="1:10" ht="45.95" customHeight="1" x14ac:dyDescent="0.2">
      <c r="A8" s="259"/>
      <c r="B8" s="259"/>
      <c r="C8" s="259"/>
      <c r="D8" s="259"/>
      <c r="E8" s="259"/>
      <c r="F8" s="259"/>
      <c r="G8" s="259"/>
      <c r="H8" s="259"/>
      <c r="I8" s="259"/>
      <c r="J8" s="259"/>
    </row>
    <row r="9" spans="1:10" ht="45.95" customHeight="1" x14ac:dyDescent="0.2">
      <c r="A9" s="259"/>
      <c r="B9" s="259"/>
      <c r="C9" s="259"/>
      <c r="D9" s="259"/>
      <c r="E9" s="259"/>
      <c r="F9" s="259"/>
      <c r="G9" s="259"/>
      <c r="H9" s="259"/>
      <c r="I9" s="259"/>
      <c r="J9" s="259"/>
    </row>
    <row r="10" spans="1:10" ht="45.95" customHeight="1" x14ac:dyDescent="0.2">
      <c r="A10" s="259"/>
      <c r="B10" s="259"/>
      <c r="C10" s="259"/>
      <c r="D10" s="259"/>
      <c r="E10" s="259"/>
      <c r="F10" s="259"/>
      <c r="G10" s="259"/>
      <c r="H10" s="259"/>
      <c r="I10" s="259"/>
      <c r="J10" s="259"/>
    </row>
    <row r="11" spans="1:10" ht="45.95" customHeight="1" x14ac:dyDescent="0.2">
      <c r="A11" s="259"/>
      <c r="B11" s="259"/>
      <c r="C11" s="259"/>
      <c r="D11" s="259"/>
      <c r="E11" s="259"/>
      <c r="F11" s="259"/>
      <c r="G11" s="259"/>
      <c r="H11" s="259"/>
      <c r="I11" s="259"/>
      <c r="J11" s="259"/>
    </row>
    <row r="12" spans="1:10" ht="45.95" customHeight="1" x14ac:dyDescent="0.2">
      <c r="A12" s="259"/>
      <c r="B12" s="259"/>
      <c r="C12" s="259"/>
      <c r="D12" s="259"/>
      <c r="E12" s="259"/>
      <c r="F12" s="259"/>
      <c r="G12" s="259"/>
      <c r="H12" s="259"/>
      <c r="I12" s="259"/>
      <c r="J12" s="259"/>
    </row>
    <row r="13" spans="1:10" ht="45.95" customHeight="1" x14ac:dyDescent="0.2">
      <c r="A13" s="259"/>
      <c r="B13" s="259"/>
      <c r="C13" s="259"/>
      <c r="D13" s="259"/>
      <c r="E13" s="259"/>
      <c r="F13" s="259"/>
      <c r="G13" s="259"/>
      <c r="H13" s="259"/>
      <c r="I13" s="259"/>
      <c r="J13" s="259"/>
    </row>
    <row r="14" spans="1:10" ht="45.95" customHeight="1" x14ac:dyDescent="0.2">
      <c r="A14" s="259"/>
      <c r="B14" s="259"/>
      <c r="C14" s="259"/>
      <c r="D14" s="259"/>
      <c r="E14" s="259"/>
      <c r="F14" s="259"/>
      <c r="G14" s="259"/>
      <c r="H14" s="259"/>
      <c r="I14" s="259"/>
      <c r="J14" s="259"/>
    </row>
    <row r="15" spans="1:10" ht="45.95" customHeight="1" x14ac:dyDescent="0.2">
      <c r="A15" s="259"/>
      <c r="B15" s="259"/>
      <c r="C15" s="259"/>
      <c r="D15" s="259"/>
      <c r="E15" s="259"/>
      <c r="F15" s="259"/>
      <c r="G15" s="259"/>
      <c r="H15" s="259"/>
      <c r="I15" s="259"/>
      <c r="J15" s="259"/>
    </row>
    <row r="16" spans="1:10" ht="45.95" customHeight="1" x14ac:dyDescent="0.2">
      <c r="A16" s="259"/>
      <c r="B16" s="259"/>
      <c r="C16" s="259"/>
      <c r="D16" s="259"/>
      <c r="E16" s="259"/>
      <c r="F16" s="259"/>
      <c r="G16" s="259"/>
      <c r="H16" s="259"/>
      <c r="I16" s="259"/>
      <c r="J16" s="259"/>
    </row>
    <row r="17" spans="1:10" ht="45.95" customHeight="1" x14ac:dyDescent="0.2">
      <c r="A17" s="259"/>
      <c r="B17" s="259"/>
      <c r="C17" s="259"/>
      <c r="D17" s="259"/>
      <c r="E17" s="259"/>
      <c r="F17" s="259"/>
      <c r="G17" s="259"/>
      <c r="H17" s="259"/>
      <c r="I17" s="259"/>
      <c r="J17" s="259"/>
    </row>
    <row r="18" spans="1:10" ht="45.95" customHeight="1" x14ac:dyDescent="0.2">
      <c r="A18" s="259"/>
      <c r="B18" s="259"/>
      <c r="C18" s="259"/>
      <c r="D18" s="259"/>
      <c r="E18" s="259"/>
      <c r="F18" s="259"/>
      <c r="G18" s="259"/>
      <c r="H18" s="259"/>
      <c r="I18" s="259"/>
      <c r="J18" s="259"/>
    </row>
    <row r="19" spans="1:10" ht="45.95" customHeight="1" x14ac:dyDescent="0.2">
      <c r="A19" s="259"/>
      <c r="B19" s="259"/>
      <c r="C19" s="259"/>
      <c r="D19" s="259"/>
      <c r="E19" s="259"/>
      <c r="F19" s="259"/>
      <c r="G19" s="259"/>
      <c r="H19" s="259"/>
      <c r="I19" s="259"/>
      <c r="J19" s="259"/>
    </row>
    <row r="20" spans="1:10" ht="45.95" customHeight="1" x14ac:dyDescent="0.2">
      <c r="A20" s="259"/>
      <c r="B20" s="259"/>
      <c r="C20" s="259"/>
      <c r="D20" s="259"/>
      <c r="E20" s="259"/>
      <c r="F20" s="259"/>
      <c r="G20" s="259"/>
      <c r="H20" s="259"/>
      <c r="I20" s="259"/>
      <c r="J20" s="259"/>
    </row>
    <row r="21" spans="1:10" ht="45.95" customHeight="1" x14ac:dyDescent="0.2">
      <c r="A21" s="259"/>
      <c r="B21" s="259"/>
      <c r="C21" s="259"/>
      <c r="D21" s="259"/>
      <c r="E21" s="259"/>
      <c r="F21" s="259"/>
      <c r="G21" s="259"/>
      <c r="H21" s="259"/>
      <c r="I21" s="259"/>
      <c r="J21" s="259"/>
    </row>
    <row r="22" spans="1:10" ht="45.95" customHeight="1" x14ac:dyDescent="0.2">
      <c r="A22" s="259"/>
      <c r="B22" s="259"/>
      <c r="C22" s="259"/>
      <c r="D22" s="259"/>
      <c r="E22" s="259"/>
      <c r="F22" s="259"/>
      <c r="G22" s="259"/>
      <c r="H22" s="259"/>
      <c r="I22" s="259"/>
      <c r="J22" s="259"/>
    </row>
    <row r="23" spans="1:10" ht="45.95" customHeight="1" x14ac:dyDescent="0.2">
      <c r="A23" s="259"/>
      <c r="B23" s="259"/>
      <c r="C23" s="259"/>
      <c r="D23" s="259"/>
      <c r="E23" s="259"/>
      <c r="F23" s="259"/>
      <c r="G23" s="259"/>
      <c r="H23" s="259"/>
      <c r="I23" s="259"/>
      <c r="J23" s="259"/>
    </row>
    <row r="24" spans="1:10" ht="45.95" customHeight="1" x14ac:dyDescent="0.2">
      <c r="A24" s="259"/>
      <c r="B24" s="259"/>
      <c r="C24" s="259"/>
      <c r="D24" s="259"/>
      <c r="E24" s="259"/>
      <c r="F24" s="259"/>
      <c r="G24" s="259"/>
      <c r="H24" s="259"/>
      <c r="I24" s="259"/>
      <c r="J24" s="259"/>
    </row>
    <row r="25" spans="1:10" ht="45.95" customHeight="1" x14ac:dyDescent="0.2">
      <c r="A25" s="259"/>
      <c r="B25" s="259"/>
      <c r="C25" s="259"/>
      <c r="D25" s="259"/>
      <c r="E25" s="259"/>
      <c r="F25" s="259"/>
      <c r="G25" s="259"/>
      <c r="H25" s="259"/>
      <c r="I25" s="259"/>
      <c r="J25" s="259"/>
    </row>
    <row r="26" spans="1:10" ht="45.95" customHeight="1" x14ac:dyDescent="0.2">
      <c r="A26" s="259"/>
      <c r="B26" s="259"/>
      <c r="C26" s="259"/>
      <c r="D26" s="259"/>
      <c r="E26" s="259"/>
      <c r="F26" s="259"/>
      <c r="G26" s="259"/>
      <c r="H26" s="259"/>
      <c r="I26" s="259"/>
      <c r="J26" s="259"/>
    </row>
    <row r="27" spans="1:10" ht="45.95" customHeight="1" x14ac:dyDescent="0.2">
      <c r="A27" s="259"/>
      <c r="B27" s="259"/>
      <c r="C27" s="259"/>
      <c r="D27" s="259"/>
      <c r="E27" s="259"/>
      <c r="F27" s="259"/>
      <c r="G27" s="259"/>
      <c r="H27" s="259"/>
      <c r="I27" s="259"/>
      <c r="J27" s="259"/>
    </row>
    <row r="28" spans="1:10" ht="45.95" customHeight="1" x14ac:dyDescent="0.2">
      <c r="A28" s="259"/>
      <c r="B28" s="259"/>
      <c r="C28" s="259"/>
      <c r="D28" s="259"/>
      <c r="E28" s="259"/>
      <c r="F28" s="259"/>
      <c r="G28" s="259"/>
      <c r="H28" s="259"/>
      <c r="I28" s="259"/>
      <c r="J28" s="259"/>
    </row>
    <row r="29" spans="1:10" ht="45.95" customHeight="1" x14ac:dyDescent="0.2">
      <c r="A29" s="259"/>
      <c r="B29" s="259"/>
      <c r="C29" s="259"/>
      <c r="D29" s="259"/>
      <c r="E29" s="259"/>
      <c r="F29" s="259"/>
      <c r="G29" s="259"/>
      <c r="H29" s="259"/>
      <c r="I29" s="259"/>
      <c r="J29" s="259"/>
    </row>
    <row r="30" spans="1:10" ht="45.95" customHeight="1" x14ac:dyDescent="0.2">
      <c r="A30" s="259"/>
      <c r="B30" s="259"/>
      <c r="C30" s="259"/>
      <c r="D30" s="259"/>
      <c r="E30" s="259"/>
      <c r="F30" s="259"/>
      <c r="G30" s="259"/>
      <c r="H30" s="259"/>
      <c r="I30" s="259"/>
      <c r="J30" s="259"/>
    </row>
    <row r="33" spans="1:4" ht="25.5" x14ac:dyDescent="0.2">
      <c r="A33" s="108" t="s">
        <v>285</v>
      </c>
      <c r="B33" s="136" t="s">
        <v>325</v>
      </c>
      <c r="C33" s="108" t="s">
        <v>286</v>
      </c>
      <c r="D33" s="137" t="s">
        <v>325</v>
      </c>
    </row>
    <row r="34" spans="1:4" x14ac:dyDescent="0.2">
      <c r="A34" s="109" t="s">
        <v>287</v>
      </c>
      <c r="B34" s="110">
        <v>6935</v>
      </c>
      <c r="C34" s="111" t="s">
        <v>287</v>
      </c>
      <c r="D34" s="110">
        <v>6682</v>
      </c>
    </row>
    <row r="35" spans="1:4" x14ac:dyDescent="0.2">
      <c r="A35" s="112"/>
      <c r="B35" s="113"/>
      <c r="C35" s="114" t="s">
        <v>288</v>
      </c>
      <c r="D35" s="115">
        <v>253</v>
      </c>
    </row>
    <row r="36" spans="1:4" x14ac:dyDescent="0.2">
      <c r="A36" s="109" t="s">
        <v>289</v>
      </c>
      <c r="B36" s="110">
        <v>5364</v>
      </c>
      <c r="C36" s="116" t="s">
        <v>290</v>
      </c>
      <c r="D36" s="117">
        <v>524</v>
      </c>
    </row>
    <row r="37" spans="1:4" x14ac:dyDescent="0.2">
      <c r="A37" s="118"/>
      <c r="B37" s="119"/>
      <c r="C37" s="120" t="s">
        <v>291</v>
      </c>
      <c r="D37" s="121">
        <v>2961</v>
      </c>
    </row>
    <row r="38" spans="1:4" x14ac:dyDescent="0.2">
      <c r="A38" s="118"/>
      <c r="B38" s="119"/>
      <c r="C38" s="120" t="s">
        <v>292</v>
      </c>
      <c r="D38" s="122">
        <v>286</v>
      </c>
    </row>
    <row r="39" spans="1:4" x14ac:dyDescent="0.2">
      <c r="A39" s="118"/>
      <c r="B39" s="119"/>
      <c r="C39" s="120" t="s">
        <v>293</v>
      </c>
      <c r="D39" s="121">
        <v>1742</v>
      </c>
    </row>
    <row r="40" spans="1:4" x14ac:dyDescent="0.2">
      <c r="A40" s="118"/>
      <c r="B40" s="119"/>
      <c r="C40" s="120" t="s">
        <v>294</v>
      </c>
      <c r="D40" s="122">
        <v>104</v>
      </c>
    </row>
    <row r="41" spans="1:4" x14ac:dyDescent="0.2">
      <c r="A41" s="112"/>
      <c r="B41" s="113"/>
      <c r="C41" s="123" t="s">
        <v>295</v>
      </c>
      <c r="D41" s="115">
        <v>-253</v>
      </c>
    </row>
    <row r="42" spans="1:4" ht="25.5" x14ac:dyDescent="0.2">
      <c r="A42" s="134" t="s">
        <v>296</v>
      </c>
      <c r="B42" s="135" t="s">
        <v>325</v>
      </c>
      <c r="C42" s="134" t="s">
        <v>297</v>
      </c>
      <c r="D42" s="138" t="s">
        <v>325</v>
      </c>
    </row>
    <row r="43" spans="1:4" x14ac:dyDescent="0.2">
      <c r="A43" s="109" t="s">
        <v>298</v>
      </c>
      <c r="B43" s="117">
        <v>743</v>
      </c>
      <c r="C43" s="111" t="s">
        <v>299</v>
      </c>
      <c r="D43" s="117">
        <v>220</v>
      </c>
    </row>
    <row r="44" spans="1:4" x14ac:dyDescent="0.2">
      <c r="A44" s="126" t="s">
        <v>300</v>
      </c>
      <c r="B44" s="122">
        <v>322</v>
      </c>
      <c r="C44" s="127" t="s">
        <v>301</v>
      </c>
      <c r="D44" s="122">
        <v>675</v>
      </c>
    </row>
    <row r="45" spans="1:4" x14ac:dyDescent="0.2">
      <c r="A45" s="124"/>
      <c r="B45" s="125"/>
      <c r="C45" s="127" t="s">
        <v>302</v>
      </c>
      <c r="D45" s="122">
        <v>7</v>
      </c>
    </row>
    <row r="46" spans="1:4" x14ac:dyDescent="0.2">
      <c r="A46" s="112"/>
      <c r="B46" s="113"/>
      <c r="C46" s="123" t="s">
        <v>303</v>
      </c>
      <c r="D46" s="115">
        <v>163</v>
      </c>
    </row>
    <row r="47" spans="1:4" x14ac:dyDescent="0.2">
      <c r="A47" s="126" t="s">
        <v>304</v>
      </c>
      <c r="B47" s="121">
        <v>19125</v>
      </c>
      <c r="C47" s="127" t="s">
        <v>305</v>
      </c>
      <c r="D47" s="121">
        <v>19400</v>
      </c>
    </row>
    <row r="48" spans="1:4" x14ac:dyDescent="0.2">
      <c r="A48" s="128" t="s">
        <v>306</v>
      </c>
      <c r="B48" s="122">
        <v>275</v>
      </c>
      <c r="C48" s="127"/>
      <c r="D48" s="129"/>
    </row>
    <row r="49" spans="1:4" x14ac:dyDescent="0.2">
      <c r="A49" s="109" t="s">
        <v>307</v>
      </c>
      <c r="B49" s="110">
        <v>1302</v>
      </c>
      <c r="C49" s="111" t="s">
        <v>308</v>
      </c>
      <c r="D49" s="110">
        <v>1769</v>
      </c>
    </row>
    <row r="50" spans="1:4" x14ac:dyDescent="0.2">
      <c r="A50" s="126" t="s">
        <v>309</v>
      </c>
      <c r="B50" s="122">
        <v>250</v>
      </c>
      <c r="C50" s="130"/>
      <c r="D50" s="119"/>
    </row>
    <row r="51" spans="1:4" x14ac:dyDescent="0.2">
      <c r="A51" s="131" t="s">
        <v>310</v>
      </c>
      <c r="B51" s="115">
        <v>217</v>
      </c>
      <c r="C51" s="123"/>
      <c r="D51" s="113"/>
    </row>
    <row r="52" spans="1:4" x14ac:dyDescent="0.2">
      <c r="A52" s="128" t="s">
        <v>311</v>
      </c>
      <c r="B52" s="121">
        <v>2726</v>
      </c>
      <c r="C52" s="127" t="s">
        <v>312</v>
      </c>
      <c r="D52" s="121">
        <v>2731</v>
      </c>
    </row>
    <row r="53" spans="1:4" x14ac:dyDescent="0.2">
      <c r="A53" s="128" t="s">
        <v>313</v>
      </c>
      <c r="B53" s="122">
        <v>7</v>
      </c>
      <c r="C53" s="127" t="s">
        <v>314</v>
      </c>
      <c r="D53" s="122">
        <v>2</v>
      </c>
    </row>
    <row r="54" spans="1:4" x14ac:dyDescent="0.2">
      <c r="A54" s="132" t="s">
        <v>315</v>
      </c>
      <c r="B54" s="110">
        <v>1641</v>
      </c>
      <c r="C54" s="111" t="s">
        <v>316</v>
      </c>
      <c r="D54" s="117">
        <v>261</v>
      </c>
    </row>
    <row r="55" spans="1:4" x14ac:dyDescent="0.2">
      <c r="A55" s="128" t="s">
        <v>317</v>
      </c>
      <c r="B55" s="122">
        <v>272</v>
      </c>
      <c r="C55" s="127" t="s">
        <v>318</v>
      </c>
      <c r="D55" s="122">
        <v>440</v>
      </c>
    </row>
    <row r="56" spans="1:4" x14ac:dyDescent="0.2">
      <c r="A56" s="133"/>
      <c r="B56" s="119"/>
      <c r="C56" s="127" t="s">
        <v>319</v>
      </c>
      <c r="D56" s="122">
        <v>305</v>
      </c>
    </row>
    <row r="57" spans="1:4" x14ac:dyDescent="0.2">
      <c r="A57" s="133"/>
      <c r="B57" s="119"/>
      <c r="C57" s="127" t="s">
        <v>320</v>
      </c>
      <c r="D57" s="122">
        <v>262</v>
      </c>
    </row>
    <row r="58" spans="1:4" x14ac:dyDescent="0.2">
      <c r="A58" s="133"/>
      <c r="B58" s="119"/>
      <c r="C58" s="127" t="s">
        <v>321</v>
      </c>
      <c r="D58" s="122">
        <v>2</v>
      </c>
    </row>
    <row r="59" spans="1:4" x14ac:dyDescent="0.2">
      <c r="A59" s="131"/>
      <c r="B59" s="113"/>
      <c r="C59" s="123" t="s">
        <v>322</v>
      </c>
      <c r="D59" s="115">
        <v>643</v>
      </c>
    </row>
    <row r="60" spans="1:4" x14ac:dyDescent="0.2">
      <c r="A60" s="132" t="s">
        <v>323</v>
      </c>
      <c r="B60" s="110">
        <v>3536</v>
      </c>
      <c r="C60" s="111" t="s">
        <v>324</v>
      </c>
      <c r="D60" s="110">
        <v>3535</v>
      </c>
    </row>
    <row r="61" spans="1:4" x14ac:dyDescent="0.2">
      <c r="A61" s="131"/>
      <c r="B61" s="113"/>
      <c r="C61" s="123" t="s">
        <v>314</v>
      </c>
      <c r="D61" s="115">
        <v>1</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2019-04-30T10:37:12Z</cp:lastPrinted>
  <dcterms:created xsi:type="dcterms:W3CDTF">2008-10-17T11:51:54Z</dcterms:created>
  <dcterms:modified xsi:type="dcterms:W3CDTF">2021-04-23T17:44:51Z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