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2-23 Financijski izvještaji 4Q 2025\excelice i bilješke\"/>
    </mc:Choice>
  </mc:AlternateContent>
  <xr:revisionPtr revIDLastSave="0" documentId="13_ncr:1_{9F26DCD3-6B1C-495F-9881-F351C4606C2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M28" i="22"/>
  <c r="C26" i="22"/>
  <c r="C22" i="22"/>
  <c r="C13" i="22"/>
  <c r="C9" i="22"/>
  <c r="H49" i="21"/>
  <c r="H45" i="21"/>
  <c r="H39" i="21"/>
  <c r="H31" i="21"/>
  <c r="H34" i="21" s="1"/>
  <c r="H25" i="21"/>
  <c r="H28" i="21" s="1"/>
  <c r="I19" i="21"/>
  <c r="H12" i="21"/>
  <c r="H43" i="20"/>
  <c r="H32" i="20"/>
  <c r="H28" i="20"/>
  <c r="H21" i="20"/>
  <c r="H15" i="20"/>
  <c r="C18" i="22" l="1"/>
  <c r="C31" i="22"/>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K41" i="19"/>
  <c r="K34" i="19"/>
  <c r="K23" i="19"/>
  <c r="K20" i="19"/>
  <c r="K15" i="19"/>
  <c r="K9" i="19"/>
  <c r="J41" i="19"/>
  <c r="J34" i="19"/>
  <c r="J23" i="19"/>
  <c r="J20" i="19"/>
  <c r="J15" i="19"/>
  <c r="J9" i="19"/>
  <c r="I41" i="19"/>
  <c r="I34" i="19"/>
  <c r="I23" i="19"/>
  <c r="I20" i="19"/>
  <c r="I15" i="19"/>
  <c r="I9" i="19"/>
  <c r="I64" i="18"/>
  <c r="I40" i="18"/>
  <c r="I37" i="18" s="1"/>
  <c r="G18" i="22" l="1"/>
  <c r="I61" i="18"/>
  <c r="E18" i="22"/>
  <c r="J18" i="22"/>
  <c r="M22" i="22"/>
  <c r="G31" i="22"/>
  <c r="L18" i="22"/>
  <c r="D18" i="22"/>
  <c r="J31" i="22"/>
  <c r="K18" i="22"/>
  <c r="M9" i="22"/>
  <c r="F18" i="22"/>
  <c r="M13" i="22"/>
  <c r="K31" i="22"/>
  <c r="L31" i="22"/>
  <c r="D31" i="22"/>
  <c r="E31" i="22"/>
  <c r="F31" i="22"/>
  <c r="J8" i="19"/>
  <c r="J47" i="19" s="1"/>
  <c r="K8" i="19"/>
  <c r="K47" i="19" s="1"/>
  <c r="H50" i="19"/>
  <c r="I19" i="19"/>
  <c r="I48" i="19" s="1"/>
  <c r="J19" i="19"/>
  <c r="J48" i="19" s="1"/>
  <c r="I8" i="19"/>
  <c r="I47" i="19" s="1"/>
  <c r="K19" i="19"/>
  <c r="K48" i="19" s="1"/>
  <c r="M26" i="22"/>
  <c r="H52" i="19" l="1"/>
  <c r="H60" i="19" s="1"/>
  <c r="M18" i="22"/>
  <c r="M31" i="22"/>
  <c r="K50" i="19"/>
  <c r="K52" i="19" s="1"/>
  <c r="K60" i="19" s="1"/>
  <c r="J50" i="19"/>
  <c r="I50" i="19"/>
  <c r="I52" i="19" s="1"/>
  <c r="I60" i="19" s="1"/>
  <c r="J52" i="19" l="1"/>
  <c r="J60" i="19" s="1"/>
  <c r="H37" i="20" l="1"/>
  <c r="H47" i="20" l="1"/>
  <c r="I32" i="20" l="1"/>
  <c r="I43" i="20" l="1"/>
  <c r="I15" i="20" l="1"/>
  <c r="I28" i="20" l="1"/>
  <c r="I21" i="20" l="1"/>
  <c r="I47" i="20" l="1"/>
</calcChain>
</file>

<file path=xl/sharedStrings.xml><?xml version="1.0" encoding="utf-8"?>
<sst xmlns="http://schemas.openxmlformats.org/spreadsheetml/2006/main" count="507" uniqueCount="400">
  <si>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</si>
  <si>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</si>
  <si>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</si>
  <si>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</si>
  <si>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</si>
  <si>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</si>
  <si>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</si>
  <si>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</si>
  <si>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</si>
  <si>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</si>
  <si>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</si>
  <si>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</si>
  <si>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</si>
  <si>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</si>
  <si>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</si>
  <si>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</si>
  <si>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</si>
  <si>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</si>
  <si>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</si>
  <si>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</si>
  <si>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</si>
  <si>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</si>
  <si>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</si>
  <si>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</si>
  <si>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</si>
  <si>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</si>
  <si>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</si>
  <si>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</si>
  <si>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</si>
  <si>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</si>
  <si>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</si>
  <si>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</si>
  <si>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</si>
  <si>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</si>
  <si>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</si>
  <si>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</si>
  <si>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</si>
  <si>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</si>
  <si>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</si>
  <si>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</si>
  <si>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</si>
  <si>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</si>
  <si>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</si>
  <si>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</si>
  <si>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</si>
  <si>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</si>
  <si>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</si>
  <si>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</si>
  <si>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</si>
  <si>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</si>
  <si>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</si>
  <si>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</si>
  <si>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</si>
  <si>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</si>
  <si>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</si>
  <si>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</si>
  <si>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</si>
  <si>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</si>
  <si>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</si>
  <si>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</si>
  <si>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</si>
  <si>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</si>
  <si>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</si>
  <si>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</si>
  <si>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</si>
  <si>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</si>
  <si>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</si>
  <si>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</si>
  <si>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</si>
  <si>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</si>
  <si>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</si>
  <si>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</si>
  <si>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</si>
  <si>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</si>
  <si>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</si>
  <si>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</si>
  <si>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</si>
  <si>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</si>
  <si>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</si>
  <si>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</si>
  <si>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</si>
  <si>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</si>
  <si>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</si>
  <si>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</si>
  <si>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</si>
  <si>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</si>
  <si>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</si>
  <si>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</si>
  <si>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</si>
  <si>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</si>
  <si>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</si>
  <si>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</si>
  <si>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</si>
  <si>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</si>
  <si>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</si>
  <si>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</si>
  <si>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</si>
  <si>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</si>
  <si>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</si>
  <si>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</si>
  <si>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</si>
  <si>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</si>
  <si>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</si>
  <si>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</si>
  <si>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</si>
  <si>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</si>
  <si>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</si>
  <si>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</si>
  <si>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</si>
  <si>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</si>
  <si>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</si>
  <si>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</si>
  <si>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</si>
  <si>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</si>
  <si>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</si>
  <si>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</si>
  <si>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</si>
  <si>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</si>
  <si>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</si>
  <si>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</si>
  <si>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</si>
  <si>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</si>
  <si>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</si>
  <si>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</si>
  <si>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</si>
  <si>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</si>
  <si>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</si>
  <si>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</si>
  <si>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</si>
  <si>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</si>
  <si>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</si>
  <si>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</si>
  <si>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</si>
  <si>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</si>
  <si>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</si>
  <si>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</si>
  <si>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</si>
  <si>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</si>
  <si>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</si>
  <si>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</si>
  <si>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</si>
  <si>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</si>
  <si>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</si>
  <si>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</si>
  <si>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</si>
  <si>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</si>
  <si>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</si>
  <si>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</si>
  <si>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</si>
  <si>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</si>
  <si>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</si>
  <si>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</si>
  <si>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</si>
  <si>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</si>
  <si>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</si>
  <si>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</si>
  <si>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</si>
  <si>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</si>
  <si>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</si>
  <si>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</si>
  <si>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</si>
  <si>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</si>
  <si>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</si>
  <si>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</si>
  <si>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</si>
  <si>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</si>
  <si>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</si>
  <si>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</si>
  <si>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</si>
  <si>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</si>
  <si>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</si>
  <si>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</si>
  <si>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</si>
  <si>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</si>
  <si>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</si>
  <si>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</si>
  <si>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</si>
  <si>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</si>
  <si>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</si>
  <si>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</si>
  <si>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</si>
  <si>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</si>
  <si>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</si>
  <si>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</si>
  <si>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</si>
  <si>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</si>
  <si>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</si>
  <si>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</si>
  <si>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</si>
  <si>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</si>
  <si>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</si>
  <si>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</si>
  <si>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</si>
  <si>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</si>
  <si>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</si>
  <si>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</si>
  <si>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</si>
  <si>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</si>
  <si>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</si>
  <si>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</si>
  <si>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</si>
  <si>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</si>
  <si>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</si>
  <si>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</si>
  <si>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</si>
  <si>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</si>
  <si>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</si>
  <si>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</si>
  <si>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</si>
  <si>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</si>
  <si>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</si>
  <si>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</si>
  <si>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</si>
  <si>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</si>
  <si>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</si>
  <si>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</si>
  <si>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</si>
  <si>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</si>
  <si>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</si>
  <si>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</si>
  <si>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</si>
  <si>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</si>
  <si>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</si>
  <si>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</si>
  <si>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</si>
  <si>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</si>
  <si>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</si>
  <si>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</si>
  <si>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</si>
  <si>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</si>
  <si>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</si>
  <si>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</si>
  <si>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</si>
  <si>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</si>
  <si>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</si>
  <si>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</si>
  <si>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</si>
  <si>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</si>
  <si>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</si>
  <si>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</si>
  <si>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</si>
  <si>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</si>
  <si>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</si>
  <si>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</si>
  <si>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</si>
  <si>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</si>
  <si>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</si>
  <si>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</si>
  <si>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</si>
  <si>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</si>
  <si>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</si>
  <si>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</si>
  <si>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</si>
  <si>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</si>
  <si>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</si>
  <si>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</si>
  <si>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</si>
  <si>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</si>
  <si>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</si>
  <si>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</si>
  <si>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</si>
  <si>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</si>
  <si>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</si>
  <si>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</si>
  <si>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</si>
  <si>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</si>
  <si>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</si>
  <si>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</si>
  <si>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</si>
  <si>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</si>
  <si>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</si>
  <si>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</si>
  <si>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</si>
  <si>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</si>
  <si>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</si>
  <si>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</si>
  <si>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</si>
  <si>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</si>
  <si>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</si>
  <si>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</si>
  <si>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</si>
  <si>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</si>
  <si>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</si>
  <si>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</si>
  <si>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</si>
  <si>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</si>
  <si>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</si>
  <si>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31.12.2025</t>
  </si>
  <si>
    <t>u razdoblju 1.1. do 31.12.2025</t>
  </si>
  <si>
    <t>BILJEŠKE UZ FINANCIJSKE IZVJEŠTAJE - TFI
(koji se sastavljaju za tromjesečna razdoblja)
Naziv izdavatelja:   Zagrebačka burza d.d.
OIB:   84368186611
Izvještajno razdoblje: 1.1.2025.-31.12.2025.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2024.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31.12.2025.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prosinca 2025. godine niti ima dano uspostavljeno jamstvo.
4.	Iznos predujmova i odobrenih kredita članovima administrativnih, upravljačkih i nadzornih tijela
Društvo nije davalo predujmove niti odobravalo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2025.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1.1.2025.	Povećanje	Smanjenje	31.12.2025.
	eur'000	eur'000	eur'000	eur'000
Odgođena porezna imovina	13	7	-	20
Odgođene porezne obveze	(20)	-	-	(20)
	(7)	7	-	-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razdoblju likvidirano je društvo Funderbeam South-East Europe d.o.o. u kojem je Društvo imalo sudjelujući interes. Nije bilo drugih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</si>
  <si>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</si>
  <si>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</si>
  <si>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</si>
  <si>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</si>
  <si>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</si>
  <si>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</si>
  <si>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</si>
  <si>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</si>
  <si>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</si>
  <si>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</si>
  <si>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</si>
  <si>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</si>
  <si>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</si>
  <si>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</si>
  <si>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</si>
  <si>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</si>
  <si>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</si>
  <si>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</si>
  <si>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</si>
  <si>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</si>
  <si>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</si>
  <si>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</si>
  <si>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</si>
  <si>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</si>
  <si>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t>
  </si>
  <si>
    <t>Odgođena porezna imovina</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</si>
  <si>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</si>
  <si>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</si>
  <si>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</si>
  <si>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</si>
  <si>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</si>
  <si>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</si>
  <si>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</si>
  <si>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</si>
  <si>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</si>
  <si>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</si>
  <si>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</si>
  <si>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</si>
  <si>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</si>
  <si>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</si>
  <si>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</si>
  <si>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</si>
  <si>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</si>
  <si>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</si>
  <si>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</si>
  <si>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</si>
  <si>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</si>
  <si>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</si>
  <si>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</si>
  <si>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</si>
  <si>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</si>
  <si>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</si>
  <si>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</si>
  <si>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</si>
  <si>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</si>
  <si>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</si>
  <si>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</si>
  <si>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</si>
  <si>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</si>
  <si>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</si>
  <si>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</si>
  <si>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</si>
  <si>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</si>
  <si>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</si>
  <si>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</si>
  <si>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</si>
  <si>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</si>
  <si>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</si>
  <si>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</si>
  <si>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</si>
  <si>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</si>
  <si>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</si>
  <si>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Usporedba TFI računa dobiti i gubitka i izvještaja o ostaloj sveobuhvatnoj dobiti pripremljenog u skladu s Međunarodnim standardima financijskog izvještavanja</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</si>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</sst>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302">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0" xfId="0" applyNumberFormat="1" applyFont="1" applyAlignment="1">
      <alignment horizontal="right" vertical="center"/>
    </xf>
    <xf numFmtId="3" fontId="29" fillId="0" borderId="17" xfId="0" applyNumberFormat="1" applyFont="1" applyBorder="1" applyAlignment="1">
      <alignment horizontal="right" vertical="center"/>
    </xf>
    <xf numFmtId="0" fontId="3" fillId="0" borderId="17" xfId="0" applyFont="1" applyBorder="1" applyAlignment="1">
      <alignment vertical="center" wrapText="1"/>
    </xf>
    <xf numFmtId="0" fontId="3" fillId="0" borderId="17" xfId="0" applyFont="1" applyBorder="1" applyAlignment="1">
      <alignment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0" xfId="0" applyFont="1" applyAlignment="1">
      <alignment vertical="center"/>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0" fontId="30" fillId="0" borderId="17" xfId="0" applyFont="1" applyBorder="1" applyAlignment="1">
      <alignment horizontal="right" vertical="center"/>
    </xf>
    <xf numFmtId="0" fontId="30" fillId="0" borderId="18" xfId="0" applyFont="1" applyBorder="1" applyAlignment="1">
      <alignment vertical="center" wrapText="1"/>
    </xf>
    <xf numFmtId="0" fontId="30" fillId="0" borderId="0" xfId="0" applyFont="1" applyAlignment="1">
      <alignment vertical="center"/>
    </xf>
    <xf numFmtId="0" fontId="30" fillId="0" borderId="18" xfId="0" applyFont="1" applyBorder="1" applyAlignment="1">
      <alignment vertical="center"/>
    </xf>
    <xf numFmtId="0" fontId="29" fillId="0" borderId="18" xfId="0" applyFont="1" applyBorder="1" applyAlignment="1">
      <alignment vertical="center" wrapText="1"/>
    </xf>
    <xf numFmtId="0" fontId="22" fillId="0" borderId="18" xfId="0" applyFont="1" applyBorder="1" applyAlignment="1">
      <alignment horizontal="center" vertical="center"/>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30" fillId="0" borderId="18" xfId="0" applyFont="1" applyBorder="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12" fillId="0" borderId="18" xfId="0" applyFont="1" applyBorder="1" applyAlignment="1">
      <alignment wrapText="1"/>
    </xf>
    <xf numFmtId="3" fontId="29" fillId="13" borderId="0" xfId="0" applyNumberFormat="1" applyFont="1" applyFill="1" applyAlignment="1">
      <alignment horizontal="right" vertical="center"/>
    </xf>
    <xf numFmtId="3" fontId="29" fillId="13" borderId="17" xfId="0" applyNumberFormat="1" applyFont="1" applyFill="1" applyBorder="1" applyAlignment="1">
      <alignment horizontal="right" vertical="center"/>
    </xf>
    <xf numFmtId="0" fontId="12" fillId="0" borderId="0" xfId="0" applyFont="1"/>
    <xf numFmtId="3" fontId="29" fillId="13" borderId="18" xfId="0" applyNumberFormat="1" applyFont="1" applyFill="1" applyBorder="1" applyAlignment="1">
      <alignment horizontal="right" vertical="center"/>
    </xf>
    <xf numFmtId="3" fontId="30" fillId="0" borderId="0" xfId="0" applyNumberFormat="1" applyFont="1" applyAlignment="1">
      <alignment horizontal="right" vertical="center"/>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vertical="center"/>
    </xf>
    <xf numFmtId="0" fontId="29" fillId="0" borderId="17" xfId="0" applyFont="1" applyBorder="1" applyAlignment="1">
      <alignment vertical="center"/>
    </xf>
    <xf numFmtId="0" fontId="12" fillId="0" borderId="18" xfId="0" applyFont="1" applyBorder="1" applyAlignment="1">
      <alignment vertical="center"/>
    </xf>
    <xf numFmtId="0" fontId="30" fillId="0" borderId="0" xfId="0" applyFont="1" applyAlignment="1">
      <alignment vertical="center" wrapText="1"/>
    </xf>
    <xf numFmtId="3" fontId="31" fillId="0" borderId="0" xfId="0" applyNumberFormat="1" applyFont="1" applyAlignment="1">
      <alignment horizontal="right" vertical="center"/>
    </xf>
    <xf numFmtId="0" fontId="30" fillId="0" borderId="17" xfId="0" applyFont="1" applyBorder="1" applyAlignment="1">
      <alignment horizontal="right" vertical="center"/>
    </xf>
    <xf numFmtId="0" fontId="30" fillId="0" borderId="18" xfId="0" applyFont="1" applyBorder="1" applyAlignment="1">
      <alignment vertical="center"/>
    </xf>
    <xf numFmtId="0" fontId="29" fillId="0" borderId="19" xfId="0" applyFont="1" applyBorder="1" applyAlignment="1">
      <alignment horizontal="right" vertical="center"/>
    </xf>
    <xf numFmtId="0" fontId="29" fillId="0" borderId="19" xfId="0" applyFont="1" applyBorder="1" applyAlignment="1">
      <alignment vertical="center"/>
    </xf>
    <xf numFmtId="0" fontId="29" fillId="0" borderId="0" xfId="0" applyFont="1" applyAlignment="1">
      <alignment vertical="center"/>
    </xf>
    <xf numFmtId="3" fontId="33" fillId="14" borderId="19" xfId="0" applyNumberFormat="1" applyFont="1" applyFill="1" applyBorder="1" applyAlignment="1">
      <alignment horizontal="right" vertical="center"/>
    </xf>
    <xf numFmtId="0" fontId="29" fillId="0" borderId="18" xfId="0" applyFont="1" applyBorder="1" applyAlignment="1">
      <alignment vertical="center"/>
    </xf>
    <xf numFmtId="3" fontId="34" fillId="0" borderId="0" xfId="0" applyNumberFormat="1" applyFont="1" applyAlignment="1">
      <alignment horizontal="right" vertical="center"/>
    </xf>
    <xf numFmtId="0" fontId="30" fillId="0" borderId="0" xfId="0" applyFont="1" applyAlignment="1">
      <alignment horizontal="right" vertical="center"/>
    </xf>
    <xf numFmtId="0" fontId="12" fillId="0" borderId="17" xfId="0" applyFont="1" applyBorder="1"/>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30" fillId="15" borderId="0" xfId="0" applyFont="1" applyFill="1" applyAlignment="1">
      <alignment horizontal="right" vertical="center"/>
    </xf>
    <xf numFmtId="0" fontId="30" fillId="15" borderId="17" xfId="0" applyFont="1" applyFill="1" applyBorder="1" applyAlignment="1">
      <alignment horizontal="right" vertical="center"/>
    </xf>
    <xf numFmtId="0" fontId="29" fillId="15" borderId="17" xfId="0" applyFont="1" applyFill="1" applyBorder="1" applyAlignment="1">
      <alignment horizontal="righ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30" sqref="C30"/>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4" t="s">
        <v>183</v>
      </c>
      <c r="B1" s="145"/>
      <c r="C1" s="145"/>
      <c r="D1" s="42"/>
      <c r="E1" s="42"/>
      <c r="F1" s="42"/>
      <c r="G1" s="42"/>
      <c r="H1" s="42"/>
      <c r="I1" s="42"/>
      <c r="J1" s="43"/>
    </row>
    <row r="2" spans="1:10" ht="14.45" customHeight="1" x14ac:dyDescent="0.25">
      <c r="A2" s="146" t="s">
        <v>199</v>
      </c>
      <c r="B2" s="147"/>
      <c r="C2" s="147"/>
      <c r="D2" s="147"/>
      <c r="E2" s="147"/>
      <c r="F2" s="147"/>
      <c r="G2" s="147"/>
      <c r="H2" s="147"/>
      <c r="I2" s="147"/>
      <c r="J2" s="148"/>
    </row>
    <row r="3" spans="1:10" x14ac:dyDescent="0.25">
      <c r="A3" s="45"/>
      <c r="B3" s="46"/>
      <c r="C3" s="46"/>
      <c r="D3" s="46"/>
      <c r="E3" s="46"/>
      <c r="F3" s="46"/>
      <c r="G3" s="46"/>
      <c r="H3" s="46"/>
      <c r="I3" s="46"/>
      <c r="J3" s="47"/>
    </row>
    <row r="4" spans="1:10" ht="33.6" customHeight="1" x14ac:dyDescent="0.25">
      <c r="A4" s="149" t="s">
        <v>184</v>
      </c>
      <c r="B4" s="150"/>
      <c r="C4" s="150"/>
      <c r="D4" s="150"/>
      <c r="E4" s="151">
        <v>45658</v>
      </c>
      <c r="F4" s="152"/>
      <c r="G4" s="48" t="s">
        <v>0</v>
      </c>
      <c r="H4" s="151">
        <v>46022</v>
      </c>
      <c r="I4" s="152"/>
      <c r="J4" s="49"/>
    </row>
    <row r="5" spans="1:10" s="50" customFormat="1" ht="10.15" customHeight="1" x14ac:dyDescent="0.25">
      <c r="A5" s="153"/>
      <c r="B5" s="154"/>
      <c r="C5" s="154"/>
      <c r="D5" s="154"/>
      <c r="E5" s="154"/>
      <c r="F5" s="154"/>
      <c r="G5" s="154"/>
      <c r="H5" s="154"/>
      <c r="I5" s="154"/>
      <c r="J5" s="155"/>
    </row>
    <row r="6" spans="1:10" ht="20.45" customHeight="1" x14ac:dyDescent="0.25">
      <c r="A6" s="51"/>
      <c r="B6" s="52" t="s">
        <v>205</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4</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0" t="s">
        <v>207</v>
      </c>
      <c r="B10" s="141"/>
      <c r="C10" s="141"/>
      <c r="D10" s="141"/>
      <c r="E10" s="141"/>
      <c r="F10" s="141"/>
      <c r="G10" s="141"/>
      <c r="H10" s="141"/>
      <c r="I10" s="141"/>
      <c r="J10" s="61"/>
    </row>
    <row r="11" spans="1:10" ht="24.6" customHeight="1" x14ac:dyDescent="0.25">
      <c r="A11" s="128" t="s">
        <v>185</v>
      </c>
      <c r="B11" s="142"/>
      <c r="C11" s="134" t="s">
        <v>272</v>
      </c>
      <c r="D11" s="135"/>
      <c r="E11" s="62"/>
      <c r="F11" s="99" t="s">
        <v>208</v>
      </c>
      <c r="G11" s="138"/>
      <c r="H11" s="116" t="s">
        <v>273</v>
      </c>
      <c r="I11" s="117"/>
      <c r="J11" s="63"/>
    </row>
    <row r="12" spans="1:10" ht="14.45" customHeight="1" x14ac:dyDescent="0.25">
      <c r="A12" s="64"/>
      <c r="B12" s="65"/>
      <c r="C12" s="65"/>
      <c r="D12" s="65"/>
      <c r="E12" s="143"/>
      <c r="F12" s="143"/>
      <c r="G12" s="143"/>
      <c r="H12" s="143"/>
      <c r="I12" s="66"/>
      <c r="J12" s="63"/>
    </row>
    <row r="13" spans="1:10" ht="21" customHeight="1" x14ac:dyDescent="0.25">
      <c r="A13" s="98" t="s">
        <v>200</v>
      </c>
      <c r="B13" s="138"/>
      <c r="C13" s="134" t="s">
        <v>274</v>
      </c>
      <c r="D13" s="135"/>
      <c r="E13" s="156"/>
      <c r="F13" s="143"/>
      <c r="G13" s="143"/>
      <c r="H13" s="143"/>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38"/>
      <c r="C15" s="134" t="s">
        <v>275</v>
      </c>
      <c r="D15" s="135"/>
      <c r="E15" s="139"/>
      <c r="F15" s="130"/>
      <c r="G15" s="68" t="s">
        <v>209</v>
      </c>
      <c r="H15" s="116" t="s">
        <v>285</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210</v>
      </c>
      <c r="C17" s="134" t="s">
        <v>9</v>
      </c>
      <c r="D17" s="135"/>
      <c r="E17" s="71"/>
      <c r="F17" s="71"/>
      <c r="G17" s="71"/>
      <c r="H17" s="71"/>
      <c r="I17" s="71"/>
      <c r="J17" s="69"/>
    </row>
    <row r="18" spans="1:10" x14ac:dyDescent="0.25">
      <c r="A18" s="136"/>
      <c r="B18" s="137"/>
      <c r="C18" s="105"/>
      <c r="D18" s="105"/>
      <c r="E18" s="105"/>
      <c r="F18" s="105"/>
      <c r="G18" s="105"/>
      <c r="H18" s="105"/>
      <c r="I18" s="65"/>
      <c r="J18" s="67"/>
    </row>
    <row r="19" spans="1:10" x14ac:dyDescent="0.25">
      <c r="A19" s="128" t="s">
        <v>187</v>
      </c>
      <c r="B19" s="129"/>
      <c r="C19" s="107" t="s">
        <v>276</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28" t="s">
        <v>188</v>
      </c>
      <c r="B21" s="129"/>
      <c r="C21" s="116">
        <v>10000</v>
      </c>
      <c r="D21" s="117"/>
      <c r="E21" s="105"/>
      <c r="F21" s="105"/>
      <c r="G21" s="107" t="s">
        <v>277</v>
      </c>
      <c r="H21" s="108"/>
      <c r="I21" s="108"/>
      <c r="J21" s="109"/>
    </row>
    <row r="22" spans="1:10" x14ac:dyDescent="0.25">
      <c r="A22" s="64"/>
      <c r="B22" s="65"/>
      <c r="C22" s="65"/>
      <c r="D22" s="65"/>
      <c r="E22" s="105"/>
      <c r="F22" s="105"/>
      <c r="G22" s="105"/>
      <c r="H22" s="105"/>
      <c r="I22" s="65"/>
      <c r="J22" s="67"/>
    </row>
    <row r="23" spans="1:10" x14ac:dyDescent="0.25">
      <c r="A23" s="128" t="s">
        <v>189</v>
      </c>
      <c r="B23" s="129"/>
      <c r="C23" s="107" t="s">
        <v>278</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28" t="s">
        <v>190</v>
      </c>
      <c r="B25" s="129"/>
      <c r="C25" s="131" t="s">
        <v>279</v>
      </c>
      <c r="D25" s="132"/>
      <c r="E25" s="132"/>
      <c r="F25" s="132"/>
      <c r="G25" s="132"/>
      <c r="H25" s="132"/>
      <c r="I25" s="132"/>
      <c r="J25" s="133"/>
    </row>
    <row r="26" spans="1:10" x14ac:dyDescent="0.25">
      <c r="A26" s="64"/>
      <c r="B26" s="65"/>
      <c r="C26" s="72"/>
      <c r="D26" s="65"/>
      <c r="E26" s="105"/>
      <c r="F26" s="105"/>
      <c r="G26" s="105"/>
      <c r="H26" s="105"/>
      <c r="I26" s="65"/>
      <c r="J26" s="67"/>
    </row>
    <row r="27" spans="1:10" x14ac:dyDescent="0.25">
      <c r="A27" s="128" t="s">
        <v>191</v>
      </c>
      <c r="B27" s="129"/>
      <c r="C27" s="131" t="s">
        <v>280</v>
      </c>
      <c r="D27" s="132"/>
      <c r="E27" s="132"/>
      <c r="F27" s="132"/>
      <c r="G27" s="132"/>
      <c r="H27" s="132"/>
      <c r="I27" s="132"/>
      <c r="J27" s="133"/>
    </row>
    <row r="28" spans="1:10" ht="13.9" customHeight="1" x14ac:dyDescent="0.25">
      <c r="A28" s="64"/>
      <c r="B28" s="65"/>
      <c r="C28" s="72"/>
      <c r="D28" s="65"/>
      <c r="E28" s="105"/>
      <c r="F28" s="105"/>
      <c r="G28" s="105"/>
      <c r="H28" s="105"/>
      <c r="I28" s="65"/>
      <c r="J28" s="67"/>
    </row>
    <row r="29" spans="1:10" ht="22.9" customHeight="1" x14ac:dyDescent="0.25">
      <c r="A29" s="98" t="s">
        <v>201</v>
      </c>
      <c r="B29" s="129"/>
      <c r="C29" s="73">
        <v>24</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28" t="s">
        <v>192</v>
      </c>
      <c r="B31" s="129"/>
      <c r="C31" s="88" t="s">
        <v>212</v>
      </c>
      <c r="D31" s="127" t="s">
        <v>211</v>
      </c>
      <c r="E31" s="114"/>
      <c r="F31" s="114"/>
      <c r="G31" s="114"/>
      <c r="H31" s="65"/>
      <c r="I31" s="77" t="s">
        <v>212</v>
      </c>
      <c r="J31" s="78" t="s">
        <v>213</v>
      </c>
    </row>
    <row r="32" spans="1:10" x14ac:dyDescent="0.25">
      <c r="A32" s="128"/>
      <c r="B32" s="129"/>
      <c r="C32" s="79"/>
      <c r="D32" s="48"/>
      <c r="E32" s="130"/>
      <c r="F32" s="130"/>
      <c r="G32" s="130"/>
      <c r="H32" s="130"/>
      <c r="I32" s="75"/>
      <c r="J32" s="76"/>
    </row>
    <row r="33" spans="1:10" x14ac:dyDescent="0.25">
      <c r="A33" s="128" t="s">
        <v>202</v>
      </c>
      <c r="B33" s="129"/>
      <c r="C33" s="73" t="s">
        <v>215</v>
      </c>
      <c r="D33" s="127" t="s">
        <v>214</v>
      </c>
      <c r="E33" s="114"/>
      <c r="F33" s="114"/>
      <c r="G33" s="114"/>
      <c r="H33" s="71"/>
      <c r="I33" s="77" t="s">
        <v>215</v>
      </c>
      <c r="J33" s="78" t="s">
        <v>216</v>
      </c>
    </row>
    <row r="34" spans="1:10" x14ac:dyDescent="0.25">
      <c r="A34" s="64"/>
      <c r="B34" s="65"/>
      <c r="C34" s="65"/>
      <c r="D34" s="65"/>
      <c r="E34" s="105"/>
      <c r="F34" s="105"/>
      <c r="G34" s="105"/>
      <c r="H34" s="105"/>
      <c r="I34" s="65"/>
      <c r="J34" s="67"/>
    </row>
    <row r="35" spans="1:10" x14ac:dyDescent="0.25">
      <c r="A35" s="127"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2"/>
      <c r="B37" s="123"/>
      <c r="C37" s="123"/>
      <c r="D37" s="123"/>
      <c r="E37" s="122"/>
      <c r="F37" s="123"/>
      <c r="G37" s="123"/>
      <c r="H37" s="123"/>
      <c r="I37" s="124"/>
      <c r="J37" s="81"/>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217</v>
      </c>
    </row>
    <row r="49" spans="1:10" x14ac:dyDescent="0.25">
      <c r="A49" s="83"/>
      <c r="B49" s="72"/>
      <c r="C49" s="72"/>
      <c r="D49" s="65"/>
      <c r="E49" s="105"/>
      <c r="F49" s="105"/>
      <c r="G49" s="120"/>
      <c r="H49" s="120"/>
      <c r="I49" s="65"/>
      <c r="J49" s="84" t="s">
        <v>218</v>
      </c>
    </row>
    <row r="50" spans="1:10" ht="14.45" customHeight="1" x14ac:dyDescent="0.25">
      <c r="A50" s="98" t="s">
        <v>195</v>
      </c>
      <c r="B50" s="99"/>
      <c r="C50" s="116" t="s">
        <v>217</v>
      </c>
      <c r="D50" s="117"/>
      <c r="E50" s="118" t="s">
        <v>219</v>
      </c>
      <c r="F50" s="119"/>
      <c r="G50" s="107" t="s">
        <v>281</v>
      </c>
      <c r="H50" s="108"/>
      <c r="I50" s="108"/>
      <c r="J50" s="109"/>
    </row>
    <row r="51" spans="1:10" x14ac:dyDescent="0.25">
      <c r="A51" s="83"/>
      <c r="B51" s="72"/>
      <c r="C51" s="120"/>
      <c r="D51" s="120"/>
      <c r="E51" s="105"/>
      <c r="F51" s="105"/>
      <c r="G51" s="121" t="s">
        <v>220</v>
      </c>
      <c r="H51" s="121"/>
      <c r="I51" s="121"/>
      <c r="J51" s="56"/>
    </row>
    <row r="52" spans="1:10" ht="13.9" customHeight="1" x14ac:dyDescent="0.25">
      <c r="A52" s="98" t="s">
        <v>196</v>
      </c>
      <c r="B52" s="99"/>
      <c r="C52" s="107" t="s">
        <v>282</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283</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284</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221</v>
      </c>
      <c r="B58" s="99"/>
      <c r="C58" s="100"/>
      <c r="D58" s="101"/>
      <c r="E58" s="101"/>
      <c r="F58" s="101"/>
      <c r="G58" s="101"/>
      <c r="H58" s="101"/>
      <c r="I58" s="101"/>
      <c r="J58" s="102"/>
    </row>
    <row r="59" spans="1:10" ht="14.45" customHeight="1" x14ac:dyDescent="0.25">
      <c r="A59" s="64"/>
      <c r="B59" s="65"/>
      <c r="C59" s="103" t="s">
        <v>222</v>
      </c>
      <c r="D59" s="103"/>
      <c r="E59" s="103"/>
      <c r="F59" s="103"/>
      <c r="G59" s="65"/>
      <c r="H59" s="65"/>
      <c r="I59" s="65"/>
      <c r="J59" s="67"/>
    </row>
    <row r="60" spans="1:10" x14ac:dyDescent="0.25">
      <c r="A60" s="98" t="s">
        <v>223</v>
      </c>
      <c r="B60" s="99"/>
      <c r="C60" s="100"/>
      <c r="D60" s="101"/>
      <c r="E60" s="101"/>
      <c r="F60" s="101"/>
      <c r="G60" s="101"/>
      <c r="H60" s="101"/>
      <c r="I60" s="101"/>
      <c r="J60" s="102"/>
    </row>
    <row r="61" spans="1:10" ht="14.45" customHeight="1" x14ac:dyDescent="0.25">
      <c r="A61" s="85"/>
      <c r="B61" s="86"/>
      <c r="C61" s="104" t="s">
        <v>224</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zoomScaleNormal="100" zoomScaleSheetLayoutView="100" workbookViewId="0">
      <selection activeCell="H31" sqref="H31"/>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287</v>
      </c>
      <c r="B2" s="173"/>
      <c r="C2" s="173"/>
      <c r="D2" s="173"/>
      <c r="E2" s="173"/>
      <c r="F2" s="173"/>
      <c r="G2" s="173"/>
      <c r="H2" s="173"/>
      <c r="I2" s="173"/>
    </row>
    <row r="3" spans="1:9" x14ac:dyDescent="0.2">
      <c r="A3" s="174" t="s">
        <v>225</v>
      </c>
      <c r="B3" s="174"/>
      <c r="C3" s="174"/>
      <c r="D3" s="174"/>
      <c r="E3" s="174"/>
      <c r="F3" s="174"/>
      <c r="G3" s="174"/>
      <c r="H3" s="174"/>
      <c r="I3" s="174"/>
    </row>
    <row r="4" spans="1:9" x14ac:dyDescent="0.2">
      <c r="A4" s="158" t="s">
        <v>286</v>
      </c>
      <c r="B4" s="159"/>
      <c r="C4" s="159"/>
      <c r="D4" s="159"/>
      <c r="E4" s="159"/>
      <c r="F4" s="159"/>
      <c r="G4" s="159"/>
      <c r="H4" s="159"/>
      <c r="I4" s="160"/>
    </row>
    <row r="5" spans="1:9" ht="67.5" x14ac:dyDescent="0.2">
      <c r="A5" s="164" t="s">
        <v>2</v>
      </c>
      <c r="B5" s="165"/>
      <c r="C5" s="165"/>
      <c r="D5" s="165"/>
      <c r="E5" s="165"/>
      <c r="F5" s="165"/>
      <c r="G5" s="1" t="s">
        <v>4</v>
      </c>
      <c r="H5" s="3" t="s">
        <v>177</v>
      </c>
      <c r="I5" s="3" t="s">
        <v>178</v>
      </c>
    </row>
    <row r="6" spans="1:9" x14ac:dyDescent="0.2">
      <c r="A6" s="168">
        <v>1</v>
      </c>
      <c r="B6" s="169"/>
      <c r="C6" s="169"/>
      <c r="D6" s="169"/>
      <c r="E6" s="169"/>
      <c r="F6" s="169"/>
      <c r="G6" s="2">
        <v>2</v>
      </c>
      <c r="H6" s="3">
        <v>3</v>
      </c>
      <c r="I6" s="3">
        <v>4</v>
      </c>
    </row>
    <row r="7" spans="1:9" x14ac:dyDescent="0.2">
      <c r="A7" s="166" t="s">
        <v>36</v>
      </c>
      <c r="B7" s="167"/>
      <c r="C7" s="167"/>
      <c r="D7" s="167"/>
      <c r="E7" s="167"/>
      <c r="F7" s="167"/>
      <c r="G7" s="167"/>
      <c r="H7" s="167"/>
      <c r="I7" s="167"/>
    </row>
    <row r="8" spans="1:9" x14ac:dyDescent="0.2">
      <c r="A8" s="161" t="s">
        <v>226</v>
      </c>
      <c r="B8" s="162"/>
      <c r="C8" s="162"/>
      <c r="D8" s="162"/>
      <c r="E8" s="162"/>
      <c r="F8" s="162"/>
      <c r="G8" s="4">
        <v>1</v>
      </c>
      <c r="H8" s="23">
        <f>H9+H10+H16+H20</f>
        <v>4498774</v>
      </c>
      <c r="I8" s="23">
        <f>I9+I10+I16+I20</f>
        <v>4365937</v>
      </c>
    </row>
    <row r="9" spans="1:9" x14ac:dyDescent="0.2">
      <c r="A9" s="163" t="s">
        <v>15</v>
      </c>
      <c r="B9" s="157"/>
      <c r="C9" s="157"/>
      <c r="D9" s="157"/>
      <c r="E9" s="157"/>
      <c r="F9" s="157"/>
      <c r="G9" s="5">
        <v>2</v>
      </c>
      <c r="H9" s="24">
        <v>118368</v>
      </c>
      <c r="I9" s="24">
        <v>71453</v>
      </c>
    </row>
    <row r="10" spans="1:9" x14ac:dyDescent="0.2">
      <c r="A10" s="161" t="s">
        <v>16</v>
      </c>
      <c r="B10" s="162"/>
      <c r="C10" s="162"/>
      <c r="D10" s="162"/>
      <c r="E10" s="162"/>
      <c r="F10" s="162"/>
      <c r="G10" s="4">
        <v>3</v>
      </c>
      <c r="H10" s="23">
        <f>H11+H12+H13+H14+H15</f>
        <v>315642</v>
      </c>
      <c r="I10" s="23">
        <f>I11+I12+I13+I14+I15</f>
        <v>266914</v>
      </c>
    </row>
    <row r="11" spans="1:9" x14ac:dyDescent="0.2">
      <c r="A11" s="157" t="s">
        <v>17</v>
      </c>
      <c r="B11" s="157"/>
      <c r="C11" s="157"/>
      <c r="D11" s="157"/>
      <c r="E11" s="157"/>
      <c r="F11" s="157"/>
      <c r="G11" s="89">
        <v>4</v>
      </c>
      <c r="H11" s="25">
        <v>115214</v>
      </c>
      <c r="I11" s="25">
        <v>28077</v>
      </c>
    </row>
    <row r="12" spans="1:9" x14ac:dyDescent="0.2">
      <c r="A12" s="157" t="s">
        <v>18</v>
      </c>
      <c r="B12" s="157"/>
      <c r="C12" s="157"/>
      <c r="D12" s="157"/>
      <c r="E12" s="157"/>
      <c r="F12" s="157"/>
      <c r="G12" s="89">
        <v>5</v>
      </c>
      <c r="H12" s="25">
        <v>121555</v>
      </c>
      <c r="I12" s="25">
        <v>186038</v>
      </c>
    </row>
    <row r="13" spans="1:9" x14ac:dyDescent="0.2">
      <c r="A13" s="157" t="s">
        <v>19</v>
      </c>
      <c r="B13" s="157"/>
      <c r="C13" s="157"/>
      <c r="D13" s="157"/>
      <c r="E13" s="157"/>
      <c r="F13" s="157"/>
      <c r="G13" s="89">
        <v>6</v>
      </c>
      <c r="H13" s="25">
        <v>68793</v>
      </c>
      <c r="I13" s="25">
        <v>49526</v>
      </c>
    </row>
    <row r="14" spans="1:9" x14ac:dyDescent="0.2">
      <c r="A14" s="157" t="s">
        <v>20</v>
      </c>
      <c r="B14" s="157"/>
      <c r="C14" s="157"/>
      <c r="D14" s="157"/>
      <c r="E14" s="157"/>
      <c r="F14" s="157"/>
      <c r="G14" s="89">
        <v>7</v>
      </c>
      <c r="H14" s="25">
        <v>10080</v>
      </c>
      <c r="I14" s="25">
        <v>3273</v>
      </c>
    </row>
    <row r="15" spans="1:9" x14ac:dyDescent="0.2">
      <c r="A15" s="157" t="s">
        <v>21</v>
      </c>
      <c r="B15" s="157"/>
      <c r="C15" s="157"/>
      <c r="D15" s="157"/>
      <c r="E15" s="157"/>
      <c r="F15" s="157"/>
      <c r="G15" s="89">
        <v>8</v>
      </c>
      <c r="H15" s="25">
        <v>0</v>
      </c>
      <c r="I15" s="25">
        <v>0</v>
      </c>
    </row>
    <row r="16" spans="1:9" x14ac:dyDescent="0.2">
      <c r="A16" s="161" t="s">
        <v>242</v>
      </c>
      <c r="B16" s="162"/>
      <c r="C16" s="162"/>
      <c r="D16" s="162"/>
      <c r="E16" s="162"/>
      <c r="F16" s="162"/>
      <c r="G16" s="4">
        <v>9</v>
      </c>
      <c r="H16" s="23">
        <f>H17+H18+H19</f>
        <v>4064764</v>
      </c>
      <c r="I16" s="23">
        <f>I17+I18+I19</f>
        <v>4027570</v>
      </c>
    </row>
    <row r="17" spans="1:9" x14ac:dyDescent="0.2">
      <c r="A17" s="175" t="s">
        <v>22</v>
      </c>
      <c r="B17" s="157"/>
      <c r="C17" s="157"/>
      <c r="D17" s="157"/>
      <c r="E17" s="157"/>
      <c r="F17" s="157"/>
      <c r="G17" s="89">
        <v>10</v>
      </c>
      <c r="H17" s="25">
        <v>3882505</v>
      </c>
      <c r="I17" s="25">
        <v>3841666</v>
      </c>
    </row>
    <row r="18" spans="1:9" x14ac:dyDescent="0.2">
      <c r="A18" s="175" t="s">
        <v>23</v>
      </c>
      <c r="B18" s="157"/>
      <c r="C18" s="157"/>
      <c r="D18" s="157"/>
      <c r="E18" s="157"/>
      <c r="F18" s="157"/>
      <c r="G18" s="89">
        <v>11</v>
      </c>
      <c r="H18" s="25">
        <v>33166</v>
      </c>
      <c r="I18" s="25">
        <v>33166</v>
      </c>
    </row>
    <row r="19" spans="1:9" ht="27.6" customHeight="1" x14ac:dyDescent="0.2">
      <c r="A19" s="175" t="s">
        <v>227</v>
      </c>
      <c r="B19" s="157"/>
      <c r="C19" s="157"/>
      <c r="D19" s="157"/>
      <c r="E19" s="157"/>
      <c r="F19" s="157"/>
      <c r="G19" s="89">
        <v>12</v>
      </c>
      <c r="H19" s="25">
        <v>149093</v>
      </c>
      <c r="I19" s="25">
        <v>152738</v>
      </c>
    </row>
    <row r="20" spans="1:9" x14ac:dyDescent="0.2">
      <c r="A20" s="163" t="s">
        <v>14</v>
      </c>
      <c r="B20" s="157"/>
      <c r="C20" s="157"/>
      <c r="D20" s="157"/>
      <c r="E20" s="157"/>
      <c r="F20" s="157"/>
      <c r="G20" s="90">
        <v>13</v>
      </c>
      <c r="H20" s="25">
        <v>0</v>
      </c>
      <c r="I20" s="25">
        <v>0</v>
      </c>
    </row>
    <row r="21" spans="1:9" x14ac:dyDescent="0.2">
      <c r="A21" s="161" t="s">
        <v>228</v>
      </c>
      <c r="B21" s="162"/>
      <c r="C21" s="162"/>
      <c r="D21" s="162"/>
      <c r="E21" s="162"/>
      <c r="F21" s="162"/>
      <c r="G21" s="4">
        <v>14</v>
      </c>
      <c r="H21" s="23">
        <f>H22+H28+H32</f>
        <v>2199337</v>
      </c>
      <c r="I21" s="23">
        <f>I22+I28+I32</f>
        <v>2623531</v>
      </c>
    </row>
    <row r="22" spans="1:9" x14ac:dyDescent="0.2">
      <c r="A22" s="161" t="s">
        <v>229</v>
      </c>
      <c r="B22" s="162"/>
      <c r="C22" s="162"/>
      <c r="D22" s="162"/>
      <c r="E22" s="162"/>
      <c r="F22" s="162"/>
      <c r="G22" s="4">
        <v>15</v>
      </c>
      <c r="H22" s="23">
        <f>H23+H24+H25+H26+H27</f>
        <v>292312</v>
      </c>
      <c r="I22" s="23">
        <f>I23+I24+I25+I26+I27</f>
        <v>343844</v>
      </c>
    </row>
    <row r="23" spans="1:9" x14ac:dyDescent="0.2">
      <c r="A23" s="157" t="s">
        <v>24</v>
      </c>
      <c r="B23" s="157"/>
      <c r="C23" s="157"/>
      <c r="D23" s="157"/>
      <c r="E23" s="157"/>
      <c r="F23" s="157"/>
      <c r="G23" s="89">
        <v>16</v>
      </c>
      <c r="H23" s="25">
        <v>169092</v>
      </c>
      <c r="I23" s="25">
        <v>207256</v>
      </c>
    </row>
    <row r="24" spans="1:9" x14ac:dyDescent="0.2">
      <c r="A24" s="157" t="s">
        <v>25</v>
      </c>
      <c r="B24" s="157"/>
      <c r="C24" s="157"/>
      <c r="D24" s="157"/>
      <c r="E24" s="157"/>
      <c r="F24" s="157"/>
      <c r="G24" s="89">
        <v>17</v>
      </c>
      <c r="H24" s="25">
        <v>221</v>
      </c>
      <c r="I24" s="25">
        <v>0</v>
      </c>
    </row>
    <row r="25" spans="1:9" x14ac:dyDescent="0.2">
      <c r="A25" s="157" t="s">
        <v>26</v>
      </c>
      <c r="B25" s="157"/>
      <c r="C25" s="157"/>
      <c r="D25" s="157"/>
      <c r="E25" s="157"/>
      <c r="F25" s="157"/>
      <c r="G25" s="89">
        <v>18</v>
      </c>
      <c r="H25" s="25">
        <v>9085</v>
      </c>
      <c r="I25" s="25">
        <v>1702</v>
      </c>
    </row>
    <row r="26" spans="1:9" x14ac:dyDescent="0.2">
      <c r="A26" s="157" t="s">
        <v>27</v>
      </c>
      <c r="B26" s="157"/>
      <c r="C26" s="157"/>
      <c r="D26" s="157"/>
      <c r="E26" s="157"/>
      <c r="F26" s="157"/>
      <c r="G26" s="89">
        <v>19</v>
      </c>
      <c r="H26" s="25">
        <v>22937</v>
      </c>
      <c r="I26" s="25">
        <v>15897</v>
      </c>
    </row>
    <row r="27" spans="1:9" x14ac:dyDescent="0.2">
      <c r="A27" s="157" t="s">
        <v>28</v>
      </c>
      <c r="B27" s="157"/>
      <c r="C27" s="157"/>
      <c r="D27" s="157"/>
      <c r="E27" s="157"/>
      <c r="F27" s="157"/>
      <c r="G27" s="89">
        <v>20</v>
      </c>
      <c r="H27" s="25">
        <v>90977</v>
      </c>
      <c r="I27" s="25">
        <v>118989</v>
      </c>
    </row>
    <row r="28" spans="1:9" x14ac:dyDescent="0.2">
      <c r="A28" s="161" t="s">
        <v>230</v>
      </c>
      <c r="B28" s="161"/>
      <c r="C28" s="161"/>
      <c r="D28" s="161"/>
      <c r="E28" s="161"/>
      <c r="F28" s="161"/>
      <c r="G28" s="4">
        <v>21</v>
      </c>
      <c r="H28" s="23">
        <f>H29+H30+H31</f>
        <v>1810138</v>
      </c>
      <c r="I28" s="23">
        <f>I29+I30+I31</f>
        <v>1971463</v>
      </c>
    </row>
    <row r="29" spans="1:9" x14ac:dyDescent="0.2">
      <c r="A29" s="157" t="s">
        <v>29</v>
      </c>
      <c r="B29" s="157"/>
      <c r="C29" s="157"/>
      <c r="D29" s="157"/>
      <c r="E29" s="157"/>
      <c r="F29" s="157"/>
      <c r="G29" s="89">
        <v>22</v>
      </c>
      <c r="H29" s="25">
        <v>953613</v>
      </c>
      <c r="I29" s="25">
        <v>1107817</v>
      </c>
    </row>
    <row r="30" spans="1:9" x14ac:dyDescent="0.2">
      <c r="A30" s="157" t="s">
        <v>30</v>
      </c>
      <c r="B30" s="157"/>
      <c r="C30" s="157"/>
      <c r="D30" s="157"/>
      <c r="E30" s="157"/>
      <c r="F30" s="157"/>
      <c r="G30" s="89">
        <v>23</v>
      </c>
      <c r="H30" s="25">
        <v>0</v>
      </c>
      <c r="I30" s="25">
        <v>0</v>
      </c>
    </row>
    <row r="31" spans="1:9" x14ac:dyDescent="0.2">
      <c r="A31" s="157" t="s">
        <v>31</v>
      </c>
      <c r="B31" s="157"/>
      <c r="C31" s="157"/>
      <c r="D31" s="157"/>
      <c r="E31" s="157"/>
      <c r="F31" s="157"/>
      <c r="G31" s="89">
        <v>24</v>
      </c>
      <c r="H31" s="25">
        <v>856525</v>
      </c>
      <c r="I31" s="25">
        <v>863646</v>
      </c>
    </row>
    <row r="32" spans="1:9" x14ac:dyDescent="0.2">
      <c r="A32" s="163" t="s">
        <v>32</v>
      </c>
      <c r="B32" s="157"/>
      <c r="C32" s="157"/>
      <c r="D32" s="157"/>
      <c r="E32" s="157"/>
      <c r="F32" s="157"/>
      <c r="G32" s="5">
        <v>25</v>
      </c>
      <c r="H32" s="24">
        <v>96887</v>
      </c>
      <c r="I32" s="24">
        <v>308224</v>
      </c>
    </row>
    <row r="33" spans="1:9" ht="25.9" customHeight="1" x14ac:dyDescent="0.2">
      <c r="A33" s="163" t="s">
        <v>33</v>
      </c>
      <c r="B33" s="157"/>
      <c r="C33" s="157"/>
      <c r="D33" s="157"/>
      <c r="E33" s="157"/>
      <c r="F33" s="157"/>
      <c r="G33" s="5">
        <v>26</v>
      </c>
      <c r="H33" s="24">
        <v>224165</v>
      </c>
      <c r="I33" s="24">
        <v>287457</v>
      </c>
    </row>
    <row r="34" spans="1:9" x14ac:dyDescent="0.2">
      <c r="A34" s="161" t="s">
        <v>231</v>
      </c>
      <c r="B34" s="162"/>
      <c r="C34" s="162"/>
      <c r="D34" s="162"/>
      <c r="E34" s="162"/>
      <c r="F34" s="162"/>
      <c r="G34" s="4">
        <v>27</v>
      </c>
      <c r="H34" s="23">
        <f>H8+H21+H33</f>
        <v>6922276</v>
      </c>
      <c r="I34" s="23">
        <f>I8+I21+I33</f>
        <v>7276925</v>
      </c>
    </row>
    <row r="35" spans="1:9" x14ac:dyDescent="0.2">
      <c r="A35" s="163" t="s">
        <v>34</v>
      </c>
      <c r="B35" s="157"/>
      <c r="C35" s="157"/>
      <c r="D35" s="157"/>
      <c r="E35" s="157"/>
      <c r="F35" s="157"/>
      <c r="G35" s="5">
        <v>28</v>
      </c>
      <c r="H35" s="24">
        <v>0</v>
      </c>
      <c r="I35" s="24">
        <v>0</v>
      </c>
    </row>
    <row r="36" spans="1:9" x14ac:dyDescent="0.2">
      <c r="A36" s="166" t="s">
        <v>3</v>
      </c>
      <c r="B36" s="166"/>
      <c r="C36" s="166"/>
      <c r="D36" s="166"/>
      <c r="E36" s="166"/>
      <c r="F36" s="166"/>
      <c r="G36" s="166"/>
      <c r="H36" s="166"/>
      <c r="I36" s="166"/>
    </row>
    <row r="37" spans="1:9" x14ac:dyDescent="0.2">
      <c r="A37" s="161" t="s">
        <v>232</v>
      </c>
      <c r="B37" s="162"/>
      <c r="C37" s="162"/>
      <c r="D37" s="162"/>
      <c r="E37" s="162"/>
      <c r="F37" s="162"/>
      <c r="G37" s="4">
        <v>29</v>
      </c>
      <c r="H37" s="23">
        <f>H38+H39+H40+H45+H46+H47+H48+H49</f>
        <v>5950516</v>
      </c>
      <c r="I37" s="23">
        <f>I38+I39+I40+I45+I46+I47+I48+I49</f>
        <v>6115008</v>
      </c>
    </row>
    <row r="38" spans="1:9" x14ac:dyDescent="0.2">
      <c r="A38" s="157" t="s">
        <v>37</v>
      </c>
      <c r="B38" s="157"/>
      <c r="C38" s="157"/>
      <c r="D38" s="157"/>
      <c r="E38" s="157"/>
      <c r="F38" s="157"/>
      <c r="G38" s="89">
        <v>30</v>
      </c>
      <c r="H38" s="25">
        <v>3076315</v>
      </c>
      <c r="I38" s="25">
        <v>3076315</v>
      </c>
    </row>
    <row r="39" spans="1:9" x14ac:dyDescent="0.2">
      <c r="A39" s="157" t="s">
        <v>38</v>
      </c>
      <c r="B39" s="157"/>
      <c r="C39" s="157"/>
      <c r="D39" s="157"/>
      <c r="E39" s="157"/>
      <c r="F39" s="157"/>
      <c r="G39" s="89">
        <v>31</v>
      </c>
      <c r="H39" s="25">
        <v>1840833</v>
      </c>
      <c r="I39" s="25">
        <v>1840947</v>
      </c>
    </row>
    <row r="40" spans="1:9" x14ac:dyDescent="0.2">
      <c r="A40" s="162" t="s">
        <v>233</v>
      </c>
      <c r="B40" s="162"/>
      <c r="C40" s="162"/>
      <c r="D40" s="162"/>
      <c r="E40" s="162"/>
      <c r="F40" s="162"/>
      <c r="G40" s="91">
        <v>32</v>
      </c>
      <c r="H40" s="26">
        <f>H41+H42+H43+H44</f>
        <v>966150</v>
      </c>
      <c r="I40" s="26">
        <f>I41+I42+I43+I44</f>
        <v>846204</v>
      </c>
    </row>
    <row r="41" spans="1:9" x14ac:dyDescent="0.2">
      <c r="A41" s="157" t="s">
        <v>39</v>
      </c>
      <c r="B41" s="157"/>
      <c r="C41" s="157"/>
      <c r="D41" s="157"/>
      <c r="E41" s="157"/>
      <c r="F41" s="157"/>
      <c r="G41" s="89">
        <v>33</v>
      </c>
      <c r="H41" s="25">
        <v>18714</v>
      </c>
      <c r="I41" s="25">
        <v>18714</v>
      </c>
    </row>
    <row r="42" spans="1:9" x14ac:dyDescent="0.2">
      <c r="A42" s="157" t="s">
        <v>40</v>
      </c>
      <c r="B42" s="157"/>
      <c r="C42" s="157"/>
      <c r="D42" s="157"/>
      <c r="E42" s="157"/>
      <c r="F42" s="157"/>
      <c r="G42" s="89">
        <v>34</v>
      </c>
      <c r="H42" s="25">
        <v>-30483</v>
      </c>
      <c r="I42" s="25">
        <v>-23292</v>
      </c>
    </row>
    <row r="43" spans="1:9" x14ac:dyDescent="0.2">
      <c r="A43" s="157" t="s">
        <v>41</v>
      </c>
      <c r="B43" s="157"/>
      <c r="C43" s="157"/>
      <c r="D43" s="157"/>
      <c r="E43" s="157"/>
      <c r="F43" s="157"/>
      <c r="G43" s="89">
        <v>35</v>
      </c>
      <c r="H43" s="25">
        <v>162041</v>
      </c>
      <c r="I43" s="25">
        <v>162041</v>
      </c>
    </row>
    <row r="44" spans="1:9" x14ac:dyDescent="0.2">
      <c r="A44" s="157" t="s">
        <v>42</v>
      </c>
      <c r="B44" s="157"/>
      <c r="C44" s="157"/>
      <c r="D44" s="157"/>
      <c r="E44" s="157"/>
      <c r="F44" s="157"/>
      <c r="G44" s="89">
        <v>36</v>
      </c>
      <c r="H44" s="25">
        <v>815878</v>
      </c>
      <c r="I44" s="25">
        <v>688741</v>
      </c>
    </row>
    <row r="45" spans="1:9" x14ac:dyDescent="0.2">
      <c r="A45" s="157" t="s">
        <v>234</v>
      </c>
      <c r="B45" s="157"/>
      <c r="C45" s="157"/>
      <c r="D45" s="157"/>
      <c r="E45" s="157"/>
      <c r="F45" s="157"/>
      <c r="G45" s="89">
        <v>37</v>
      </c>
      <c r="H45" s="25">
        <v>0</v>
      </c>
      <c r="I45" s="25">
        <v>0</v>
      </c>
    </row>
    <row r="46" spans="1:9" x14ac:dyDescent="0.2">
      <c r="A46" s="157" t="s">
        <v>235</v>
      </c>
      <c r="B46" s="157"/>
      <c r="C46" s="157"/>
      <c r="D46" s="157"/>
      <c r="E46" s="157"/>
      <c r="F46" s="157"/>
      <c r="G46" s="89">
        <v>38</v>
      </c>
      <c r="H46" s="25">
        <v>0</v>
      </c>
      <c r="I46" s="25">
        <v>0</v>
      </c>
    </row>
    <row r="47" spans="1:9" x14ac:dyDescent="0.2">
      <c r="A47" s="157" t="s">
        <v>236</v>
      </c>
      <c r="B47" s="157"/>
      <c r="C47" s="157"/>
      <c r="D47" s="157"/>
      <c r="E47" s="157"/>
      <c r="F47" s="157"/>
      <c r="G47" s="89">
        <v>39</v>
      </c>
      <c r="H47" s="25">
        <v>28757</v>
      </c>
      <c r="I47" s="25">
        <v>57605</v>
      </c>
    </row>
    <row r="48" spans="1:9" x14ac:dyDescent="0.2">
      <c r="A48" s="157" t="s">
        <v>237</v>
      </c>
      <c r="B48" s="157"/>
      <c r="C48" s="157"/>
      <c r="D48" s="157"/>
      <c r="E48" s="157"/>
      <c r="F48" s="157"/>
      <c r="G48" s="89">
        <v>40</v>
      </c>
      <c r="H48" s="25">
        <v>38461</v>
      </c>
      <c r="I48" s="25">
        <v>293937</v>
      </c>
    </row>
    <row r="49" spans="1:9" x14ac:dyDescent="0.2">
      <c r="A49" s="177" t="s">
        <v>238</v>
      </c>
      <c r="B49" s="177"/>
      <c r="C49" s="177"/>
      <c r="D49" s="177"/>
      <c r="E49" s="177"/>
      <c r="F49" s="177"/>
      <c r="G49" s="89">
        <v>41</v>
      </c>
      <c r="H49" s="25">
        <v>0</v>
      </c>
      <c r="I49" s="25">
        <v>0</v>
      </c>
    </row>
    <row r="50" spans="1:9" x14ac:dyDescent="0.2">
      <c r="A50" s="163" t="s">
        <v>43</v>
      </c>
      <c r="B50" s="157"/>
      <c r="C50" s="157"/>
      <c r="D50" s="157"/>
      <c r="E50" s="157"/>
      <c r="F50" s="157"/>
      <c r="G50" s="90">
        <v>42</v>
      </c>
      <c r="H50" s="24">
        <v>0</v>
      </c>
      <c r="I50" s="24">
        <v>0</v>
      </c>
    </row>
    <row r="51" spans="1:9" x14ac:dyDescent="0.2">
      <c r="A51" s="161" t="s">
        <v>239</v>
      </c>
      <c r="B51" s="162"/>
      <c r="C51" s="162"/>
      <c r="D51" s="162"/>
      <c r="E51" s="162"/>
      <c r="F51" s="162"/>
      <c r="G51" s="4">
        <v>43</v>
      </c>
      <c r="H51" s="23">
        <f>H52+H53+H54+H55+H56+H57</f>
        <v>369234</v>
      </c>
      <c r="I51" s="23">
        <f>I52+I53+I54+I55+I56+I57</f>
        <v>406572</v>
      </c>
    </row>
    <row r="52" spans="1:9" x14ac:dyDescent="0.2">
      <c r="A52" s="157" t="s">
        <v>44</v>
      </c>
      <c r="B52" s="157"/>
      <c r="C52" s="157"/>
      <c r="D52" s="157"/>
      <c r="E52" s="157"/>
      <c r="F52" s="157"/>
      <c r="G52" s="89">
        <v>44</v>
      </c>
      <c r="H52" s="25">
        <v>6596</v>
      </c>
      <c r="I52" s="25">
        <v>4370</v>
      </c>
    </row>
    <row r="53" spans="1:9" x14ac:dyDescent="0.2">
      <c r="A53" s="157" t="s">
        <v>45</v>
      </c>
      <c r="B53" s="157"/>
      <c r="C53" s="157"/>
      <c r="D53" s="157"/>
      <c r="E53" s="157"/>
      <c r="F53" s="157"/>
      <c r="G53" s="89">
        <v>45</v>
      </c>
      <c r="H53" s="25">
        <v>105781</v>
      </c>
      <c r="I53" s="25">
        <v>100869</v>
      </c>
    </row>
    <row r="54" spans="1:9" x14ac:dyDescent="0.2">
      <c r="A54" s="157" t="s">
        <v>46</v>
      </c>
      <c r="B54" s="157"/>
      <c r="C54" s="157"/>
      <c r="D54" s="157"/>
      <c r="E54" s="157"/>
      <c r="F54" s="157"/>
      <c r="G54" s="89">
        <v>46</v>
      </c>
      <c r="H54" s="25">
        <v>49749</v>
      </c>
      <c r="I54" s="25">
        <v>57171</v>
      </c>
    </row>
    <row r="55" spans="1:9" x14ac:dyDescent="0.2">
      <c r="A55" s="157" t="s">
        <v>47</v>
      </c>
      <c r="B55" s="157"/>
      <c r="C55" s="157"/>
      <c r="D55" s="157"/>
      <c r="E55" s="157"/>
      <c r="F55" s="157"/>
      <c r="G55" s="89">
        <v>47</v>
      </c>
      <c r="H55" s="25">
        <v>52870</v>
      </c>
      <c r="I55" s="25">
        <v>121052</v>
      </c>
    </row>
    <row r="56" spans="1:9" x14ac:dyDescent="0.2">
      <c r="A56" s="157" t="s">
        <v>48</v>
      </c>
      <c r="B56" s="157"/>
      <c r="C56" s="157"/>
      <c r="D56" s="157"/>
      <c r="E56" s="157"/>
      <c r="F56" s="157"/>
      <c r="G56" s="89">
        <v>48</v>
      </c>
      <c r="H56" s="25">
        <v>13048</v>
      </c>
      <c r="I56" s="25">
        <v>1481</v>
      </c>
    </row>
    <row r="57" spans="1:9" x14ac:dyDescent="0.2">
      <c r="A57" s="157" t="s">
        <v>49</v>
      </c>
      <c r="B57" s="157"/>
      <c r="C57" s="157"/>
      <c r="D57" s="157"/>
      <c r="E57" s="157"/>
      <c r="F57" s="157"/>
      <c r="G57" s="89">
        <v>49</v>
      </c>
      <c r="H57" s="25">
        <v>141190</v>
      </c>
      <c r="I57" s="25">
        <v>121629</v>
      </c>
    </row>
    <row r="58" spans="1:9" x14ac:dyDescent="0.2">
      <c r="A58" s="163" t="s">
        <v>50</v>
      </c>
      <c r="B58" s="157"/>
      <c r="C58" s="157"/>
      <c r="D58" s="157"/>
      <c r="E58" s="157"/>
      <c r="F58" s="157"/>
      <c r="G58" s="5">
        <v>50</v>
      </c>
      <c r="H58" s="24">
        <v>32198</v>
      </c>
      <c r="I58" s="24">
        <v>5737</v>
      </c>
    </row>
    <row r="59" spans="1:9" x14ac:dyDescent="0.2">
      <c r="A59" s="163" t="s">
        <v>51</v>
      </c>
      <c r="B59" s="157"/>
      <c r="C59" s="157"/>
      <c r="D59" s="157"/>
      <c r="E59" s="157"/>
      <c r="F59" s="157"/>
      <c r="G59" s="5">
        <v>51</v>
      </c>
      <c r="H59" s="24">
        <v>7637</v>
      </c>
      <c r="I59" s="24">
        <v>408</v>
      </c>
    </row>
    <row r="60" spans="1:9" x14ac:dyDescent="0.2">
      <c r="A60" s="163" t="s">
        <v>52</v>
      </c>
      <c r="B60" s="157"/>
      <c r="C60" s="157"/>
      <c r="D60" s="157"/>
      <c r="E60" s="157"/>
      <c r="F60" s="157"/>
      <c r="G60" s="90">
        <v>52</v>
      </c>
      <c r="H60" s="24">
        <v>562691</v>
      </c>
      <c r="I60" s="24">
        <v>749200</v>
      </c>
    </row>
    <row r="61" spans="1:9" x14ac:dyDescent="0.2">
      <c r="A61" s="161" t="s">
        <v>240</v>
      </c>
      <c r="B61" s="162"/>
      <c r="C61" s="162"/>
      <c r="D61" s="162"/>
      <c r="E61" s="162"/>
      <c r="F61" s="162"/>
      <c r="G61" s="4">
        <v>53</v>
      </c>
      <c r="H61" s="23">
        <f>H37+H50+H51+H58+H59+H60</f>
        <v>6922276</v>
      </c>
      <c r="I61" s="23">
        <f>I37+I50+I51+I58+I59+I60</f>
        <v>7276925</v>
      </c>
    </row>
    <row r="62" spans="1:9" x14ac:dyDescent="0.2">
      <c r="A62" s="163" t="s">
        <v>53</v>
      </c>
      <c r="B62" s="157"/>
      <c r="C62" s="157"/>
      <c r="D62" s="157"/>
      <c r="E62" s="157"/>
      <c r="F62" s="157"/>
      <c r="G62" s="90">
        <v>54</v>
      </c>
      <c r="H62" s="24">
        <v>0</v>
      </c>
      <c r="I62" s="24">
        <v>0</v>
      </c>
    </row>
    <row r="63" spans="1:9" ht="25.5" customHeight="1" x14ac:dyDescent="0.2">
      <c r="A63" s="163" t="s">
        <v>35</v>
      </c>
      <c r="B63" s="163"/>
      <c r="C63" s="163"/>
      <c r="D63" s="163"/>
      <c r="E63" s="163"/>
      <c r="F63" s="163"/>
      <c r="G63" s="176"/>
      <c r="H63" s="176"/>
      <c r="I63" s="176"/>
    </row>
    <row r="64" spans="1:9" x14ac:dyDescent="0.2">
      <c r="A64" s="161" t="s">
        <v>241</v>
      </c>
      <c r="B64" s="162"/>
      <c r="C64" s="162"/>
      <c r="D64" s="162"/>
      <c r="E64" s="162"/>
      <c r="F64" s="162"/>
      <c r="G64" s="4">
        <v>55</v>
      </c>
      <c r="H64" s="23">
        <f>H65+H66</f>
        <v>0</v>
      </c>
      <c r="I64" s="23">
        <f>I65+I66</f>
        <v>0</v>
      </c>
    </row>
    <row r="65" spans="1:9" x14ac:dyDescent="0.2">
      <c r="A65" s="163" t="s">
        <v>54</v>
      </c>
      <c r="B65" s="157"/>
      <c r="C65" s="157"/>
      <c r="D65" s="157"/>
      <c r="E65" s="157"/>
      <c r="F65" s="157"/>
      <c r="G65" s="5">
        <v>56</v>
      </c>
      <c r="H65" s="24">
        <v>0</v>
      </c>
      <c r="I65" s="24">
        <v>0</v>
      </c>
    </row>
    <row r="66" spans="1:9" x14ac:dyDescent="0.2">
      <c r="A66" s="163" t="s">
        <v>55</v>
      </c>
      <c r="B66" s="157"/>
      <c r="C66" s="157"/>
      <c r="D66" s="157"/>
      <c r="E66" s="157"/>
      <c r="F66" s="157"/>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zoomScaleNormal="100" zoomScaleSheetLayoutView="100" workbookViewId="0">
      <selection activeCell="K9" sqref="K9"/>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88" t="s">
        <v>5</v>
      </c>
      <c r="B1" s="171"/>
      <c r="C1" s="171"/>
      <c r="D1" s="171"/>
      <c r="E1" s="171"/>
      <c r="F1" s="171"/>
      <c r="G1" s="171"/>
      <c r="H1" s="171"/>
      <c r="I1" s="171"/>
    </row>
    <row r="2" spans="1:11" x14ac:dyDescent="0.2">
      <c r="A2" s="191" t="s">
        <v>288</v>
      </c>
      <c r="B2" s="173"/>
      <c r="C2" s="173"/>
      <c r="D2" s="173"/>
      <c r="E2" s="173"/>
      <c r="F2" s="173"/>
      <c r="G2" s="173"/>
      <c r="H2" s="173"/>
      <c r="I2" s="173"/>
    </row>
    <row r="3" spans="1:11" x14ac:dyDescent="0.2">
      <c r="A3" s="178" t="s">
        <v>225</v>
      </c>
      <c r="B3" s="179"/>
      <c r="C3" s="179"/>
      <c r="D3" s="179"/>
      <c r="E3" s="179"/>
      <c r="F3" s="179"/>
      <c r="G3" s="179"/>
      <c r="H3" s="179"/>
      <c r="I3" s="179"/>
      <c r="J3" s="180"/>
      <c r="K3" s="180"/>
    </row>
    <row r="4" spans="1:11" x14ac:dyDescent="0.2">
      <c r="A4" s="181" t="s">
        <v>286</v>
      </c>
      <c r="B4" s="182"/>
      <c r="C4" s="182"/>
      <c r="D4" s="182"/>
      <c r="E4" s="182"/>
      <c r="F4" s="182"/>
      <c r="G4" s="182"/>
      <c r="H4" s="182"/>
      <c r="I4" s="182"/>
      <c r="J4" s="183"/>
      <c r="K4" s="183"/>
    </row>
    <row r="5" spans="1:11" ht="27.75" customHeight="1" x14ac:dyDescent="0.2">
      <c r="A5" s="184" t="s">
        <v>2</v>
      </c>
      <c r="B5" s="185"/>
      <c r="C5" s="185"/>
      <c r="D5" s="185"/>
      <c r="E5" s="185"/>
      <c r="F5" s="185"/>
      <c r="G5" s="184" t="s">
        <v>6</v>
      </c>
      <c r="H5" s="186" t="s">
        <v>179</v>
      </c>
      <c r="I5" s="187"/>
      <c r="J5" s="186" t="s">
        <v>176</v>
      </c>
      <c r="K5" s="187"/>
    </row>
    <row r="6" spans="1:11" x14ac:dyDescent="0.2">
      <c r="A6" s="185"/>
      <c r="B6" s="185"/>
      <c r="C6" s="185"/>
      <c r="D6" s="185"/>
      <c r="E6" s="185"/>
      <c r="F6" s="185"/>
      <c r="G6" s="185"/>
      <c r="H6" s="29" t="s">
        <v>174</v>
      </c>
      <c r="I6" s="29" t="s">
        <v>175</v>
      </c>
      <c r="J6" s="29" t="s">
        <v>174</v>
      </c>
      <c r="K6" s="29" t="s">
        <v>175</v>
      </c>
    </row>
    <row r="7" spans="1:11" x14ac:dyDescent="0.2">
      <c r="A7" s="189">
        <v>1</v>
      </c>
      <c r="B7" s="190"/>
      <c r="C7" s="190"/>
      <c r="D7" s="190"/>
      <c r="E7" s="190"/>
      <c r="F7" s="190"/>
      <c r="G7" s="9">
        <v>2</v>
      </c>
      <c r="H7" s="29">
        <v>3</v>
      </c>
      <c r="I7" s="29">
        <v>4</v>
      </c>
      <c r="J7" s="29">
        <v>5</v>
      </c>
      <c r="K7" s="29">
        <v>6</v>
      </c>
    </row>
    <row r="8" spans="1:11" x14ac:dyDescent="0.2">
      <c r="A8" s="161" t="s">
        <v>243</v>
      </c>
      <c r="B8" s="162"/>
      <c r="C8" s="162"/>
      <c r="D8" s="162"/>
      <c r="E8" s="162"/>
      <c r="F8" s="162"/>
      <c r="G8" s="4">
        <v>1</v>
      </c>
      <c r="H8" s="23">
        <f>H9+H15</f>
        <v>2177940</v>
      </c>
      <c r="I8" s="23">
        <f>I9+I15</f>
        <v>644273</v>
      </c>
      <c r="J8" s="23">
        <f>J9+J15</f>
        <v>2748002</v>
      </c>
      <c r="K8" s="23">
        <f>K9+K15</f>
        <v>855009</v>
      </c>
    </row>
    <row r="9" spans="1:11" x14ac:dyDescent="0.2">
      <c r="A9" s="162" t="s">
        <v>244</v>
      </c>
      <c r="B9" s="162"/>
      <c r="C9" s="162"/>
      <c r="D9" s="162"/>
      <c r="E9" s="162"/>
      <c r="F9" s="162"/>
      <c r="G9" s="7">
        <v>2</v>
      </c>
      <c r="H9" s="26">
        <f>SUM(H10:H14)</f>
        <v>1375336</v>
      </c>
      <c r="I9" s="26">
        <f>SUM(I10:I14)</f>
        <v>367177</v>
      </c>
      <c r="J9" s="26">
        <f>SUM(J10:J14)</f>
        <v>1927853</v>
      </c>
      <c r="K9" s="26">
        <f>SUM(K10:K14)</f>
        <v>525789</v>
      </c>
    </row>
    <row r="10" spans="1:11" x14ac:dyDescent="0.2">
      <c r="A10" s="157" t="s">
        <v>59</v>
      </c>
      <c r="B10" s="157"/>
      <c r="C10" s="157"/>
      <c r="D10" s="157"/>
      <c r="E10" s="157"/>
      <c r="F10" s="157"/>
      <c r="G10" s="89">
        <v>3</v>
      </c>
      <c r="H10" s="25">
        <v>609203</v>
      </c>
      <c r="I10" s="25">
        <v>170840</v>
      </c>
      <c r="J10" s="25">
        <v>1013712</v>
      </c>
      <c r="K10" s="25">
        <v>276984</v>
      </c>
    </row>
    <row r="11" spans="1:11" x14ac:dyDescent="0.2">
      <c r="A11" s="157" t="s">
        <v>60</v>
      </c>
      <c r="B11" s="157"/>
      <c r="C11" s="157"/>
      <c r="D11" s="157"/>
      <c r="E11" s="157"/>
      <c r="F11" s="157"/>
      <c r="G11" s="89">
        <v>4</v>
      </c>
      <c r="H11" s="25">
        <v>680727</v>
      </c>
      <c r="I11" s="25">
        <v>178099</v>
      </c>
      <c r="J11" s="25">
        <v>758649</v>
      </c>
      <c r="K11" s="25">
        <v>205693</v>
      </c>
    </row>
    <row r="12" spans="1:11" x14ac:dyDescent="0.2">
      <c r="A12" s="157" t="s">
        <v>61</v>
      </c>
      <c r="B12" s="157"/>
      <c r="C12" s="157"/>
      <c r="D12" s="157"/>
      <c r="E12" s="157"/>
      <c r="F12" s="157"/>
      <c r="G12" s="89">
        <v>5</v>
      </c>
      <c r="H12" s="25">
        <v>85406</v>
      </c>
      <c r="I12" s="25">
        <v>18238</v>
      </c>
      <c r="J12" s="25">
        <v>155492</v>
      </c>
      <c r="K12" s="25">
        <v>43112</v>
      </c>
    </row>
    <row r="13" spans="1:11" x14ac:dyDescent="0.2">
      <c r="A13" s="157" t="s">
        <v>62</v>
      </c>
      <c r="B13" s="157"/>
      <c r="C13" s="157"/>
      <c r="D13" s="157"/>
      <c r="E13" s="157"/>
      <c r="F13" s="157"/>
      <c r="G13" s="89">
        <v>6</v>
      </c>
      <c r="H13" s="25">
        <v>0</v>
      </c>
      <c r="I13" s="25">
        <v>0</v>
      </c>
      <c r="J13" s="25">
        <v>0</v>
      </c>
      <c r="K13" s="25">
        <v>0</v>
      </c>
    </row>
    <row r="14" spans="1:11" x14ac:dyDescent="0.2">
      <c r="A14" s="157" t="s">
        <v>63</v>
      </c>
      <c r="B14" s="157"/>
      <c r="C14" s="157"/>
      <c r="D14" s="157"/>
      <c r="E14" s="157"/>
      <c r="F14" s="157"/>
      <c r="G14" s="89">
        <v>7</v>
      </c>
      <c r="H14" s="25">
        <v>0</v>
      </c>
      <c r="I14" s="25">
        <v>0</v>
      </c>
      <c r="J14" s="25">
        <v>0</v>
      </c>
      <c r="K14" s="25">
        <v>0</v>
      </c>
    </row>
    <row r="15" spans="1:11" x14ac:dyDescent="0.2">
      <c r="A15" s="162" t="s">
        <v>245</v>
      </c>
      <c r="B15" s="162"/>
      <c r="C15" s="162"/>
      <c r="D15" s="162"/>
      <c r="E15" s="162"/>
      <c r="F15" s="162"/>
      <c r="G15" s="7">
        <v>8</v>
      </c>
      <c r="H15" s="26">
        <f>H16+H17+H18</f>
        <v>802604</v>
      </c>
      <c r="I15" s="26">
        <f>I16+I17+I18</f>
        <v>277096</v>
      </c>
      <c r="J15" s="26">
        <f>J16+J17+J18</f>
        <v>820149</v>
      </c>
      <c r="K15" s="26">
        <f>K16+K17+K18</f>
        <v>329220</v>
      </c>
    </row>
    <row r="16" spans="1:11" x14ac:dyDescent="0.2">
      <c r="A16" s="157" t="s">
        <v>64</v>
      </c>
      <c r="B16" s="157"/>
      <c r="C16" s="157"/>
      <c r="D16" s="157"/>
      <c r="E16" s="157"/>
      <c r="F16" s="157"/>
      <c r="G16" s="89">
        <v>9</v>
      </c>
      <c r="H16" s="25">
        <v>0</v>
      </c>
      <c r="I16" s="25">
        <v>0</v>
      </c>
      <c r="J16" s="25">
        <v>0</v>
      </c>
      <c r="K16" s="25">
        <v>0</v>
      </c>
    </row>
    <row r="17" spans="1:11" x14ac:dyDescent="0.2">
      <c r="A17" s="157" t="s">
        <v>65</v>
      </c>
      <c r="B17" s="157"/>
      <c r="C17" s="157"/>
      <c r="D17" s="157"/>
      <c r="E17" s="157"/>
      <c r="F17" s="157"/>
      <c r="G17" s="89">
        <v>10</v>
      </c>
      <c r="H17" s="25">
        <v>355923</v>
      </c>
      <c r="I17" s="25">
        <v>116207</v>
      </c>
      <c r="J17" s="25">
        <v>357053</v>
      </c>
      <c r="K17" s="25">
        <v>120817</v>
      </c>
    </row>
    <row r="18" spans="1:11" x14ac:dyDescent="0.2">
      <c r="A18" s="157" t="s">
        <v>66</v>
      </c>
      <c r="B18" s="157"/>
      <c r="C18" s="157"/>
      <c r="D18" s="157"/>
      <c r="E18" s="157"/>
      <c r="F18" s="157"/>
      <c r="G18" s="89">
        <v>11</v>
      </c>
      <c r="H18" s="25">
        <v>446681</v>
      </c>
      <c r="I18" s="25">
        <v>160889</v>
      </c>
      <c r="J18" s="25">
        <v>463096</v>
      </c>
      <c r="K18" s="25">
        <v>208403</v>
      </c>
    </row>
    <row r="19" spans="1:11" x14ac:dyDescent="0.2">
      <c r="A19" s="161" t="s">
        <v>246</v>
      </c>
      <c r="B19" s="162"/>
      <c r="C19" s="162"/>
      <c r="D19" s="162"/>
      <c r="E19" s="162"/>
      <c r="F19" s="162"/>
      <c r="G19" s="92">
        <v>12</v>
      </c>
      <c r="H19" s="23">
        <f>H20+H23+H27+H28+H29+H32+H33</f>
        <v>2217219</v>
      </c>
      <c r="I19" s="23">
        <f>I20+I23+I27+I28+I29+I32+I33</f>
        <v>615588</v>
      </c>
      <c r="J19" s="23">
        <f>J20+J23+J27+J28+J29+J32+J33</f>
        <v>2569816</v>
      </c>
      <c r="K19" s="23">
        <f>K20+K23+K27+K28+K29+K32+K33</f>
        <v>792312</v>
      </c>
    </row>
    <row r="20" spans="1:11" x14ac:dyDescent="0.2">
      <c r="A20" s="162" t="s">
        <v>247</v>
      </c>
      <c r="B20" s="162"/>
      <c r="C20" s="162"/>
      <c r="D20" s="162"/>
      <c r="E20" s="162"/>
      <c r="F20" s="162"/>
      <c r="G20" s="91">
        <v>13</v>
      </c>
      <c r="H20" s="26">
        <f>H21+H22</f>
        <v>609753</v>
      </c>
      <c r="I20" s="26">
        <f>I21+I22</f>
        <v>177944</v>
      </c>
      <c r="J20" s="26">
        <f>J21+J22</f>
        <v>717603</v>
      </c>
      <c r="K20" s="26">
        <f>K21+K22</f>
        <v>220645</v>
      </c>
    </row>
    <row r="21" spans="1:11" x14ac:dyDescent="0.2">
      <c r="A21" s="157" t="s">
        <v>67</v>
      </c>
      <c r="B21" s="157"/>
      <c r="C21" s="157"/>
      <c r="D21" s="157"/>
      <c r="E21" s="157"/>
      <c r="F21" s="157"/>
      <c r="G21" s="89">
        <v>14</v>
      </c>
      <c r="H21" s="25">
        <v>75305</v>
      </c>
      <c r="I21" s="25">
        <v>19442</v>
      </c>
      <c r="J21" s="25">
        <v>73557</v>
      </c>
      <c r="K21" s="25">
        <v>17199</v>
      </c>
    </row>
    <row r="22" spans="1:11" x14ac:dyDescent="0.2">
      <c r="A22" s="157" t="s">
        <v>68</v>
      </c>
      <c r="B22" s="157"/>
      <c r="C22" s="157"/>
      <c r="D22" s="157"/>
      <c r="E22" s="157"/>
      <c r="F22" s="157"/>
      <c r="G22" s="89">
        <v>15</v>
      </c>
      <c r="H22" s="25">
        <v>534448</v>
      </c>
      <c r="I22" s="25">
        <v>158502</v>
      </c>
      <c r="J22" s="25">
        <v>644046</v>
      </c>
      <c r="K22" s="25">
        <v>203446</v>
      </c>
    </row>
    <row r="23" spans="1:11" x14ac:dyDescent="0.2">
      <c r="A23" s="162" t="s">
        <v>248</v>
      </c>
      <c r="B23" s="162"/>
      <c r="C23" s="162"/>
      <c r="D23" s="162"/>
      <c r="E23" s="162"/>
      <c r="F23" s="162"/>
      <c r="G23" s="91">
        <v>16</v>
      </c>
      <c r="H23" s="26">
        <f>H24+H25+H26</f>
        <v>1020448</v>
      </c>
      <c r="I23" s="26">
        <f>I24+I25+I26</f>
        <v>266955</v>
      </c>
      <c r="J23" s="26">
        <f>J24+J25+J26</f>
        <v>1163415</v>
      </c>
      <c r="K23" s="26">
        <f>K24+K25+K26</f>
        <v>320106</v>
      </c>
    </row>
    <row r="24" spans="1:11" x14ac:dyDescent="0.2">
      <c r="A24" s="157" t="s">
        <v>69</v>
      </c>
      <c r="B24" s="157"/>
      <c r="C24" s="157"/>
      <c r="D24" s="157"/>
      <c r="E24" s="157"/>
      <c r="F24" s="157"/>
      <c r="G24" s="89">
        <v>17</v>
      </c>
      <c r="H24" s="25">
        <v>579908</v>
      </c>
      <c r="I24" s="25">
        <v>147305</v>
      </c>
      <c r="J24" s="25">
        <v>662961</v>
      </c>
      <c r="K24" s="25">
        <v>182445</v>
      </c>
    </row>
    <row r="25" spans="1:11" x14ac:dyDescent="0.2">
      <c r="A25" s="157" t="s">
        <v>70</v>
      </c>
      <c r="B25" s="157"/>
      <c r="C25" s="157"/>
      <c r="D25" s="157"/>
      <c r="E25" s="157"/>
      <c r="F25" s="157"/>
      <c r="G25" s="89">
        <v>18</v>
      </c>
      <c r="H25" s="25">
        <v>299421</v>
      </c>
      <c r="I25" s="25">
        <v>75839</v>
      </c>
      <c r="J25" s="25">
        <v>338961</v>
      </c>
      <c r="K25" s="25">
        <v>93096</v>
      </c>
    </row>
    <row r="26" spans="1:11" x14ac:dyDescent="0.2">
      <c r="A26" s="157" t="s">
        <v>71</v>
      </c>
      <c r="B26" s="157"/>
      <c r="C26" s="157"/>
      <c r="D26" s="157"/>
      <c r="E26" s="157"/>
      <c r="F26" s="157"/>
      <c r="G26" s="89">
        <v>19</v>
      </c>
      <c r="H26" s="25">
        <v>141119</v>
      </c>
      <c r="I26" s="25">
        <v>43811</v>
      </c>
      <c r="J26" s="25">
        <v>161493</v>
      </c>
      <c r="K26" s="25">
        <v>44565</v>
      </c>
    </row>
    <row r="27" spans="1:11" x14ac:dyDescent="0.2">
      <c r="A27" s="157" t="s">
        <v>72</v>
      </c>
      <c r="B27" s="157"/>
      <c r="C27" s="157"/>
      <c r="D27" s="157"/>
      <c r="E27" s="157"/>
      <c r="F27" s="157"/>
      <c r="G27" s="89">
        <v>20</v>
      </c>
      <c r="H27" s="25">
        <v>217806</v>
      </c>
      <c r="I27" s="25">
        <v>54889</v>
      </c>
      <c r="J27" s="25">
        <v>223409</v>
      </c>
      <c r="K27" s="25">
        <v>55414</v>
      </c>
    </row>
    <row r="28" spans="1:11" x14ac:dyDescent="0.2">
      <c r="A28" s="157" t="s">
        <v>73</v>
      </c>
      <c r="B28" s="157"/>
      <c r="C28" s="157"/>
      <c r="D28" s="157"/>
      <c r="E28" s="157"/>
      <c r="F28" s="157"/>
      <c r="G28" s="89">
        <v>21</v>
      </c>
      <c r="H28" s="25">
        <v>320089</v>
      </c>
      <c r="I28" s="25">
        <v>115854</v>
      </c>
      <c r="J28" s="25">
        <v>428210</v>
      </c>
      <c r="K28" s="25">
        <v>174635</v>
      </c>
    </row>
    <row r="29" spans="1:11" x14ac:dyDescent="0.2">
      <c r="A29" s="162" t="s">
        <v>249</v>
      </c>
      <c r="B29" s="162"/>
      <c r="C29" s="162"/>
      <c r="D29" s="162"/>
      <c r="E29" s="162"/>
      <c r="F29" s="162"/>
      <c r="G29" s="7">
        <v>22</v>
      </c>
      <c r="H29" s="25">
        <v>8700</v>
      </c>
      <c r="I29" s="25">
        <v>0</v>
      </c>
      <c r="J29" s="25">
        <v>6889</v>
      </c>
      <c r="K29" s="25">
        <v>6889</v>
      </c>
    </row>
    <row r="30" spans="1:11" x14ac:dyDescent="0.2">
      <c r="A30" s="157" t="s">
        <v>74</v>
      </c>
      <c r="B30" s="157"/>
      <c r="C30" s="157"/>
      <c r="D30" s="157"/>
      <c r="E30" s="157"/>
      <c r="F30" s="157"/>
      <c r="G30" s="89">
        <v>23</v>
      </c>
      <c r="H30" s="25">
        <v>0</v>
      </c>
      <c r="I30" s="25">
        <v>0</v>
      </c>
      <c r="J30" s="25">
        <v>0</v>
      </c>
      <c r="K30" s="25">
        <v>0</v>
      </c>
    </row>
    <row r="31" spans="1:11" x14ac:dyDescent="0.2">
      <c r="A31" s="157" t="s">
        <v>75</v>
      </c>
      <c r="B31" s="157"/>
      <c r="C31" s="157"/>
      <c r="D31" s="157"/>
      <c r="E31" s="157"/>
      <c r="F31" s="157"/>
      <c r="G31" s="89">
        <v>24</v>
      </c>
      <c r="H31" s="25">
        <v>8700</v>
      </c>
      <c r="I31" s="25">
        <v>0</v>
      </c>
      <c r="J31" s="25">
        <v>6889</v>
      </c>
      <c r="K31" s="25">
        <v>6889</v>
      </c>
    </row>
    <row r="32" spans="1:11" x14ac:dyDescent="0.2">
      <c r="A32" s="157" t="s">
        <v>76</v>
      </c>
      <c r="B32" s="157"/>
      <c r="C32" s="157"/>
      <c r="D32" s="157"/>
      <c r="E32" s="157"/>
      <c r="F32" s="157"/>
      <c r="G32" s="89">
        <v>25</v>
      </c>
      <c r="H32" s="25">
        <v>0</v>
      </c>
      <c r="I32" s="25">
        <v>0</v>
      </c>
      <c r="J32" s="25">
        <v>0</v>
      </c>
      <c r="K32" s="25">
        <v>0</v>
      </c>
    </row>
    <row r="33" spans="1:11" x14ac:dyDescent="0.2">
      <c r="A33" s="157" t="s">
        <v>77</v>
      </c>
      <c r="B33" s="157"/>
      <c r="C33" s="157"/>
      <c r="D33" s="157"/>
      <c r="E33" s="157"/>
      <c r="F33" s="157"/>
      <c r="G33" s="89">
        <v>26</v>
      </c>
      <c r="H33" s="25">
        <v>40423</v>
      </c>
      <c r="I33" s="25">
        <v>-54</v>
      </c>
      <c r="J33" s="25">
        <v>30290</v>
      </c>
      <c r="K33" s="25">
        <v>14623</v>
      </c>
    </row>
    <row r="34" spans="1:11" x14ac:dyDescent="0.2">
      <c r="A34" s="161" t="s">
        <v>250</v>
      </c>
      <c r="B34" s="162"/>
      <c r="C34" s="162"/>
      <c r="D34" s="162"/>
      <c r="E34" s="162"/>
      <c r="F34" s="162"/>
      <c r="G34" s="4">
        <v>27</v>
      </c>
      <c r="H34" s="23">
        <f>H35+H36+H37+H38+H39+H40</f>
        <v>86229</v>
      </c>
      <c r="I34" s="23">
        <f>I35+I36+I37+I38+I39+I40</f>
        <v>14369</v>
      </c>
      <c r="J34" s="23">
        <f>J35+J36+J37+J38+J39+J40</f>
        <v>191645</v>
      </c>
      <c r="K34" s="23">
        <f>K35+K36+K37+K38+K39+K40</f>
        <v>8428</v>
      </c>
    </row>
    <row r="35" spans="1:11" x14ac:dyDescent="0.2">
      <c r="A35" s="157" t="s">
        <v>78</v>
      </c>
      <c r="B35" s="157"/>
      <c r="C35" s="157"/>
      <c r="D35" s="157"/>
      <c r="E35" s="157"/>
      <c r="F35" s="157"/>
      <c r="G35" s="89">
        <v>28</v>
      </c>
      <c r="H35" s="25">
        <v>24845</v>
      </c>
      <c r="I35" s="25">
        <v>0</v>
      </c>
      <c r="J35" s="25">
        <v>100182</v>
      </c>
      <c r="K35" s="25">
        <v>0</v>
      </c>
    </row>
    <row r="36" spans="1:11" x14ac:dyDescent="0.2">
      <c r="A36" s="157" t="s">
        <v>79</v>
      </c>
      <c r="B36" s="157"/>
      <c r="C36" s="157"/>
      <c r="D36" s="157"/>
      <c r="E36" s="157"/>
      <c r="F36" s="157"/>
      <c r="G36" s="89">
        <v>29</v>
      </c>
      <c r="H36" s="25">
        <v>37256</v>
      </c>
      <c r="I36" s="25">
        <v>8393</v>
      </c>
      <c r="J36" s="25">
        <v>75634</v>
      </c>
      <c r="K36" s="25">
        <v>5031</v>
      </c>
    </row>
    <row r="37" spans="1:11" x14ac:dyDescent="0.2">
      <c r="A37" s="157" t="s">
        <v>80</v>
      </c>
      <c r="B37" s="157"/>
      <c r="C37" s="157"/>
      <c r="D37" s="157"/>
      <c r="E37" s="157"/>
      <c r="F37" s="157"/>
      <c r="G37" s="89">
        <v>30</v>
      </c>
      <c r="H37" s="25">
        <v>0</v>
      </c>
      <c r="I37" s="25">
        <v>0</v>
      </c>
      <c r="J37" s="25">
        <v>0</v>
      </c>
      <c r="K37" s="25">
        <v>0</v>
      </c>
    </row>
    <row r="38" spans="1:11" x14ac:dyDescent="0.2">
      <c r="A38" s="157" t="s">
        <v>81</v>
      </c>
      <c r="B38" s="157"/>
      <c r="C38" s="157"/>
      <c r="D38" s="157"/>
      <c r="E38" s="157"/>
      <c r="F38" s="157"/>
      <c r="G38" s="89">
        <v>31</v>
      </c>
      <c r="H38" s="25">
        <v>3742</v>
      </c>
      <c r="I38" s="25">
        <v>1476</v>
      </c>
      <c r="J38" s="25">
        <v>3934</v>
      </c>
      <c r="K38" s="25">
        <v>0</v>
      </c>
    </row>
    <row r="39" spans="1:11" x14ac:dyDescent="0.2">
      <c r="A39" s="157" t="s">
        <v>82</v>
      </c>
      <c r="B39" s="157"/>
      <c r="C39" s="157"/>
      <c r="D39" s="157"/>
      <c r="E39" s="157"/>
      <c r="F39" s="157"/>
      <c r="G39" s="89">
        <v>32</v>
      </c>
      <c r="H39" s="25">
        <v>0</v>
      </c>
      <c r="I39" s="25">
        <v>0</v>
      </c>
      <c r="J39" s="25">
        <v>0</v>
      </c>
      <c r="K39" s="25">
        <v>0</v>
      </c>
    </row>
    <row r="40" spans="1:11" x14ac:dyDescent="0.2">
      <c r="A40" s="157" t="s">
        <v>83</v>
      </c>
      <c r="B40" s="157"/>
      <c r="C40" s="157"/>
      <c r="D40" s="157"/>
      <c r="E40" s="157"/>
      <c r="F40" s="157"/>
      <c r="G40" s="89">
        <v>33</v>
      </c>
      <c r="H40" s="25">
        <v>20386</v>
      </c>
      <c r="I40" s="25">
        <v>4500</v>
      </c>
      <c r="J40" s="25">
        <v>11895</v>
      </c>
      <c r="K40" s="25">
        <v>3397</v>
      </c>
    </row>
    <row r="41" spans="1:11" x14ac:dyDescent="0.2">
      <c r="A41" s="161" t="s">
        <v>251</v>
      </c>
      <c r="B41" s="162"/>
      <c r="C41" s="162"/>
      <c r="D41" s="162"/>
      <c r="E41" s="162"/>
      <c r="F41" s="162"/>
      <c r="G41" s="92">
        <v>34</v>
      </c>
      <c r="H41" s="23">
        <f>H42+H43+H44+H45+H46</f>
        <v>7391</v>
      </c>
      <c r="I41" s="23">
        <f>I42+I43+I44+I45+I46</f>
        <v>1539</v>
      </c>
      <c r="J41" s="23">
        <f>J42+J43+J44+J45+J46</f>
        <v>45519</v>
      </c>
      <c r="K41" s="23">
        <f>K42+K43+K44+K45+K46</f>
        <v>936</v>
      </c>
    </row>
    <row r="42" spans="1:11" x14ac:dyDescent="0.2">
      <c r="A42" s="157" t="s">
        <v>84</v>
      </c>
      <c r="B42" s="157"/>
      <c r="C42" s="157"/>
      <c r="D42" s="157"/>
      <c r="E42" s="157"/>
      <c r="F42" s="157"/>
      <c r="G42" s="89">
        <v>35</v>
      </c>
      <c r="H42" s="25">
        <v>0</v>
      </c>
      <c r="I42" s="25">
        <v>0</v>
      </c>
      <c r="J42" s="25">
        <v>0</v>
      </c>
      <c r="K42" s="25">
        <v>0</v>
      </c>
    </row>
    <row r="43" spans="1:11" ht="12.75" customHeight="1" x14ac:dyDescent="0.2">
      <c r="A43" s="157" t="s">
        <v>85</v>
      </c>
      <c r="B43" s="157"/>
      <c r="C43" s="157"/>
      <c r="D43" s="157"/>
      <c r="E43" s="157"/>
      <c r="F43" s="157"/>
      <c r="G43" s="89">
        <v>36</v>
      </c>
      <c r="H43" s="25">
        <v>7391</v>
      </c>
      <c r="I43" s="25">
        <v>1539</v>
      </c>
      <c r="J43" s="25">
        <v>4654</v>
      </c>
      <c r="K43" s="25">
        <v>936</v>
      </c>
    </row>
    <row r="44" spans="1:11" ht="13.15" customHeight="1" x14ac:dyDescent="0.2">
      <c r="A44" s="157" t="s">
        <v>86</v>
      </c>
      <c r="B44" s="157"/>
      <c r="C44" s="157"/>
      <c r="D44" s="157"/>
      <c r="E44" s="157"/>
      <c r="F44" s="157"/>
      <c r="G44" s="89">
        <v>37</v>
      </c>
      <c r="H44" s="25">
        <v>0</v>
      </c>
      <c r="I44" s="25">
        <v>0</v>
      </c>
      <c r="J44" s="25">
        <v>0</v>
      </c>
      <c r="K44" s="25">
        <v>0</v>
      </c>
    </row>
    <row r="45" spans="1:11" x14ac:dyDescent="0.2">
      <c r="A45" s="157" t="s">
        <v>87</v>
      </c>
      <c r="B45" s="157"/>
      <c r="C45" s="157"/>
      <c r="D45" s="157"/>
      <c r="E45" s="157"/>
      <c r="F45" s="157"/>
      <c r="G45" s="89">
        <v>38</v>
      </c>
      <c r="H45" s="25">
        <v>0</v>
      </c>
      <c r="I45" s="25">
        <v>0</v>
      </c>
      <c r="J45" s="25">
        <v>0</v>
      </c>
      <c r="K45" s="25">
        <v>0</v>
      </c>
    </row>
    <row r="46" spans="1:11" x14ac:dyDescent="0.2">
      <c r="A46" s="157" t="s">
        <v>88</v>
      </c>
      <c r="B46" s="157"/>
      <c r="C46" s="157"/>
      <c r="D46" s="157"/>
      <c r="E46" s="157"/>
      <c r="F46" s="157"/>
      <c r="G46" s="89">
        <v>39</v>
      </c>
      <c r="H46" s="25">
        <v>0</v>
      </c>
      <c r="I46" s="25">
        <v>0</v>
      </c>
      <c r="J46" s="25">
        <v>40865</v>
      </c>
      <c r="K46" s="25">
        <v>0</v>
      </c>
    </row>
    <row r="47" spans="1:11" x14ac:dyDescent="0.2">
      <c r="A47" s="161" t="s">
        <v>252</v>
      </c>
      <c r="B47" s="162"/>
      <c r="C47" s="162"/>
      <c r="D47" s="162"/>
      <c r="E47" s="162"/>
      <c r="F47" s="162"/>
      <c r="G47" s="92">
        <v>40</v>
      </c>
      <c r="H47" s="23">
        <f>H8+H34</f>
        <v>2264169</v>
      </c>
      <c r="I47" s="23">
        <f>I8+I34</f>
        <v>658642</v>
      </c>
      <c r="J47" s="23">
        <f>J8+J34</f>
        <v>2939647</v>
      </c>
      <c r="K47" s="23">
        <f>K8+K34</f>
        <v>863437</v>
      </c>
    </row>
    <row r="48" spans="1:11" x14ac:dyDescent="0.2">
      <c r="A48" s="161" t="s">
        <v>253</v>
      </c>
      <c r="B48" s="162"/>
      <c r="C48" s="162"/>
      <c r="D48" s="162"/>
      <c r="E48" s="162"/>
      <c r="F48" s="162"/>
      <c r="G48" s="4">
        <v>41</v>
      </c>
      <c r="H48" s="23">
        <f>H41+H19</f>
        <v>2224610</v>
      </c>
      <c r="I48" s="23">
        <f>I41+I19</f>
        <v>617127</v>
      </c>
      <c r="J48" s="23">
        <f>J41+J19</f>
        <v>2615335</v>
      </c>
      <c r="K48" s="23">
        <f>K41+K19</f>
        <v>793248</v>
      </c>
    </row>
    <row r="49" spans="1:11" x14ac:dyDescent="0.2">
      <c r="A49" s="163" t="s">
        <v>89</v>
      </c>
      <c r="B49" s="157"/>
      <c r="C49" s="157"/>
      <c r="D49" s="157"/>
      <c r="E49" s="157"/>
      <c r="F49" s="157"/>
      <c r="G49" s="5">
        <v>42</v>
      </c>
      <c r="H49" s="24">
        <v>0</v>
      </c>
      <c r="I49" s="24">
        <v>0</v>
      </c>
      <c r="J49" s="24">
        <v>0</v>
      </c>
      <c r="K49" s="24">
        <v>0</v>
      </c>
    </row>
    <row r="50" spans="1:11" x14ac:dyDescent="0.2">
      <c r="A50" s="161" t="s">
        <v>254</v>
      </c>
      <c r="B50" s="162"/>
      <c r="C50" s="162"/>
      <c r="D50" s="162"/>
      <c r="E50" s="162"/>
      <c r="F50" s="162"/>
      <c r="G50" s="4">
        <v>43</v>
      </c>
      <c r="H50" s="23">
        <f>H47-H48+H49</f>
        <v>39559</v>
      </c>
      <c r="I50" s="23">
        <f>I47-I48+I49</f>
        <v>41515</v>
      </c>
      <c r="J50" s="23">
        <f>J47-J48+J49</f>
        <v>324312</v>
      </c>
      <c r="K50" s="23">
        <f>K47-K48+K49</f>
        <v>70189</v>
      </c>
    </row>
    <row r="51" spans="1:11" x14ac:dyDescent="0.2">
      <c r="A51" s="163" t="s">
        <v>90</v>
      </c>
      <c r="B51" s="157"/>
      <c r="C51" s="157"/>
      <c r="D51" s="157"/>
      <c r="E51" s="157"/>
      <c r="F51" s="157"/>
      <c r="G51" s="5">
        <v>44</v>
      </c>
      <c r="H51" s="24">
        <v>1098</v>
      </c>
      <c r="I51" s="24">
        <v>1098</v>
      </c>
      <c r="J51" s="24">
        <v>30375</v>
      </c>
      <c r="K51" s="24">
        <v>13468</v>
      </c>
    </row>
    <row r="52" spans="1:11" x14ac:dyDescent="0.2">
      <c r="A52" s="161" t="s">
        <v>255</v>
      </c>
      <c r="B52" s="162"/>
      <c r="C52" s="162"/>
      <c r="D52" s="162"/>
      <c r="E52" s="162"/>
      <c r="F52" s="162"/>
      <c r="G52" s="4">
        <v>45</v>
      </c>
      <c r="H52" s="23">
        <f>H50-H51</f>
        <v>38461</v>
      </c>
      <c r="I52" s="23">
        <f>I50-I51</f>
        <v>40417</v>
      </c>
      <c r="J52" s="23">
        <f>J50-J51</f>
        <v>293937</v>
      </c>
      <c r="K52" s="23">
        <f>K50-K51</f>
        <v>56721</v>
      </c>
    </row>
    <row r="53" spans="1:11" ht="12.75" customHeight="1" x14ac:dyDescent="0.2">
      <c r="A53" s="163" t="s">
        <v>91</v>
      </c>
      <c r="B53" s="157"/>
      <c r="C53" s="157"/>
      <c r="D53" s="157"/>
      <c r="E53" s="157"/>
      <c r="F53" s="157"/>
      <c r="G53" s="5">
        <v>46</v>
      </c>
      <c r="H53" s="24">
        <v>0</v>
      </c>
      <c r="I53" s="24">
        <v>0</v>
      </c>
      <c r="J53" s="24">
        <v>0</v>
      </c>
      <c r="K53" s="24">
        <v>0</v>
      </c>
    </row>
    <row r="54" spans="1:11" ht="12.75" customHeight="1" x14ac:dyDescent="0.2">
      <c r="A54" s="163" t="s">
        <v>92</v>
      </c>
      <c r="B54" s="157"/>
      <c r="C54" s="157"/>
      <c r="D54" s="157"/>
      <c r="E54" s="157"/>
      <c r="F54" s="157"/>
      <c r="G54" s="5">
        <v>47</v>
      </c>
      <c r="H54" s="24">
        <v>0</v>
      </c>
      <c r="I54" s="24">
        <v>0</v>
      </c>
      <c r="J54" s="24">
        <v>0</v>
      </c>
      <c r="K54" s="24">
        <v>0</v>
      </c>
    </row>
    <row r="55" spans="1:11" ht="27" customHeight="1" x14ac:dyDescent="0.2">
      <c r="A55" s="163" t="s">
        <v>93</v>
      </c>
      <c r="B55" s="157"/>
      <c r="C55" s="157"/>
      <c r="D55" s="157"/>
      <c r="E55" s="157"/>
      <c r="F55" s="157"/>
      <c r="G55" s="5">
        <v>48</v>
      </c>
      <c r="H55" s="24">
        <v>0</v>
      </c>
      <c r="I55" s="24">
        <v>0</v>
      </c>
      <c r="J55" s="24">
        <v>0</v>
      </c>
      <c r="K55" s="24">
        <v>0</v>
      </c>
    </row>
    <row r="56" spans="1:11" ht="18.600000000000001" customHeight="1" x14ac:dyDescent="0.2">
      <c r="A56" s="163" t="s">
        <v>94</v>
      </c>
      <c r="B56" s="157"/>
      <c r="C56" s="157"/>
      <c r="D56" s="157"/>
      <c r="E56" s="157"/>
      <c r="F56" s="157"/>
      <c r="G56" s="5">
        <v>49</v>
      </c>
      <c r="H56" s="24">
        <v>0</v>
      </c>
      <c r="I56" s="24">
        <v>0</v>
      </c>
      <c r="J56" s="24">
        <v>0</v>
      </c>
      <c r="K56" s="24">
        <v>0</v>
      </c>
    </row>
    <row r="57" spans="1:11" ht="13.15" customHeight="1" x14ac:dyDescent="0.2">
      <c r="A57" s="163" t="s">
        <v>95</v>
      </c>
      <c r="B57" s="157"/>
      <c r="C57" s="157"/>
      <c r="D57" s="157"/>
      <c r="E57" s="157"/>
      <c r="F57" s="157"/>
      <c r="G57" s="5">
        <v>50</v>
      </c>
      <c r="H57" s="24">
        <v>0</v>
      </c>
      <c r="I57" s="24">
        <v>0</v>
      </c>
      <c r="J57" s="24">
        <v>0</v>
      </c>
      <c r="K57" s="24">
        <v>0</v>
      </c>
    </row>
    <row r="58" spans="1:11" x14ac:dyDescent="0.2">
      <c r="A58" s="163" t="s">
        <v>96</v>
      </c>
      <c r="B58" s="157"/>
      <c r="C58" s="157"/>
      <c r="D58" s="157"/>
      <c r="E58" s="157"/>
      <c r="F58" s="157"/>
      <c r="G58" s="5">
        <v>51</v>
      </c>
      <c r="H58" s="24">
        <v>0</v>
      </c>
      <c r="I58" s="24">
        <v>0</v>
      </c>
      <c r="J58" s="24">
        <v>0</v>
      </c>
      <c r="K58" s="24">
        <v>0</v>
      </c>
    </row>
    <row r="59" spans="1:11" x14ac:dyDescent="0.2">
      <c r="A59" s="161" t="s">
        <v>256</v>
      </c>
      <c r="B59" s="162"/>
      <c r="C59" s="162"/>
      <c r="D59" s="162"/>
      <c r="E59" s="162"/>
      <c r="F59" s="162"/>
      <c r="G59" s="92">
        <v>52</v>
      </c>
      <c r="H59" s="23">
        <f>H53+H54+H55+H56+H57-H58</f>
        <v>0</v>
      </c>
      <c r="I59" s="23">
        <f t="shared" ref="I59:K59" si="0">I53+I54+I55+I56+I57-I58</f>
        <v>0</v>
      </c>
      <c r="J59" s="23">
        <f t="shared" si="0"/>
        <v>0</v>
      </c>
      <c r="K59" s="23">
        <f t="shared" si="0"/>
        <v>0</v>
      </c>
    </row>
    <row r="60" spans="1:11" x14ac:dyDescent="0.2">
      <c r="A60" s="161" t="s">
        <v>257</v>
      </c>
      <c r="B60" s="162"/>
      <c r="C60" s="162"/>
      <c r="D60" s="162"/>
      <c r="E60" s="162"/>
      <c r="F60" s="162"/>
      <c r="G60" s="92">
        <v>52</v>
      </c>
      <c r="H60" s="23">
        <f>H52+H59</f>
        <v>38461</v>
      </c>
      <c r="I60" s="23">
        <f>I52+I59</f>
        <v>40417</v>
      </c>
      <c r="J60" s="23">
        <f t="shared" ref="J60" si="1">J52+J59</f>
        <v>293937</v>
      </c>
      <c r="K60" s="23">
        <f>K52+K59</f>
        <v>56721</v>
      </c>
    </row>
    <row r="61" spans="1:11" x14ac:dyDescent="0.2">
      <c r="A61" s="163" t="s">
        <v>97</v>
      </c>
      <c r="B61" s="157"/>
      <c r="C61" s="157"/>
      <c r="D61" s="157"/>
      <c r="E61" s="157"/>
      <c r="F61" s="157"/>
      <c r="G61" s="5">
        <v>54</v>
      </c>
      <c r="H61" s="24">
        <v>0</v>
      </c>
      <c r="I61" s="24">
        <v>0</v>
      </c>
      <c r="J61" s="24">
        <v>0</v>
      </c>
      <c r="K61" s="24">
        <v>0</v>
      </c>
    </row>
    <row r="62" spans="1:11" x14ac:dyDescent="0.2">
      <c r="A62" s="163" t="s">
        <v>56</v>
      </c>
      <c r="B62" s="157"/>
      <c r="C62" s="157"/>
      <c r="D62" s="157"/>
      <c r="E62" s="157"/>
      <c r="F62" s="157"/>
      <c r="G62" s="157"/>
      <c r="H62" s="157"/>
      <c r="I62" s="157"/>
      <c r="J62" s="30"/>
      <c r="K62" s="30"/>
    </row>
    <row r="63" spans="1:11" x14ac:dyDescent="0.2">
      <c r="A63" s="163" t="s">
        <v>57</v>
      </c>
      <c r="B63" s="157"/>
      <c r="C63" s="157"/>
      <c r="D63" s="157"/>
      <c r="E63" s="157"/>
      <c r="F63" s="157"/>
      <c r="G63" s="5">
        <v>55</v>
      </c>
      <c r="H63" s="24">
        <v>0</v>
      </c>
      <c r="I63" s="24">
        <v>0</v>
      </c>
      <c r="J63" s="24">
        <v>0</v>
      </c>
      <c r="K63" s="24">
        <v>0</v>
      </c>
    </row>
    <row r="64" spans="1:11" x14ac:dyDescent="0.2">
      <c r="A64" s="163" t="s">
        <v>58</v>
      </c>
      <c r="B64" s="157"/>
      <c r="C64" s="157"/>
      <c r="D64" s="157"/>
      <c r="E64" s="157"/>
      <c r="F64" s="157"/>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zoomScaleNormal="100" zoomScaleSheetLayoutView="100" workbookViewId="0">
      <selection activeCell="H47" sqref="H47:I47"/>
    </sheetView>
  </sheetViews>
  <sheetFormatPr defaultColWidth="9.140625" defaultRowHeight="12.75" x14ac:dyDescent="0.2"/>
  <cols>
    <col min="1" max="7" width="9.140625" style="8"/>
    <col min="8" max="9" width="13" style="28" customWidth="1"/>
    <col min="10" max="16384" width="9.140625" style="8"/>
  </cols>
  <sheetData>
    <row r="1" spans="1:11" x14ac:dyDescent="0.2">
      <c r="A1" s="188" t="s">
        <v>7</v>
      </c>
      <c r="B1" s="193"/>
      <c r="C1" s="193"/>
      <c r="D1" s="193"/>
      <c r="E1" s="193"/>
      <c r="F1" s="193"/>
      <c r="G1" s="193"/>
      <c r="H1" s="193"/>
      <c r="I1" s="193"/>
    </row>
    <row r="2" spans="1:11" x14ac:dyDescent="0.2">
      <c r="A2" s="191" t="s">
        <v>288</v>
      </c>
      <c r="B2" s="173"/>
      <c r="C2" s="173"/>
      <c r="D2" s="173"/>
      <c r="E2" s="173"/>
      <c r="F2" s="173"/>
      <c r="G2" s="173"/>
      <c r="H2" s="173"/>
      <c r="I2" s="173"/>
    </row>
    <row r="3" spans="1:11" x14ac:dyDescent="0.2">
      <c r="A3" s="195" t="s">
        <v>225</v>
      </c>
      <c r="B3" s="196"/>
      <c r="C3" s="196"/>
      <c r="D3" s="196"/>
      <c r="E3" s="196"/>
      <c r="F3" s="196"/>
      <c r="G3" s="196"/>
      <c r="H3" s="196"/>
      <c r="I3" s="196"/>
    </row>
    <row r="4" spans="1:11" x14ac:dyDescent="0.2">
      <c r="A4" s="194" t="s">
        <v>286</v>
      </c>
      <c r="B4" s="159"/>
      <c r="C4" s="159"/>
      <c r="D4" s="159"/>
      <c r="E4" s="159"/>
      <c r="F4" s="159"/>
      <c r="G4" s="159"/>
      <c r="H4" s="159"/>
      <c r="I4" s="160"/>
    </row>
    <row r="5" spans="1:11" ht="33.75" x14ac:dyDescent="0.2">
      <c r="A5" s="184" t="s">
        <v>2</v>
      </c>
      <c r="B5" s="185"/>
      <c r="C5" s="185"/>
      <c r="D5" s="185"/>
      <c r="E5" s="185"/>
      <c r="F5" s="185"/>
      <c r="G5" s="11" t="s">
        <v>6</v>
      </c>
      <c r="H5" s="29" t="s">
        <v>179</v>
      </c>
      <c r="I5" s="29" t="s">
        <v>176</v>
      </c>
    </row>
    <row r="6" spans="1:11" x14ac:dyDescent="0.2">
      <c r="A6" s="192">
        <v>1</v>
      </c>
      <c r="B6" s="185"/>
      <c r="C6" s="185"/>
      <c r="D6" s="185"/>
      <c r="E6" s="185"/>
      <c r="F6" s="185"/>
      <c r="G6" s="9">
        <v>2</v>
      </c>
      <c r="H6" s="29" t="s">
        <v>8</v>
      </c>
      <c r="I6" s="29" t="s">
        <v>9</v>
      </c>
    </row>
    <row r="7" spans="1:11" x14ac:dyDescent="0.2">
      <c r="A7" s="163" t="s">
        <v>98</v>
      </c>
      <c r="B7" s="163"/>
      <c r="C7" s="163"/>
      <c r="D7" s="163"/>
      <c r="E7" s="163"/>
      <c r="F7" s="163"/>
      <c r="G7" s="176"/>
      <c r="H7" s="176"/>
      <c r="I7" s="176"/>
    </row>
    <row r="8" spans="1:11" x14ac:dyDescent="0.2">
      <c r="A8" s="157" t="s">
        <v>101</v>
      </c>
      <c r="B8" s="157"/>
      <c r="C8" s="157"/>
      <c r="D8" s="157"/>
      <c r="E8" s="157"/>
      <c r="F8" s="157"/>
      <c r="G8" s="6">
        <v>1</v>
      </c>
      <c r="H8" s="25">
        <v>39559</v>
      </c>
      <c r="I8" s="25">
        <v>324312</v>
      </c>
      <c r="J8" s="32"/>
      <c r="K8" s="32"/>
    </row>
    <row r="9" spans="1:11" x14ac:dyDescent="0.2">
      <c r="A9" s="157" t="s">
        <v>102</v>
      </c>
      <c r="B9" s="157"/>
      <c r="C9" s="157"/>
      <c r="D9" s="157"/>
      <c r="E9" s="157"/>
      <c r="F9" s="157"/>
      <c r="G9" s="6">
        <v>2</v>
      </c>
      <c r="H9" s="25">
        <v>217806</v>
      </c>
      <c r="I9" s="25">
        <v>223409</v>
      </c>
      <c r="J9" s="32"/>
      <c r="K9" s="32"/>
    </row>
    <row r="10" spans="1:11" x14ac:dyDescent="0.2">
      <c r="A10" s="157" t="s">
        <v>103</v>
      </c>
      <c r="B10" s="157"/>
      <c r="C10" s="157"/>
      <c r="D10" s="157"/>
      <c r="E10" s="157"/>
      <c r="F10" s="157"/>
      <c r="G10" s="6">
        <v>3</v>
      </c>
      <c r="H10" s="25">
        <v>65213</v>
      </c>
      <c r="I10" s="25">
        <v>77316</v>
      </c>
    </row>
    <row r="11" spans="1:11" x14ac:dyDescent="0.2">
      <c r="A11" s="157" t="s">
        <v>181</v>
      </c>
      <c r="B11" s="157"/>
      <c r="C11" s="157"/>
      <c r="D11" s="157"/>
      <c r="E11" s="157"/>
      <c r="F11" s="157"/>
      <c r="G11" s="6">
        <v>4</v>
      </c>
      <c r="H11" s="25">
        <v>0</v>
      </c>
      <c r="I11" s="25">
        <v>0</v>
      </c>
    </row>
    <row r="12" spans="1:11" x14ac:dyDescent="0.2">
      <c r="A12" s="157" t="s">
        <v>104</v>
      </c>
      <c r="B12" s="157"/>
      <c r="C12" s="157"/>
      <c r="D12" s="157"/>
      <c r="E12" s="157"/>
      <c r="F12" s="157"/>
      <c r="G12" s="6">
        <v>5</v>
      </c>
      <c r="H12" s="25">
        <v>0</v>
      </c>
      <c r="I12" s="25">
        <v>0</v>
      </c>
    </row>
    <row r="13" spans="1:11" x14ac:dyDescent="0.2">
      <c r="A13" s="157" t="s">
        <v>105</v>
      </c>
      <c r="B13" s="157"/>
      <c r="C13" s="157"/>
      <c r="D13" s="157"/>
      <c r="E13" s="157"/>
      <c r="F13" s="157"/>
      <c r="G13" s="6">
        <v>6</v>
      </c>
      <c r="H13" s="25">
        <v>0</v>
      </c>
      <c r="I13" s="25">
        <v>0</v>
      </c>
    </row>
    <row r="14" spans="1:11" x14ac:dyDescent="0.2">
      <c r="A14" s="157" t="s">
        <v>182</v>
      </c>
      <c r="B14" s="157"/>
      <c r="C14" s="157"/>
      <c r="D14" s="157"/>
      <c r="E14" s="157"/>
      <c r="F14" s="157"/>
      <c r="G14" s="6">
        <v>7</v>
      </c>
      <c r="H14" s="25">
        <v>40246</v>
      </c>
      <c r="I14" s="25">
        <v>274635</v>
      </c>
    </row>
    <row r="15" spans="1:11" ht="30" customHeight="1" x14ac:dyDescent="0.2">
      <c r="A15" s="161" t="s">
        <v>106</v>
      </c>
      <c r="B15" s="162"/>
      <c r="C15" s="162"/>
      <c r="D15" s="162"/>
      <c r="E15" s="162"/>
      <c r="F15" s="162"/>
      <c r="G15" s="4">
        <v>8</v>
      </c>
      <c r="H15" s="23">
        <f>SUM(H8:H14)</f>
        <v>362824</v>
      </c>
      <c r="I15" s="23">
        <f>SUM(I8:I14)</f>
        <v>899672</v>
      </c>
    </row>
    <row r="16" spans="1:11" x14ac:dyDescent="0.2">
      <c r="A16" s="157" t="s">
        <v>107</v>
      </c>
      <c r="B16" s="157"/>
      <c r="C16" s="157"/>
      <c r="D16" s="157"/>
      <c r="E16" s="157"/>
      <c r="F16" s="157"/>
      <c r="G16" s="6">
        <v>9</v>
      </c>
      <c r="H16" s="25">
        <v>0</v>
      </c>
      <c r="I16" s="25">
        <v>0</v>
      </c>
    </row>
    <row r="17" spans="1:9" x14ac:dyDescent="0.2">
      <c r="A17" s="157" t="s">
        <v>108</v>
      </c>
      <c r="B17" s="157"/>
      <c r="C17" s="157"/>
      <c r="D17" s="157"/>
      <c r="E17" s="157"/>
      <c r="F17" s="157"/>
      <c r="G17" s="6">
        <v>10</v>
      </c>
      <c r="H17" s="25">
        <v>46256</v>
      </c>
      <c r="I17" s="25">
        <v>125151</v>
      </c>
    </row>
    <row r="18" spans="1:9" x14ac:dyDescent="0.2">
      <c r="A18" s="157" t="s">
        <v>109</v>
      </c>
      <c r="B18" s="157"/>
      <c r="C18" s="157"/>
      <c r="D18" s="157"/>
      <c r="E18" s="157"/>
      <c r="F18" s="157"/>
      <c r="G18" s="6">
        <v>11</v>
      </c>
      <c r="H18" s="25">
        <v>0</v>
      </c>
      <c r="I18" s="25">
        <v>0</v>
      </c>
    </row>
    <row r="19" spans="1:9" x14ac:dyDescent="0.2">
      <c r="A19" s="157" t="s">
        <v>110</v>
      </c>
      <c r="B19" s="157"/>
      <c r="C19" s="157"/>
      <c r="D19" s="157"/>
      <c r="E19" s="157"/>
      <c r="F19" s="157"/>
      <c r="G19" s="6">
        <v>12</v>
      </c>
      <c r="H19" s="25">
        <v>0</v>
      </c>
      <c r="I19" s="25">
        <v>0</v>
      </c>
    </row>
    <row r="20" spans="1:9" x14ac:dyDescent="0.2">
      <c r="A20" s="157" t="s">
        <v>111</v>
      </c>
      <c r="B20" s="157"/>
      <c r="C20" s="157"/>
      <c r="D20" s="157"/>
      <c r="E20" s="157"/>
      <c r="F20" s="157"/>
      <c r="G20" s="6">
        <v>13</v>
      </c>
      <c r="H20" s="25">
        <v>196957</v>
      </c>
      <c r="I20" s="25">
        <v>227642</v>
      </c>
    </row>
    <row r="21" spans="1:9" ht="28.9" customHeight="1" x14ac:dyDescent="0.2">
      <c r="A21" s="161" t="s">
        <v>112</v>
      </c>
      <c r="B21" s="162"/>
      <c r="C21" s="162"/>
      <c r="D21" s="162"/>
      <c r="E21" s="162"/>
      <c r="F21" s="162"/>
      <c r="G21" s="4">
        <v>14</v>
      </c>
      <c r="H21" s="23">
        <f>SUM(H16:H20)</f>
        <v>243213</v>
      </c>
      <c r="I21" s="23">
        <f>SUM(I16:I20)</f>
        <v>352793</v>
      </c>
    </row>
    <row r="22" spans="1:9" x14ac:dyDescent="0.2">
      <c r="A22" s="163" t="s">
        <v>99</v>
      </c>
      <c r="B22" s="163"/>
      <c r="C22" s="163"/>
      <c r="D22" s="163"/>
      <c r="E22" s="163"/>
      <c r="F22" s="163"/>
      <c r="G22" s="176"/>
      <c r="H22" s="176"/>
      <c r="I22" s="176"/>
    </row>
    <row r="23" spans="1:9" x14ac:dyDescent="0.2">
      <c r="A23" s="157" t="s">
        <v>147</v>
      </c>
      <c r="B23" s="157"/>
      <c r="C23" s="157"/>
      <c r="D23" s="157"/>
      <c r="E23" s="157"/>
      <c r="F23" s="157"/>
      <c r="G23" s="6">
        <v>15</v>
      </c>
      <c r="H23" s="25">
        <v>0</v>
      </c>
      <c r="I23" s="25">
        <v>0</v>
      </c>
    </row>
    <row r="24" spans="1:9" x14ac:dyDescent="0.2">
      <c r="A24" s="157" t="s">
        <v>148</v>
      </c>
      <c r="B24" s="157"/>
      <c r="C24" s="157"/>
      <c r="D24" s="157"/>
      <c r="E24" s="157"/>
      <c r="F24" s="157"/>
      <c r="G24" s="6">
        <v>16</v>
      </c>
      <c r="H24" s="25">
        <v>0</v>
      </c>
      <c r="I24" s="25">
        <v>0</v>
      </c>
    </row>
    <row r="25" spans="1:9" x14ac:dyDescent="0.2">
      <c r="A25" s="157" t="s">
        <v>113</v>
      </c>
      <c r="B25" s="157"/>
      <c r="C25" s="157"/>
      <c r="D25" s="157"/>
      <c r="E25" s="157"/>
      <c r="F25" s="157"/>
      <c r="G25" s="6">
        <v>17</v>
      </c>
      <c r="H25" s="25">
        <v>0</v>
      </c>
      <c r="I25" s="25">
        <v>5135</v>
      </c>
    </row>
    <row r="26" spans="1:9" x14ac:dyDescent="0.2">
      <c r="A26" s="157" t="s">
        <v>114</v>
      </c>
      <c r="B26" s="157"/>
      <c r="C26" s="157"/>
      <c r="D26" s="157"/>
      <c r="E26" s="157"/>
      <c r="F26" s="157"/>
      <c r="G26" s="6">
        <v>18</v>
      </c>
      <c r="H26" s="25">
        <v>24845</v>
      </c>
      <c r="I26" s="25">
        <v>154625</v>
      </c>
    </row>
    <row r="27" spans="1:9" x14ac:dyDescent="0.2">
      <c r="A27" s="157" t="s">
        <v>115</v>
      </c>
      <c r="B27" s="157"/>
      <c r="C27" s="157"/>
      <c r="D27" s="157"/>
      <c r="E27" s="157"/>
      <c r="F27" s="157"/>
      <c r="G27" s="6">
        <v>19</v>
      </c>
      <c r="H27" s="25">
        <v>335629</v>
      </c>
      <c r="I27" s="25">
        <v>758788</v>
      </c>
    </row>
    <row r="28" spans="1:9" ht="25.9" customHeight="1" x14ac:dyDescent="0.2">
      <c r="A28" s="161" t="s">
        <v>116</v>
      </c>
      <c r="B28" s="162"/>
      <c r="C28" s="162"/>
      <c r="D28" s="162"/>
      <c r="E28" s="162"/>
      <c r="F28" s="162"/>
      <c r="G28" s="4">
        <v>20</v>
      </c>
      <c r="H28" s="23">
        <f>H23+H24+H25+H26+H27</f>
        <v>360474</v>
      </c>
      <c r="I28" s="23">
        <f>I23+I24+I25+I26+I27</f>
        <v>918548</v>
      </c>
    </row>
    <row r="29" spans="1:9" x14ac:dyDescent="0.2">
      <c r="A29" s="157" t="s">
        <v>117</v>
      </c>
      <c r="B29" s="157"/>
      <c r="C29" s="157"/>
      <c r="D29" s="157"/>
      <c r="E29" s="157"/>
      <c r="F29" s="157"/>
      <c r="G29" s="6">
        <v>21</v>
      </c>
      <c r="H29" s="25">
        <v>86767</v>
      </c>
      <c r="I29" s="25">
        <v>119234</v>
      </c>
    </row>
    <row r="30" spans="1:9" x14ac:dyDescent="0.2">
      <c r="A30" s="157" t="s">
        <v>118</v>
      </c>
      <c r="B30" s="157"/>
      <c r="C30" s="157"/>
      <c r="D30" s="157"/>
      <c r="E30" s="157"/>
      <c r="F30" s="157"/>
      <c r="G30" s="6">
        <v>22</v>
      </c>
      <c r="H30" s="25">
        <v>3178</v>
      </c>
      <c r="I30" s="25">
        <v>3644</v>
      </c>
    </row>
    <row r="31" spans="1:9" x14ac:dyDescent="0.2">
      <c r="A31" s="157" t="s">
        <v>119</v>
      </c>
      <c r="B31" s="157"/>
      <c r="C31" s="157"/>
      <c r="D31" s="157"/>
      <c r="E31" s="157"/>
      <c r="F31" s="157"/>
      <c r="G31" s="6">
        <v>23</v>
      </c>
      <c r="H31" s="25">
        <v>361300</v>
      </c>
      <c r="I31" s="25">
        <v>1029742</v>
      </c>
    </row>
    <row r="32" spans="1:9" ht="30.6" customHeight="1" x14ac:dyDescent="0.2">
      <c r="A32" s="161" t="s">
        <v>120</v>
      </c>
      <c r="B32" s="162"/>
      <c r="C32" s="162"/>
      <c r="D32" s="162"/>
      <c r="E32" s="162"/>
      <c r="F32" s="162"/>
      <c r="G32" s="4">
        <v>24</v>
      </c>
      <c r="H32" s="23">
        <f>H29+H30+H31</f>
        <v>451245</v>
      </c>
      <c r="I32" s="23">
        <f>I29+I30+I31</f>
        <v>1152620</v>
      </c>
    </row>
    <row r="33" spans="1:9" x14ac:dyDescent="0.2">
      <c r="A33" s="163" t="s">
        <v>100</v>
      </c>
      <c r="B33" s="163"/>
      <c r="C33" s="163"/>
      <c r="D33" s="163"/>
      <c r="E33" s="163"/>
      <c r="F33" s="163"/>
      <c r="G33" s="176"/>
      <c r="H33" s="176"/>
      <c r="I33" s="176"/>
    </row>
    <row r="34" spans="1:9" ht="29.25" customHeight="1" x14ac:dyDescent="0.2">
      <c r="A34" s="157" t="s">
        <v>121</v>
      </c>
      <c r="B34" s="157"/>
      <c r="C34" s="157"/>
      <c r="D34" s="157"/>
      <c r="E34" s="157"/>
      <c r="F34" s="157"/>
      <c r="G34" s="6">
        <v>25</v>
      </c>
      <c r="H34" s="25">
        <v>0</v>
      </c>
      <c r="I34" s="25">
        <v>0</v>
      </c>
    </row>
    <row r="35" spans="1:9" ht="27.75" customHeight="1" x14ac:dyDescent="0.2">
      <c r="A35" s="157" t="s">
        <v>122</v>
      </c>
      <c r="B35" s="157"/>
      <c r="C35" s="157"/>
      <c r="D35" s="157"/>
      <c r="E35" s="157"/>
      <c r="F35" s="157"/>
      <c r="G35" s="6">
        <v>26</v>
      </c>
      <c r="H35" s="25">
        <v>0</v>
      </c>
      <c r="I35" s="25">
        <v>0</v>
      </c>
    </row>
    <row r="36" spans="1:9" ht="13.5" customHeight="1" x14ac:dyDescent="0.2">
      <c r="A36" s="157" t="s">
        <v>123</v>
      </c>
      <c r="B36" s="157"/>
      <c r="C36" s="157"/>
      <c r="D36" s="157"/>
      <c r="E36" s="157"/>
      <c r="F36" s="157"/>
      <c r="G36" s="6">
        <v>27</v>
      </c>
      <c r="H36" s="25">
        <v>0</v>
      </c>
      <c r="I36" s="25">
        <v>0</v>
      </c>
    </row>
    <row r="37" spans="1:9" ht="27.6" customHeight="1" x14ac:dyDescent="0.2">
      <c r="A37" s="161" t="s">
        <v>124</v>
      </c>
      <c r="B37" s="162"/>
      <c r="C37" s="162"/>
      <c r="D37" s="162"/>
      <c r="E37" s="162"/>
      <c r="F37" s="162"/>
      <c r="G37" s="4">
        <v>28</v>
      </c>
      <c r="H37" s="23">
        <f>H34+H35+H36</f>
        <v>0</v>
      </c>
      <c r="I37" s="23">
        <f>I34+I35+I36</f>
        <v>0</v>
      </c>
    </row>
    <row r="38" spans="1:9" ht="14.45" customHeight="1" x14ac:dyDescent="0.2">
      <c r="A38" s="157" t="s">
        <v>125</v>
      </c>
      <c r="B38" s="157"/>
      <c r="C38" s="157"/>
      <c r="D38" s="157"/>
      <c r="E38" s="157"/>
      <c r="F38" s="157"/>
      <c r="G38" s="6">
        <v>29</v>
      </c>
      <c r="H38" s="25">
        <v>0</v>
      </c>
      <c r="I38" s="25">
        <v>0</v>
      </c>
    </row>
    <row r="39" spans="1:9" ht="14.45" customHeight="1" x14ac:dyDescent="0.2">
      <c r="A39" s="157" t="s">
        <v>126</v>
      </c>
      <c r="B39" s="157"/>
      <c r="C39" s="157"/>
      <c r="D39" s="157"/>
      <c r="E39" s="157"/>
      <c r="F39" s="157"/>
      <c r="G39" s="6">
        <v>30</v>
      </c>
      <c r="H39" s="25">
        <v>0</v>
      </c>
      <c r="I39" s="25">
        <v>0</v>
      </c>
    </row>
    <row r="40" spans="1:9" ht="14.45" customHeight="1" x14ac:dyDescent="0.2">
      <c r="A40" s="157" t="s">
        <v>127</v>
      </c>
      <c r="B40" s="157"/>
      <c r="C40" s="157"/>
      <c r="D40" s="157"/>
      <c r="E40" s="157"/>
      <c r="F40" s="157"/>
      <c r="G40" s="6">
        <v>31</v>
      </c>
      <c r="H40" s="25">
        <v>0</v>
      </c>
      <c r="I40" s="25">
        <v>0</v>
      </c>
    </row>
    <row r="41" spans="1:9" ht="14.45" customHeight="1" x14ac:dyDescent="0.2">
      <c r="A41" s="157" t="s">
        <v>128</v>
      </c>
      <c r="B41" s="157"/>
      <c r="C41" s="157"/>
      <c r="D41" s="157"/>
      <c r="E41" s="157"/>
      <c r="F41" s="157"/>
      <c r="G41" s="6">
        <v>32</v>
      </c>
      <c r="H41" s="25">
        <v>0</v>
      </c>
      <c r="I41" s="25">
        <v>0</v>
      </c>
    </row>
    <row r="42" spans="1:9" ht="14.45" customHeight="1" x14ac:dyDescent="0.2">
      <c r="A42" s="157" t="s">
        <v>129</v>
      </c>
      <c r="B42" s="157"/>
      <c r="C42" s="157"/>
      <c r="D42" s="157"/>
      <c r="E42" s="157"/>
      <c r="F42" s="157"/>
      <c r="G42" s="6">
        <v>33</v>
      </c>
      <c r="H42" s="25">
        <v>96202</v>
      </c>
      <c r="I42" s="25">
        <v>101470</v>
      </c>
    </row>
    <row r="43" spans="1:9" ht="25.5" customHeight="1" x14ac:dyDescent="0.2">
      <c r="A43" s="161" t="s">
        <v>130</v>
      </c>
      <c r="B43" s="162"/>
      <c r="C43" s="162"/>
      <c r="D43" s="162"/>
      <c r="E43" s="162"/>
      <c r="F43" s="162"/>
      <c r="G43" s="4">
        <v>34</v>
      </c>
      <c r="H43" s="23">
        <f>H38+H39+H40+H41+H42</f>
        <v>96202</v>
      </c>
      <c r="I43" s="23">
        <f>I38+I39+I40+I41+I42</f>
        <v>101470</v>
      </c>
    </row>
    <row r="44" spans="1:9" x14ac:dyDescent="0.2">
      <c r="A44" s="163" t="s">
        <v>131</v>
      </c>
      <c r="B44" s="157"/>
      <c r="C44" s="157"/>
      <c r="D44" s="157"/>
      <c r="E44" s="157"/>
      <c r="F44" s="157"/>
      <c r="G44" s="5">
        <v>35</v>
      </c>
      <c r="H44" s="25">
        <v>114249</v>
      </c>
      <c r="I44" s="25">
        <v>96887</v>
      </c>
    </row>
    <row r="45" spans="1:9" x14ac:dyDescent="0.2">
      <c r="A45" s="163" t="s">
        <v>132</v>
      </c>
      <c r="B45" s="157"/>
      <c r="C45" s="157"/>
      <c r="D45" s="157"/>
      <c r="E45" s="157"/>
      <c r="F45" s="157"/>
      <c r="G45" s="5">
        <v>36</v>
      </c>
      <c r="H45" s="25">
        <v>0</v>
      </c>
      <c r="I45" s="25">
        <v>211337</v>
      </c>
    </row>
    <row r="46" spans="1:9" x14ac:dyDescent="0.2">
      <c r="A46" s="163" t="s">
        <v>133</v>
      </c>
      <c r="B46" s="157"/>
      <c r="C46" s="157"/>
      <c r="D46" s="157"/>
      <c r="E46" s="157"/>
      <c r="F46" s="157"/>
      <c r="G46" s="5">
        <v>37</v>
      </c>
      <c r="H46" s="25">
        <v>17362</v>
      </c>
      <c r="I46" s="25">
        <v>0</v>
      </c>
    </row>
    <row r="47" spans="1:9" ht="20.45" customHeight="1" x14ac:dyDescent="0.2">
      <c r="A47" s="161" t="s">
        <v>134</v>
      </c>
      <c r="B47" s="162"/>
      <c r="C47" s="162"/>
      <c r="D47" s="162"/>
      <c r="E47" s="162"/>
      <c r="F47" s="162"/>
      <c r="G47" s="4">
        <v>38</v>
      </c>
      <c r="H47" s="23">
        <f>H44+H45-H46</f>
        <v>96887</v>
      </c>
      <c r="I47" s="23">
        <f>I44+I45-I46</f>
        <v>308224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K12" sqref="K12"/>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8" t="s">
        <v>10</v>
      </c>
      <c r="B1" s="193"/>
      <c r="C1" s="193"/>
      <c r="D1" s="193"/>
      <c r="E1" s="193"/>
      <c r="F1" s="193"/>
      <c r="G1" s="193"/>
      <c r="H1" s="193"/>
      <c r="I1" s="193"/>
    </row>
    <row r="2" spans="1:9" ht="12.75" customHeight="1" x14ac:dyDescent="0.2">
      <c r="A2" s="191" t="s">
        <v>204</v>
      </c>
      <c r="B2" s="173"/>
      <c r="C2" s="173"/>
      <c r="D2" s="173"/>
      <c r="E2" s="173"/>
      <c r="F2" s="173"/>
      <c r="G2" s="173"/>
      <c r="H2" s="173"/>
      <c r="I2" s="173"/>
    </row>
    <row r="3" spans="1:9" x14ac:dyDescent="0.2">
      <c r="A3" s="195" t="s">
        <v>225</v>
      </c>
      <c r="B3" s="199"/>
      <c r="C3" s="199"/>
      <c r="D3" s="199"/>
      <c r="E3" s="199"/>
      <c r="F3" s="199"/>
      <c r="G3" s="199"/>
      <c r="H3" s="199"/>
      <c r="I3" s="199"/>
    </row>
    <row r="4" spans="1:9" x14ac:dyDescent="0.2">
      <c r="A4" s="194" t="s">
        <v>286</v>
      </c>
      <c r="B4" s="159"/>
      <c r="C4" s="159"/>
      <c r="D4" s="159"/>
      <c r="E4" s="159"/>
      <c r="F4" s="159"/>
      <c r="G4" s="159"/>
      <c r="H4" s="159"/>
      <c r="I4" s="160"/>
    </row>
    <row r="5" spans="1:9" ht="57" thickBot="1" x14ac:dyDescent="0.25">
      <c r="A5" s="184" t="s">
        <v>2</v>
      </c>
      <c r="B5" s="165"/>
      <c r="C5" s="165"/>
      <c r="D5" s="165"/>
      <c r="E5" s="165"/>
      <c r="F5" s="165"/>
      <c r="G5" s="11" t="s">
        <v>6</v>
      </c>
      <c r="H5" s="31" t="s">
        <v>179</v>
      </c>
      <c r="I5" s="31" t="s">
        <v>180</v>
      </c>
    </row>
    <row r="6" spans="1:9" x14ac:dyDescent="0.2">
      <c r="A6" s="192">
        <v>1</v>
      </c>
      <c r="B6" s="165"/>
      <c r="C6" s="165"/>
      <c r="D6" s="165"/>
      <c r="E6" s="165"/>
      <c r="F6" s="165"/>
      <c r="G6" s="9">
        <v>2</v>
      </c>
      <c r="H6" s="29" t="s">
        <v>8</v>
      </c>
      <c r="I6" s="29" t="s">
        <v>9</v>
      </c>
    </row>
    <row r="7" spans="1:9" x14ac:dyDescent="0.2">
      <c r="A7" s="163" t="s">
        <v>98</v>
      </c>
      <c r="B7" s="163"/>
      <c r="C7" s="163"/>
      <c r="D7" s="163"/>
      <c r="E7" s="163"/>
      <c r="F7" s="163"/>
      <c r="G7" s="200"/>
      <c r="H7" s="200"/>
      <c r="I7" s="200"/>
    </row>
    <row r="8" spans="1:9" x14ac:dyDescent="0.2">
      <c r="A8" s="157" t="s">
        <v>135</v>
      </c>
      <c r="B8" s="197"/>
      <c r="C8" s="197"/>
      <c r="D8" s="197"/>
      <c r="E8" s="197"/>
      <c r="F8" s="197"/>
      <c r="G8" s="6">
        <v>1</v>
      </c>
      <c r="H8" s="25">
        <v>0</v>
      </c>
      <c r="I8" s="25">
        <v>0</v>
      </c>
    </row>
    <row r="9" spans="1:9" x14ac:dyDescent="0.2">
      <c r="A9" s="157" t="s">
        <v>136</v>
      </c>
      <c r="B9" s="197"/>
      <c r="C9" s="197"/>
      <c r="D9" s="197"/>
      <c r="E9" s="197"/>
      <c r="F9" s="197"/>
      <c r="G9" s="6">
        <v>2</v>
      </c>
      <c r="H9" s="25">
        <v>0</v>
      </c>
      <c r="I9" s="25">
        <v>0</v>
      </c>
    </row>
    <row r="10" spans="1:9" x14ac:dyDescent="0.2">
      <c r="A10" s="157" t="s">
        <v>137</v>
      </c>
      <c r="B10" s="197"/>
      <c r="C10" s="197"/>
      <c r="D10" s="197"/>
      <c r="E10" s="197"/>
      <c r="F10" s="197"/>
      <c r="G10" s="6">
        <v>3</v>
      </c>
      <c r="H10" s="25">
        <v>0</v>
      </c>
      <c r="I10" s="25">
        <v>0</v>
      </c>
    </row>
    <row r="11" spans="1:9" x14ac:dyDescent="0.2">
      <c r="A11" s="157" t="s">
        <v>138</v>
      </c>
      <c r="B11" s="197"/>
      <c r="C11" s="197"/>
      <c r="D11" s="197"/>
      <c r="E11" s="197"/>
      <c r="F11" s="197"/>
      <c r="G11" s="6">
        <v>4</v>
      </c>
      <c r="H11" s="25">
        <v>0</v>
      </c>
      <c r="I11" s="25">
        <v>0</v>
      </c>
    </row>
    <row r="12" spans="1:9" ht="19.899999999999999" customHeight="1" x14ac:dyDescent="0.2">
      <c r="A12" s="161" t="s">
        <v>139</v>
      </c>
      <c r="B12" s="198"/>
      <c r="C12" s="198"/>
      <c r="D12" s="198"/>
      <c r="E12" s="198"/>
      <c r="F12" s="198"/>
      <c r="G12" s="4">
        <v>5</v>
      </c>
      <c r="H12" s="23">
        <f>SUM(H8:H11)</f>
        <v>0</v>
      </c>
      <c r="I12" s="23">
        <f>SUM(I8:I11)</f>
        <v>0</v>
      </c>
    </row>
    <row r="13" spans="1:9" x14ac:dyDescent="0.2">
      <c r="A13" s="157" t="s">
        <v>140</v>
      </c>
      <c r="B13" s="197"/>
      <c r="C13" s="197"/>
      <c r="D13" s="197"/>
      <c r="E13" s="197"/>
      <c r="F13" s="197"/>
      <c r="G13" s="6">
        <v>6</v>
      </c>
      <c r="H13" s="25">
        <v>0</v>
      </c>
      <c r="I13" s="25">
        <v>0</v>
      </c>
    </row>
    <row r="14" spans="1:9" x14ac:dyDescent="0.2">
      <c r="A14" s="157" t="s">
        <v>141</v>
      </c>
      <c r="B14" s="197"/>
      <c r="C14" s="197"/>
      <c r="D14" s="197"/>
      <c r="E14" s="197"/>
      <c r="F14" s="197"/>
      <c r="G14" s="6">
        <v>7</v>
      </c>
      <c r="H14" s="25">
        <v>0</v>
      </c>
      <c r="I14" s="25">
        <v>0</v>
      </c>
    </row>
    <row r="15" spans="1:9" x14ac:dyDescent="0.2">
      <c r="A15" s="157" t="s">
        <v>142</v>
      </c>
      <c r="B15" s="197"/>
      <c r="C15" s="197"/>
      <c r="D15" s="197"/>
      <c r="E15" s="197"/>
      <c r="F15" s="197"/>
      <c r="G15" s="6">
        <v>8</v>
      </c>
      <c r="H15" s="25">
        <v>0</v>
      </c>
      <c r="I15" s="25">
        <v>0</v>
      </c>
    </row>
    <row r="16" spans="1:9" x14ac:dyDescent="0.2">
      <c r="A16" s="157" t="s">
        <v>143</v>
      </c>
      <c r="B16" s="197"/>
      <c r="C16" s="197"/>
      <c r="D16" s="197"/>
      <c r="E16" s="197"/>
      <c r="F16" s="197"/>
      <c r="G16" s="6">
        <v>9</v>
      </c>
      <c r="H16" s="25">
        <v>0</v>
      </c>
      <c r="I16" s="25">
        <v>0</v>
      </c>
    </row>
    <row r="17" spans="1:9" x14ac:dyDescent="0.2">
      <c r="A17" s="157" t="s">
        <v>144</v>
      </c>
      <c r="B17" s="197"/>
      <c r="C17" s="197"/>
      <c r="D17" s="197"/>
      <c r="E17" s="197"/>
      <c r="F17" s="197"/>
      <c r="G17" s="6">
        <v>10</v>
      </c>
      <c r="H17" s="25">
        <v>0</v>
      </c>
      <c r="I17" s="25">
        <v>0</v>
      </c>
    </row>
    <row r="18" spans="1:9" x14ac:dyDescent="0.2">
      <c r="A18" s="157" t="s">
        <v>145</v>
      </c>
      <c r="B18" s="197"/>
      <c r="C18" s="197"/>
      <c r="D18" s="197"/>
      <c r="E18" s="197"/>
      <c r="F18" s="197"/>
      <c r="G18" s="6">
        <v>11</v>
      </c>
      <c r="H18" s="25">
        <v>0</v>
      </c>
      <c r="I18" s="25">
        <v>0</v>
      </c>
    </row>
    <row r="19" spans="1:9" x14ac:dyDescent="0.2">
      <c r="A19" s="161" t="s">
        <v>146</v>
      </c>
      <c r="B19" s="198"/>
      <c r="C19" s="198"/>
      <c r="D19" s="198"/>
      <c r="E19" s="198"/>
      <c r="F19" s="198"/>
      <c r="G19" s="4">
        <v>12</v>
      </c>
      <c r="H19" s="23">
        <f>SUM(H13:H18)</f>
        <v>0</v>
      </c>
      <c r="I19" s="23">
        <f>SUM(I13:I18)</f>
        <v>0</v>
      </c>
    </row>
    <row r="20" spans="1:9" x14ac:dyDescent="0.2">
      <c r="A20" s="163" t="s">
        <v>99</v>
      </c>
      <c r="B20" s="163"/>
      <c r="C20" s="163"/>
      <c r="D20" s="163"/>
      <c r="E20" s="163"/>
      <c r="F20" s="163"/>
      <c r="G20" s="200"/>
      <c r="H20" s="200"/>
      <c r="I20" s="200"/>
    </row>
    <row r="21" spans="1:9" x14ac:dyDescent="0.2">
      <c r="A21" s="157" t="s">
        <v>147</v>
      </c>
      <c r="B21" s="197"/>
      <c r="C21" s="197"/>
      <c r="D21" s="197"/>
      <c r="E21" s="197"/>
      <c r="F21" s="197"/>
      <c r="G21" s="6">
        <v>13</v>
      </c>
      <c r="H21" s="25">
        <v>0</v>
      </c>
      <c r="I21" s="25">
        <v>0</v>
      </c>
    </row>
    <row r="22" spans="1:9" x14ac:dyDescent="0.2">
      <c r="A22" s="157" t="s">
        <v>148</v>
      </c>
      <c r="B22" s="197"/>
      <c r="C22" s="197"/>
      <c r="D22" s="197"/>
      <c r="E22" s="197"/>
      <c r="F22" s="197"/>
      <c r="G22" s="6">
        <v>14</v>
      </c>
      <c r="H22" s="25">
        <v>0</v>
      </c>
      <c r="I22" s="25">
        <v>0</v>
      </c>
    </row>
    <row r="23" spans="1:9" x14ac:dyDescent="0.2">
      <c r="A23" s="157" t="s">
        <v>113</v>
      </c>
      <c r="B23" s="197"/>
      <c r="C23" s="197"/>
      <c r="D23" s="197"/>
      <c r="E23" s="197"/>
      <c r="F23" s="197"/>
      <c r="G23" s="6">
        <v>15</v>
      </c>
      <c r="H23" s="25">
        <v>0</v>
      </c>
      <c r="I23" s="25">
        <v>0</v>
      </c>
    </row>
    <row r="24" spans="1:9" x14ac:dyDescent="0.2">
      <c r="A24" s="157" t="s">
        <v>114</v>
      </c>
      <c r="B24" s="197"/>
      <c r="C24" s="197"/>
      <c r="D24" s="197"/>
      <c r="E24" s="197"/>
      <c r="F24" s="197"/>
      <c r="G24" s="6">
        <v>16</v>
      </c>
      <c r="H24" s="25">
        <v>0</v>
      </c>
      <c r="I24" s="25">
        <v>0</v>
      </c>
    </row>
    <row r="25" spans="1:9" x14ac:dyDescent="0.2">
      <c r="A25" s="162" t="s">
        <v>149</v>
      </c>
      <c r="B25" s="198"/>
      <c r="C25" s="198"/>
      <c r="D25" s="198"/>
      <c r="E25" s="198"/>
      <c r="F25" s="198"/>
      <c r="G25" s="7">
        <v>17</v>
      </c>
      <c r="H25" s="26">
        <f>H26+H27</f>
        <v>0</v>
      </c>
      <c r="I25" s="26">
        <f>I26+I27</f>
        <v>0</v>
      </c>
    </row>
    <row r="26" spans="1:9" x14ac:dyDescent="0.2">
      <c r="A26" s="157" t="s">
        <v>150</v>
      </c>
      <c r="B26" s="197"/>
      <c r="C26" s="197"/>
      <c r="D26" s="197"/>
      <c r="E26" s="197"/>
      <c r="F26" s="197"/>
      <c r="G26" s="6">
        <v>18</v>
      </c>
      <c r="H26" s="25">
        <v>0</v>
      </c>
      <c r="I26" s="25">
        <v>0</v>
      </c>
    </row>
    <row r="27" spans="1:9" x14ac:dyDescent="0.2">
      <c r="A27" s="157" t="s">
        <v>151</v>
      </c>
      <c r="B27" s="197"/>
      <c r="C27" s="197"/>
      <c r="D27" s="197"/>
      <c r="E27" s="197"/>
      <c r="F27" s="197"/>
      <c r="G27" s="6">
        <v>19</v>
      </c>
      <c r="H27" s="25">
        <v>0</v>
      </c>
      <c r="I27" s="25">
        <v>0</v>
      </c>
    </row>
    <row r="28" spans="1:9" ht="27.6" customHeight="1" x14ac:dyDescent="0.2">
      <c r="A28" s="161" t="s">
        <v>152</v>
      </c>
      <c r="B28" s="198"/>
      <c r="C28" s="198"/>
      <c r="D28" s="198"/>
      <c r="E28" s="198"/>
      <c r="F28" s="198"/>
      <c r="G28" s="4">
        <v>20</v>
      </c>
      <c r="H28" s="23">
        <f>SUM(H21:H25)</f>
        <v>0</v>
      </c>
      <c r="I28" s="23">
        <f>SUM(I21:I25)</f>
        <v>0</v>
      </c>
    </row>
    <row r="29" spans="1:9" x14ac:dyDescent="0.2">
      <c r="A29" s="157" t="s">
        <v>117</v>
      </c>
      <c r="B29" s="197"/>
      <c r="C29" s="197"/>
      <c r="D29" s="197"/>
      <c r="E29" s="197"/>
      <c r="F29" s="197"/>
      <c r="G29" s="6">
        <v>21</v>
      </c>
      <c r="H29" s="25">
        <v>0</v>
      </c>
      <c r="I29" s="25">
        <v>0</v>
      </c>
    </row>
    <row r="30" spans="1:9" x14ac:dyDescent="0.2">
      <c r="A30" s="157" t="s">
        <v>118</v>
      </c>
      <c r="B30" s="197"/>
      <c r="C30" s="197"/>
      <c r="D30" s="197"/>
      <c r="E30" s="197"/>
      <c r="F30" s="197"/>
      <c r="G30" s="6">
        <v>22</v>
      </c>
      <c r="H30" s="25">
        <v>0</v>
      </c>
      <c r="I30" s="25">
        <v>0</v>
      </c>
    </row>
    <row r="31" spans="1:9" x14ac:dyDescent="0.2">
      <c r="A31" s="162" t="s">
        <v>153</v>
      </c>
      <c r="B31" s="198"/>
      <c r="C31" s="198"/>
      <c r="D31" s="198"/>
      <c r="E31" s="198"/>
      <c r="F31" s="198"/>
      <c r="G31" s="7">
        <v>23</v>
      </c>
      <c r="H31" s="26">
        <f>H32+H33</f>
        <v>0</v>
      </c>
      <c r="I31" s="26">
        <f>I32+I33</f>
        <v>0</v>
      </c>
    </row>
    <row r="32" spans="1:9" x14ac:dyDescent="0.2">
      <c r="A32" s="157" t="s">
        <v>154</v>
      </c>
      <c r="B32" s="197"/>
      <c r="C32" s="197"/>
      <c r="D32" s="197"/>
      <c r="E32" s="197"/>
      <c r="F32" s="197"/>
      <c r="G32" s="6">
        <v>24</v>
      </c>
      <c r="H32" s="25">
        <v>0</v>
      </c>
      <c r="I32" s="25">
        <v>0</v>
      </c>
    </row>
    <row r="33" spans="1:9" x14ac:dyDescent="0.2">
      <c r="A33" s="157" t="s">
        <v>155</v>
      </c>
      <c r="B33" s="197"/>
      <c r="C33" s="197"/>
      <c r="D33" s="197"/>
      <c r="E33" s="197"/>
      <c r="F33" s="197"/>
      <c r="G33" s="6">
        <v>25</v>
      </c>
      <c r="H33" s="25">
        <v>0</v>
      </c>
      <c r="I33" s="25">
        <v>0</v>
      </c>
    </row>
    <row r="34" spans="1:9" ht="26.45" customHeight="1" x14ac:dyDescent="0.2">
      <c r="A34" s="161" t="s">
        <v>120</v>
      </c>
      <c r="B34" s="198"/>
      <c r="C34" s="198"/>
      <c r="D34" s="198"/>
      <c r="E34" s="198"/>
      <c r="F34" s="198"/>
      <c r="G34" s="4">
        <v>26</v>
      </c>
      <c r="H34" s="23">
        <f>H29+H30+H31</f>
        <v>0</v>
      </c>
      <c r="I34" s="23">
        <f>I29+I30+I31</f>
        <v>0</v>
      </c>
    </row>
    <row r="35" spans="1:9" x14ac:dyDescent="0.2">
      <c r="A35" s="163" t="s">
        <v>100</v>
      </c>
      <c r="B35" s="163"/>
      <c r="C35" s="163"/>
      <c r="D35" s="163"/>
      <c r="E35" s="163"/>
      <c r="F35" s="163"/>
      <c r="G35" s="200"/>
      <c r="H35" s="200"/>
      <c r="I35" s="200"/>
    </row>
    <row r="36" spans="1:9" x14ac:dyDescent="0.2">
      <c r="A36" s="157" t="s">
        <v>121</v>
      </c>
      <c r="B36" s="197"/>
      <c r="C36" s="197"/>
      <c r="D36" s="197"/>
      <c r="E36" s="197"/>
      <c r="F36" s="197"/>
      <c r="G36" s="6">
        <v>27</v>
      </c>
      <c r="H36" s="96">
        <v>0</v>
      </c>
      <c r="I36" s="96">
        <v>0</v>
      </c>
    </row>
    <row r="37" spans="1:9" x14ac:dyDescent="0.2">
      <c r="A37" s="157" t="s">
        <v>122</v>
      </c>
      <c r="B37" s="197"/>
      <c r="C37" s="197"/>
      <c r="D37" s="197"/>
      <c r="E37" s="197"/>
      <c r="F37" s="197"/>
      <c r="G37" s="6">
        <v>28</v>
      </c>
      <c r="H37" s="96">
        <v>0</v>
      </c>
      <c r="I37" s="96">
        <v>0</v>
      </c>
    </row>
    <row r="38" spans="1:9" x14ac:dyDescent="0.2">
      <c r="A38" s="157" t="s">
        <v>123</v>
      </c>
      <c r="B38" s="197"/>
      <c r="C38" s="197"/>
      <c r="D38" s="197"/>
      <c r="E38" s="197"/>
      <c r="F38" s="197"/>
      <c r="G38" s="6">
        <v>29</v>
      </c>
      <c r="H38" s="96">
        <v>0</v>
      </c>
      <c r="I38" s="96">
        <v>0</v>
      </c>
    </row>
    <row r="39" spans="1:9" ht="27" customHeight="1" x14ac:dyDescent="0.2">
      <c r="A39" s="161" t="s">
        <v>156</v>
      </c>
      <c r="B39" s="198"/>
      <c r="C39" s="198"/>
      <c r="D39" s="198"/>
      <c r="E39" s="198"/>
      <c r="F39" s="198"/>
      <c r="G39" s="4">
        <v>30</v>
      </c>
      <c r="H39" s="97">
        <f>H36+H37+H38</f>
        <v>0</v>
      </c>
      <c r="I39" s="97">
        <f>I36+I37+I38</f>
        <v>0</v>
      </c>
    </row>
    <row r="40" spans="1:9" x14ac:dyDescent="0.2">
      <c r="A40" s="157" t="s">
        <v>125</v>
      </c>
      <c r="B40" s="197"/>
      <c r="C40" s="197"/>
      <c r="D40" s="197"/>
      <c r="E40" s="197"/>
      <c r="F40" s="197"/>
      <c r="G40" s="6">
        <v>31</v>
      </c>
      <c r="H40" s="96">
        <v>0</v>
      </c>
      <c r="I40" s="96">
        <v>0</v>
      </c>
    </row>
    <row r="41" spans="1:9" x14ac:dyDescent="0.2">
      <c r="A41" s="157" t="s">
        <v>126</v>
      </c>
      <c r="B41" s="197"/>
      <c r="C41" s="197"/>
      <c r="D41" s="197"/>
      <c r="E41" s="197"/>
      <c r="F41" s="197"/>
      <c r="G41" s="6">
        <v>32</v>
      </c>
      <c r="H41" s="96">
        <v>0</v>
      </c>
      <c r="I41" s="96">
        <v>0</v>
      </c>
    </row>
    <row r="42" spans="1:9" x14ac:dyDescent="0.2">
      <c r="A42" s="157" t="s">
        <v>127</v>
      </c>
      <c r="B42" s="197"/>
      <c r="C42" s="197"/>
      <c r="D42" s="197"/>
      <c r="E42" s="197"/>
      <c r="F42" s="197"/>
      <c r="G42" s="6">
        <v>33</v>
      </c>
      <c r="H42" s="96">
        <v>0</v>
      </c>
      <c r="I42" s="96">
        <v>0</v>
      </c>
    </row>
    <row r="43" spans="1:9" x14ac:dyDescent="0.2">
      <c r="A43" s="157" t="s">
        <v>128</v>
      </c>
      <c r="B43" s="197"/>
      <c r="C43" s="197"/>
      <c r="D43" s="197"/>
      <c r="E43" s="197"/>
      <c r="F43" s="197"/>
      <c r="G43" s="6">
        <v>34</v>
      </c>
      <c r="H43" s="96">
        <v>0</v>
      </c>
      <c r="I43" s="96">
        <v>0</v>
      </c>
    </row>
    <row r="44" spans="1:9" x14ac:dyDescent="0.2">
      <c r="A44" s="157" t="s">
        <v>129</v>
      </c>
      <c r="B44" s="197"/>
      <c r="C44" s="197"/>
      <c r="D44" s="197"/>
      <c r="E44" s="197"/>
      <c r="F44" s="197"/>
      <c r="G44" s="6">
        <v>35</v>
      </c>
      <c r="H44" s="96">
        <v>0</v>
      </c>
      <c r="I44" s="96">
        <v>0</v>
      </c>
    </row>
    <row r="45" spans="1:9" ht="27.6" customHeight="1" x14ac:dyDescent="0.2">
      <c r="A45" s="161" t="s">
        <v>157</v>
      </c>
      <c r="B45" s="198"/>
      <c r="C45" s="198"/>
      <c r="D45" s="198"/>
      <c r="E45" s="198"/>
      <c r="F45" s="198"/>
      <c r="G45" s="4">
        <v>36</v>
      </c>
      <c r="H45" s="97">
        <f>H40+H41+H42+H43+H44</f>
        <v>0</v>
      </c>
      <c r="I45" s="97">
        <f>I40+I41+I42+I43+I44</f>
        <v>0</v>
      </c>
    </row>
    <row r="46" spans="1:9" x14ac:dyDescent="0.2">
      <c r="A46" s="163" t="s">
        <v>131</v>
      </c>
      <c r="B46" s="197"/>
      <c r="C46" s="197"/>
      <c r="D46" s="197"/>
      <c r="E46" s="197"/>
      <c r="F46" s="197"/>
      <c r="G46" s="5">
        <v>37</v>
      </c>
      <c r="H46" s="96">
        <v>0</v>
      </c>
      <c r="I46" s="96">
        <v>0</v>
      </c>
    </row>
    <row r="47" spans="1:9" x14ac:dyDescent="0.2">
      <c r="A47" s="163" t="s">
        <v>132</v>
      </c>
      <c r="B47" s="197"/>
      <c r="C47" s="197"/>
      <c r="D47" s="197"/>
      <c r="E47" s="197"/>
      <c r="F47" s="197"/>
      <c r="G47" s="5">
        <v>38</v>
      </c>
      <c r="H47" s="96">
        <v>0</v>
      </c>
      <c r="I47" s="96">
        <v>0</v>
      </c>
    </row>
    <row r="48" spans="1:9" x14ac:dyDescent="0.2">
      <c r="A48" s="163" t="s">
        <v>133</v>
      </c>
      <c r="B48" s="197"/>
      <c r="C48" s="197"/>
      <c r="D48" s="197"/>
      <c r="E48" s="197"/>
      <c r="F48" s="197"/>
      <c r="G48" s="5">
        <v>39</v>
      </c>
      <c r="H48" s="96">
        <v>0</v>
      </c>
      <c r="I48" s="96">
        <v>0</v>
      </c>
    </row>
    <row r="49" spans="1:9" ht="15.6" customHeight="1" x14ac:dyDescent="0.2">
      <c r="A49" s="161" t="s">
        <v>134</v>
      </c>
      <c r="B49" s="198"/>
      <c r="C49" s="198"/>
      <c r="D49" s="198"/>
      <c r="E49" s="198"/>
      <c r="F49" s="198"/>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zoomScale="85" zoomScaleNormal="100" zoomScaleSheetLayoutView="85" workbookViewId="0">
      <selection activeCell="R31" sqref="R31"/>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4" t="s">
        <v>11</v>
      </c>
      <c r="B1" s="204"/>
      <c r="C1" s="205"/>
      <c r="D1" s="205"/>
      <c r="E1" s="205"/>
      <c r="F1" s="205"/>
      <c r="G1" s="205"/>
      <c r="H1" s="205"/>
      <c r="I1" s="205"/>
      <c r="J1" s="205"/>
      <c r="K1" s="205"/>
      <c r="L1" s="205"/>
      <c r="M1" s="205"/>
      <c r="N1" s="12"/>
    </row>
    <row r="2" spans="1:25" ht="15.75" x14ac:dyDescent="0.2">
      <c r="A2" s="13"/>
      <c r="B2" s="13"/>
      <c r="C2" s="33"/>
      <c r="D2" s="206" t="s">
        <v>12</v>
      </c>
      <c r="E2" s="206"/>
      <c r="F2" s="41">
        <v>45658</v>
      </c>
      <c r="G2" s="34" t="s">
        <v>0</v>
      </c>
      <c r="H2" s="34"/>
      <c r="I2" s="34"/>
      <c r="J2" s="41">
        <v>46022</v>
      </c>
      <c r="K2" s="33"/>
      <c r="L2" s="33"/>
      <c r="M2" s="35" t="s">
        <v>225</v>
      </c>
      <c r="N2" s="12"/>
      <c r="Y2" s="10"/>
    </row>
    <row r="3" spans="1:25" ht="15.75" customHeight="1" x14ac:dyDescent="0.2">
      <c r="A3" s="201" t="s">
        <v>13</v>
      </c>
      <c r="B3" s="203" t="s">
        <v>172</v>
      </c>
      <c r="C3" s="202" t="s">
        <v>158</v>
      </c>
      <c r="D3" s="202"/>
      <c r="E3" s="202"/>
      <c r="F3" s="202"/>
      <c r="G3" s="202"/>
      <c r="H3" s="202"/>
      <c r="I3" s="202"/>
      <c r="J3" s="202"/>
      <c r="K3" s="202"/>
      <c r="L3" s="202" t="s">
        <v>159</v>
      </c>
      <c r="M3" s="207" t="s">
        <v>173</v>
      </c>
    </row>
    <row r="4" spans="1:25" ht="142.5" x14ac:dyDescent="0.2">
      <c r="A4" s="201"/>
      <c r="B4" s="185"/>
      <c r="C4" s="36" t="s">
        <v>160</v>
      </c>
      <c r="D4" s="36" t="s">
        <v>258</v>
      </c>
      <c r="E4" s="37" t="s">
        <v>259</v>
      </c>
      <c r="F4" s="37" t="s">
        <v>260</v>
      </c>
      <c r="G4" s="37" t="s">
        <v>261</v>
      </c>
      <c r="H4" s="37" t="s">
        <v>262</v>
      </c>
      <c r="I4" s="37" t="s">
        <v>263</v>
      </c>
      <c r="J4" s="37" t="s">
        <v>264</v>
      </c>
      <c r="K4" s="37" t="s">
        <v>265</v>
      </c>
      <c r="L4" s="202"/>
      <c r="M4" s="208"/>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3076315</v>
      </c>
      <c r="D6" s="39">
        <v>1840833</v>
      </c>
      <c r="E6" s="39">
        <v>-11769</v>
      </c>
      <c r="F6" s="39">
        <v>162041</v>
      </c>
      <c r="G6" s="39">
        <v>815878</v>
      </c>
      <c r="H6" s="39">
        <v>0</v>
      </c>
      <c r="I6" s="39">
        <v>0</v>
      </c>
      <c r="J6" s="39">
        <v>8447</v>
      </c>
      <c r="K6" s="39">
        <v>136203</v>
      </c>
      <c r="L6" s="39">
        <v>0</v>
      </c>
      <c r="M6" s="40">
        <f>SUM(C6:L6)</f>
        <v>6027948</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3076315</v>
      </c>
      <c r="D9" s="40">
        <f t="shared" ref="D9:L9" si="1">D6+D7+D8</f>
        <v>1840833</v>
      </c>
      <c r="E9" s="40">
        <f t="shared" si="1"/>
        <v>-11769</v>
      </c>
      <c r="F9" s="40">
        <f t="shared" si="1"/>
        <v>162041</v>
      </c>
      <c r="G9" s="40">
        <f t="shared" si="1"/>
        <v>815878</v>
      </c>
      <c r="H9" s="40">
        <f t="shared" si="1"/>
        <v>0</v>
      </c>
      <c r="I9" s="40">
        <f t="shared" si="1"/>
        <v>0</v>
      </c>
      <c r="J9" s="40">
        <f t="shared" si="1"/>
        <v>8447</v>
      </c>
      <c r="K9" s="40">
        <f t="shared" si="1"/>
        <v>136203</v>
      </c>
      <c r="L9" s="40">
        <f t="shared" si="1"/>
        <v>0</v>
      </c>
      <c r="M9" s="40">
        <f t="shared" si="0"/>
        <v>6027948</v>
      </c>
    </row>
    <row r="10" spans="1:25" ht="15" x14ac:dyDescent="0.2">
      <c r="A10" s="94" t="s">
        <v>163</v>
      </c>
      <c r="B10" s="17">
        <v>5</v>
      </c>
      <c r="C10" s="39">
        <v>0</v>
      </c>
      <c r="D10" s="39">
        <v>0</v>
      </c>
      <c r="E10" s="39">
        <v>0</v>
      </c>
      <c r="F10" s="39">
        <v>0</v>
      </c>
      <c r="G10" s="39">
        <v>0</v>
      </c>
      <c r="H10" s="39">
        <v>0</v>
      </c>
      <c r="I10" s="39">
        <v>0</v>
      </c>
      <c r="J10" s="39">
        <v>0</v>
      </c>
      <c r="K10" s="39">
        <v>38461</v>
      </c>
      <c r="L10" s="39">
        <v>0</v>
      </c>
      <c r="M10" s="40">
        <f t="shared" si="0"/>
        <v>38461</v>
      </c>
    </row>
    <row r="11" spans="1:25" ht="42.75" x14ac:dyDescent="0.2">
      <c r="A11" s="94" t="s">
        <v>164</v>
      </c>
      <c r="B11" s="17">
        <v>6</v>
      </c>
      <c r="C11" s="39">
        <v>0</v>
      </c>
      <c r="D11" s="39">
        <v>0</v>
      </c>
      <c r="E11" s="39">
        <v>0</v>
      </c>
      <c r="F11" s="39">
        <v>0</v>
      </c>
      <c r="G11" s="39">
        <v>0</v>
      </c>
      <c r="H11" s="39">
        <v>0</v>
      </c>
      <c r="I11" s="39">
        <v>0</v>
      </c>
      <c r="J11" s="39">
        <v>0</v>
      </c>
      <c r="K11" s="39">
        <v>0</v>
      </c>
      <c r="L11" s="39">
        <v>0</v>
      </c>
      <c r="M11" s="40">
        <f t="shared" si="0"/>
        <v>0</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0</v>
      </c>
      <c r="G13" s="40">
        <f t="shared" si="2"/>
        <v>0</v>
      </c>
      <c r="H13" s="40">
        <f t="shared" si="2"/>
        <v>0</v>
      </c>
      <c r="I13" s="40">
        <f t="shared" si="2"/>
        <v>0</v>
      </c>
      <c r="J13" s="40">
        <f t="shared" si="2"/>
        <v>0</v>
      </c>
      <c r="K13" s="40">
        <f t="shared" si="2"/>
        <v>38461</v>
      </c>
      <c r="L13" s="40">
        <f t="shared" si="2"/>
        <v>0</v>
      </c>
      <c r="M13" s="40">
        <f t="shared" si="0"/>
        <v>38461</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136203</v>
      </c>
      <c r="K17" s="39">
        <v>-136203</v>
      </c>
      <c r="L17" s="39">
        <v>0</v>
      </c>
      <c r="M17" s="40">
        <f t="shared" si="0"/>
        <v>0</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28757</v>
      </c>
      <c r="K18" s="40">
        <f t="shared" si="3"/>
        <v>38461</v>
      </c>
      <c r="L18" s="40">
        <f t="shared" si="3"/>
        <v>0</v>
      </c>
      <c r="M18" s="40">
        <f t="shared" si="0"/>
        <v>5950516</v>
      </c>
    </row>
    <row r="19" spans="1:13" ht="15" x14ac:dyDescent="0.2">
      <c r="A19" s="93" t="s">
        <v>269</v>
      </c>
      <c r="B19" s="21">
        <v>14</v>
      </c>
      <c r="C19" s="39">
        <v>3076315</v>
      </c>
      <c r="D19" s="39">
        <v>1840833</v>
      </c>
      <c r="E19" s="39">
        <v>-11769</v>
      </c>
      <c r="F19" s="39">
        <v>162041</v>
      </c>
      <c r="G19" s="39">
        <v>815878</v>
      </c>
      <c r="H19" s="39">
        <v>0</v>
      </c>
      <c r="I19" s="39">
        <v>0</v>
      </c>
      <c r="J19" s="39">
        <v>28757</v>
      </c>
      <c r="K19" s="39">
        <v>38461</v>
      </c>
      <c r="L19" s="39">
        <v>0</v>
      </c>
      <c r="M19" s="40">
        <f t="shared" si="0"/>
        <v>5950516</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28757</v>
      </c>
      <c r="K22" s="40">
        <f t="shared" si="4"/>
        <v>38461</v>
      </c>
      <c r="L22" s="40">
        <f t="shared" si="4"/>
        <v>0</v>
      </c>
      <c r="M22" s="40">
        <f t="shared" si="0"/>
        <v>5950516</v>
      </c>
    </row>
    <row r="23" spans="1:13" ht="15" x14ac:dyDescent="0.2">
      <c r="A23" s="94" t="s">
        <v>163</v>
      </c>
      <c r="B23" s="14">
        <v>18</v>
      </c>
      <c r="C23" s="39">
        <v>0</v>
      </c>
      <c r="D23" s="39">
        <v>0</v>
      </c>
      <c r="E23" s="39">
        <v>0</v>
      </c>
      <c r="F23" s="39">
        <v>0</v>
      </c>
      <c r="G23" s="39">
        <v>0</v>
      </c>
      <c r="H23" s="39">
        <v>0</v>
      </c>
      <c r="I23" s="39">
        <v>0</v>
      </c>
      <c r="J23" s="39">
        <v>0</v>
      </c>
      <c r="K23" s="39">
        <v>293937</v>
      </c>
      <c r="L23" s="39">
        <v>0</v>
      </c>
      <c r="M23" s="40">
        <f t="shared" si="0"/>
        <v>293937</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293937</v>
      </c>
      <c r="L26" s="40">
        <f t="shared" si="5"/>
        <v>0</v>
      </c>
      <c r="M26" s="40">
        <f t="shared" si="0"/>
        <v>293937</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114</v>
      </c>
      <c r="E29" s="39">
        <v>7191</v>
      </c>
      <c r="F29" s="39">
        <v>0</v>
      </c>
      <c r="G29" s="39">
        <v>-127137</v>
      </c>
      <c r="H29" s="39">
        <v>0</v>
      </c>
      <c r="I29" s="39">
        <v>0</v>
      </c>
      <c r="J29" s="39">
        <v>-9613</v>
      </c>
      <c r="K29" s="39">
        <v>0</v>
      </c>
      <c r="L29" s="39">
        <v>0</v>
      </c>
      <c r="M29" s="40">
        <f t="shared" si="0"/>
        <v>-129445</v>
      </c>
    </row>
    <row r="30" spans="1:13" ht="15" x14ac:dyDescent="0.2">
      <c r="A30" s="94" t="s">
        <v>170</v>
      </c>
      <c r="B30" s="14">
        <v>25</v>
      </c>
      <c r="C30" s="39">
        <v>0</v>
      </c>
      <c r="D30" s="39">
        <v>0</v>
      </c>
      <c r="E30" s="39">
        <v>0</v>
      </c>
      <c r="F30" s="39">
        <v>0</v>
      </c>
      <c r="G30" s="39">
        <v>0</v>
      </c>
      <c r="H30" s="39">
        <v>0</v>
      </c>
      <c r="I30" s="39">
        <v>0</v>
      </c>
      <c r="J30" s="39">
        <v>38461</v>
      </c>
      <c r="K30" s="39">
        <v>-38461</v>
      </c>
      <c r="L30" s="39">
        <v>0</v>
      </c>
      <c r="M30" s="40">
        <f t="shared" si="0"/>
        <v>0</v>
      </c>
    </row>
    <row r="31" spans="1:13" ht="15" x14ac:dyDescent="0.2">
      <c r="A31" s="95" t="s">
        <v>271</v>
      </c>
      <c r="B31" s="22">
        <v>26</v>
      </c>
      <c r="C31" s="40">
        <f>C30+C29+C28+C27+C26+C22</f>
        <v>3076315</v>
      </c>
      <c r="D31" s="40">
        <f t="shared" ref="D31:L31" si="6">D30+D29+D28+D27+D26+D22</f>
        <v>1840947</v>
      </c>
      <c r="E31" s="40">
        <f t="shared" si="6"/>
        <v>-4578</v>
      </c>
      <c r="F31" s="40">
        <f t="shared" si="6"/>
        <v>162041</v>
      </c>
      <c r="G31" s="40">
        <f t="shared" si="6"/>
        <v>688741</v>
      </c>
      <c r="H31" s="40">
        <f t="shared" si="6"/>
        <v>0</v>
      </c>
      <c r="I31" s="40">
        <f t="shared" si="6"/>
        <v>0</v>
      </c>
      <c r="J31" s="40">
        <f t="shared" si="6"/>
        <v>57605</v>
      </c>
      <c r="K31" s="40">
        <f t="shared" si="6"/>
        <v>293937</v>
      </c>
      <c r="L31" s="40">
        <f t="shared" si="6"/>
        <v>0</v>
      </c>
      <c r="M31" s="40">
        <f t="shared" si="0"/>
        <v>6115008</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3"/>
  <sheetViews>
    <sheetView tabSelected="1" zoomScale="66" zoomScaleNormal="66" workbookViewId="0">
      <selection activeCell="Y63" sqref="Y63"/>
    </sheetView>
  </sheetViews>
  <sheetFormatPr defaultRowHeight="12.75" x14ac:dyDescent="0.2"/>
  <cols>
    <col min="3" max="3" width="16" bestFit="1" customWidth="1"/>
    <col min="6" max="6" width="23.28515625" bestFit="1" customWidth="1"/>
    <col min="8" max="8" width="19" bestFit="1" customWidth="1"/>
    <col min="9" max="9" width="100.42578125" customWidth="1"/>
  </cols>
  <sheetData>
    <row r="1" spans="1:9" x14ac:dyDescent="0.2">
      <c r="A1" s="209" t="s">
        <v>289</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ht="141.75" customHeight="1" x14ac:dyDescent="0.2">
      <c r="A39" s="210"/>
      <c r="B39" s="210"/>
      <c r="C39" s="210"/>
      <c r="D39" s="210"/>
      <c r="E39" s="210"/>
      <c r="F39" s="210"/>
      <c r="G39" s="210"/>
      <c r="H39" s="210"/>
      <c r="I39" s="210"/>
    </row>
    <row r="40" spans="1:9" ht="260.25" customHeight="1" x14ac:dyDescent="0.2">
      <c r="A40" s="210"/>
      <c r="B40" s="210"/>
      <c r="C40" s="210"/>
      <c r="D40" s="210"/>
      <c r="E40" s="210"/>
      <c r="F40" s="210"/>
      <c r="G40" s="210"/>
      <c r="H40" s="210"/>
      <c r="I40" s="210"/>
    </row>
    <row r="42" spans="1:9" x14ac:dyDescent="0.2">
      <c r="A42" s="211" t="s">
        <v>290</v>
      </c>
      <c r="B42" s="211"/>
      <c r="C42" s="211"/>
      <c r="D42" s="211"/>
      <c r="E42" s="211"/>
      <c r="F42" s="211"/>
      <c r="G42" s="211"/>
      <c r="H42" s="211"/>
      <c r="I42" s="211"/>
    </row>
    <row r="44" spans="1:9" x14ac:dyDescent="0.2">
      <c r="B44" s="259" t="s">
        <v>291</v>
      </c>
      <c r="C44" s="259"/>
      <c r="D44" s="261" t="s">
        <v>292</v>
      </c>
      <c r="E44" s="213"/>
      <c r="F44" s="261" t="s">
        <v>293</v>
      </c>
      <c r="G44" s="261" t="s">
        <v>172</v>
      </c>
      <c r="H44" s="212" t="s">
        <v>294</v>
      </c>
    </row>
    <row r="45" spans="1:9" ht="13.5" thickBot="1" x14ac:dyDescent="0.25">
      <c r="B45" s="260"/>
      <c r="C45" s="260"/>
      <c r="D45" s="262"/>
      <c r="E45" s="229"/>
      <c r="F45" s="262"/>
      <c r="G45" s="262"/>
      <c r="H45" s="214" t="s">
        <v>295</v>
      </c>
    </row>
    <row r="46" spans="1:9" ht="15" x14ac:dyDescent="0.25">
      <c r="B46" s="265" t="s">
        <v>36</v>
      </c>
      <c r="C46" s="265"/>
      <c r="D46" s="266"/>
      <c r="E46" s="266"/>
      <c r="F46" s="216"/>
      <c r="G46" s="215"/>
      <c r="H46" s="216"/>
    </row>
    <row r="47" spans="1:9" ht="13.5" thickBot="1" x14ac:dyDescent="0.25">
      <c r="B47" s="259" t="s">
        <v>296</v>
      </c>
      <c r="C47" s="259"/>
      <c r="D47" s="268">
        <v>4365937</v>
      </c>
      <c r="E47" s="268"/>
      <c r="F47" s="213" t="s">
        <v>297</v>
      </c>
      <c r="G47" s="218">
        <v>1</v>
      </c>
      <c r="H47" s="217">
        <v>4365937</v>
      </c>
    </row>
    <row r="48" spans="1:9" ht="15" x14ac:dyDescent="0.25">
      <c r="B48" s="215"/>
      <c r="C48" s="219"/>
      <c r="D48" s="270">
        <v>71453</v>
      </c>
      <c r="E48" s="270"/>
      <c r="F48" s="221" t="s">
        <v>298</v>
      </c>
      <c r="G48" s="222">
        <v>2</v>
      </c>
      <c r="H48" s="220">
        <v>71453</v>
      </c>
    </row>
    <row r="49" spans="2:8" ht="24" x14ac:dyDescent="0.25">
      <c r="B49" s="215"/>
      <c r="C49" s="223" t="s">
        <v>299</v>
      </c>
      <c r="D49" s="271">
        <v>71453</v>
      </c>
      <c r="E49" s="271"/>
      <c r="F49" s="223" t="s">
        <v>15</v>
      </c>
      <c r="G49" s="225">
        <v>2</v>
      </c>
      <c r="H49" s="224">
        <v>71453</v>
      </c>
    </row>
    <row r="50" spans="2:8" ht="15" x14ac:dyDescent="0.25">
      <c r="B50" s="215"/>
      <c r="C50" s="216"/>
      <c r="D50" s="269"/>
      <c r="E50" s="269"/>
      <c r="F50" s="216"/>
      <c r="G50" s="215"/>
      <c r="H50" s="215"/>
    </row>
    <row r="51" spans="2:8" ht="15.75" thickBot="1" x14ac:dyDescent="0.3">
      <c r="B51" s="215"/>
      <c r="C51" s="226"/>
      <c r="D51" s="272">
        <v>71453</v>
      </c>
      <c r="E51" s="272"/>
      <c r="F51" s="229"/>
      <c r="G51" s="230"/>
      <c r="H51" s="228">
        <v>71453</v>
      </c>
    </row>
    <row r="52" spans="2:8" ht="15" x14ac:dyDescent="0.25">
      <c r="B52" s="215"/>
      <c r="C52" s="223"/>
      <c r="D52" s="270">
        <v>266914</v>
      </c>
      <c r="E52" s="270"/>
      <c r="F52" s="213" t="s">
        <v>300</v>
      </c>
      <c r="G52" s="218">
        <v>3</v>
      </c>
      <c r="H52" s="217">
        <v>266914</v>
      </c>
    </row>
    <row r="53" spans="2:8" ht="24" x14ac:dyDescent="0.25">
      <c r="B53" s="215"/>
      <c r="C53" s="231" t="s">
        <v>301</v>
      </c>
      <c r="D53" s="271">
        <v>225468</v>
      </c>
      <c r="E53" s="271"/>
      <c r="F53" s="231" t="s">
        <v>302</v>
      </c>
      <c r="G53" s="232">
        <v>4</v>
      </c>
      <c r="H53" s="224">
        <v>28077</v>
      </c>
    </row>
    <row r="54" spans="2:8" ht="24" x14ac:dyDescent="0.25">
      <c r="B54" s="215"/>
      <c r="C54" s="231" t="s">
        <v>303</v>
      </c>
      <c r="D54" s="271">
        <v>41446</v>
      </c>
      <c r="E54" s="271"/>
      <c r="F54" s="231" t="s">
        <v>304</v>
      </c>
      <c r="G54" s="232">
        <v>5</v>
      </c>
      <c r="H54" s="224">
        <v>186038</v>
      </c>
    </row>
    <row r="55" spans="2:8" ht="24" x14ac:dyDescent="0.25">
      <c r="B55" s="215"/>
      <c r="C55" s="216"/>
      <c r="D55" s="269"/>
      <c r="E55" s="269"/>
      <c r="F55" s="231" t="s">
        <v>305</v>
      </c>
      <c r="G55" s="232">
        <v>6</v>
      </c>
      <c r="H55" s="224">
        <v>49526</v>
      </c>
    </row>
    <row r="56" spans="2:8" ht="15" x14ac:dyDescent="0.25">
      <c r="B56" s="215"/>
      <c r="C56" s="216"/>
      <c r="D56" s="269"/>
      <c r="E56" s="269"/>
      <c r="F56" s="231" t="s">
        <v>306</v>
      </c>
      <c r="G56" s="232">
        <v>7</v>
      </c>
      <c r="H56" s="224">
        <v>3273</v>
      </c>
    </row>
    <row r="57" spans="2:8" ht="15" x14ac:dyDescent="0.25">
      <c r="B57" s="215"/>
      <c r="C57" s="216"/>
      <c r="D57" s="275"/>
      <c r="E57" s="275"/>
      <c r="F57" s="234"/>
      <c r="G57" s="233"/>
      <c r="H57" s="233"/>
    </row>
    <row r="58" spans="2:8" ht="15.75" thickBot="1" x14ac:dyDescent="0.3">
      <c r="B58" s="215"/>
      <c r="C58" s="235"/>
      <c r="D58" s="276"/>
      <c r="E58" s="276"/>
      <c r="F58" s="235"/>
      <c r="G58" s="238"/>
      <c r="H58" s="237"/>
    </row>
    <row r="59" spans="2:8" ht="24" x14ac:dyDescent="0.25">
      <c r="B59" s="215"/>
      <c r="C59" s="216"/>
      <c r="D59" s="270">
        <v>4027570</v>
      </c>
      <c r="E59" s="270"/>
      <c r="F59" s="239" t="s">
        <v>307</v>
      </c>
      <c r="G59" s="233"/>
      <c r="H59" s="217">
        <v>4027570</v>
      </c>
    </row>
    <row r="60" spans="2:8" ht="24" x14ac:dyDescent="0.25">
      <c r="B60" s="215"/>
      <c r="C60" s="231" t="s">
        <v>308</v>
      </c>
      <c r="D60" s="271">
        <v>2538382</v>
      </c>
      <c r="E60" s="271"/>
      <c r="F60" s="278" t="s">
        <v>22</v>
      </c>
      <c r="G60" s="232">
        <v>10</v>
      </c>
      <c r="H60" s="224">
        <v>3841666</v>
      </c>
    </row>
    <row r="61" spans="2:8" ht="36" x14ac:dyDescent="0.25">
      <c r="B61" s="215"/>
      <c r="C61" s="231" t="s">
        <v>309</v>
      </c>
      <c r="D61" s="271">
        <v>1303284</v>
      </c>
      <c r="E61" s="271"/>
      <c r="F61" s="278"/>
      <c r="G61" s="233"/>
      <c r="H61" s="233"/>
    </row>
    <row r="62" spans="2:8" ht="15" x14ac:dyDescent="0.25">
      <c r="B62" s="215"/>
      <c r="C62" s="216"/>
      <c r="D62" s="279">
        <v>3841666</v>
      </c>
      <c r="E62" s="279"/>
      <c r="F62" s="234"/>
      <c r="G62" s="233"/>
      <c r="H62" s="240">
        <v>3841666</v>
      </c>
    </row>
    <row r="63" spans="2:8" ht="72" x14ac:dyDescent="0.25">
      <c r="B63" s="215"/>
      <c r="C63" s="231" t="s">
        <v>310</v>
      </c>
      <c r="D63" s="267">
        <v>33166</v>
      </c>
      <c r="E63" s="267"/>
      <c r="F63" s="239" t="s">
        <v>311</v>
      </c>
      <c r="G63" s="232">
        <v>11</v>
      </c>
      <c r="H63" s="217">
        <v>33166</v>
      </c>
    </row>
    <row r="64" spans="2:8" ht="15" x14ac:dyDescent="0.25">
      <c r="B64" s="215"/>
      <c r="C64" s="231" t="s">
        <v>312</v>
      </c>
      <c r="D64" s="271">
        <v>33166</v>
      </c>
      <c r="E64" s="271"/>
      <c r="F64" s="234"/>
      <c r="G64" s="233"/>
      <c r="H64" s="233"/>
    </row>
    <row r="65" spans="2:8" ht="36.75" thickBot="1" x14ac:dyDescent="0.3">
      <c r="B65" s="215"/>
      <c r="C65" s="231" t="s">
        <v>313</v>
      </c>
      <c r="D65" s="280" t="s">
        <v>314</v>
      </c>
      <c r="E65" s="280"/>
      <c r="F65" s="234"/>
      <c r="G65" s="215"/>
      <c r="H65" s="233"/>
    </row>
    <row r="66" spans="2:8" ht="72" x14ac:dyDescent="0.25">
      <c r="B66" s="215"/>
      <c r="C66" s="242" t="s">
        <v>310</v>
      </c>
      <c r="D66" s="270">
        <v>152738</v>
      </c>
      <c r="E66" s="270"/>
      <c r="F66" s="245" t="s">
        <v>227</v>
      </c>
      <c r="G66" s="246">
        <v>12</v>
      </c>
      <c r="H66" s="217">
        <v>152738</v>
      </c>
    </row>
    <row r="67" spans="2:8" ht="15.75" thickBot="1" x14ac:dyDescent="0.3">
      <c r="B67" s="215"/>
      <c r="C67" s="216"/>
      <c r="D67" s="276"/>
      <c r="E67" s="276"/>
      <c r="F67" s="216"/>
      <c r="G67" s="215"/>
      <c r="H67" s="237"/>
    </row>
    <row r="68" spans="2:8" ht="24.75" thickBot="1" x14ac:dyDescent="0.3">
      <c r="B68" s="215"/>
      <c r="C68" s="247" t="s">
        <v>315</v>
      </c>
      <c r="D68" s="282" t="s">
        <v>314</v>
      </c>
      <c r="E68" s="282"/>
      <c r="F68" s="250" t="s">
        <v>315</v>
      </c>
      <c r="G68" s="251">
        <v>13</v>
      </c>
      <c r="H68" s="248" t="s">
        <v>314</v>
      </c>
    </row>
    <row r="69" spans="2:8" ht="13.5" thickBot="1" x14ac:dyDescent="0.25">
      <c r="B69" s="238"/>
      <c r="C69" s="235"/>
      <c r="D69" s="283"/>
      <c r="E69" s="283"/>
      <c r="F69" s="235"/>
      <c r="G69" s="238"/>
      <c r="H69" s="237"/>
    </row>
    <row r="70" spans="2:8" ht="15" x14ac:dyDescent="0.25">
      <c r="B70" s="215"/>
      <c r="C70" s="216"/>
      <c r="D70" s="277"/>
      <c r="E70" s="277"/>
      <c r="F70" s="216"/>
      <c r="G70" s="215"/>
      <c r="H70" s="233"/>
    </row>
    <row r="71" spans="2:8" x14ac:dyDescent="0.2">
      <c r="B71" s="284" t="s">
        <v>316</v>
      </c>
      <c r="C71" s="284"/>
      <c r="D71" s="267">
        <v>2729492</v>
      </c>
      <c r="E71" s="267"/>
      <c r="F71" s="239" t="s">
        <v>317</v>
      </c>
      <c r="G71" s="232">
        <v>14</v>
      </c>
      <c r="H71" s="217">
        <v>2623531</v>
      </c>
    </row>
    <row r="72" spans="2:8" ht="15" x14ac:dyDescent="0.25">
      <c r="B72" s="215"/>
      <c r="C72" s="216"/>
      <c r="D72" s="267">
        <v>383075</v>
      </c>
      <c r="E72" s="267"/>
      <c r="F72" s="239" t="s">
        <v>318</v>
      </c>
      <c r="G72" s="232">
        <v>15</v>
      </c>
      <c r="H72" s="217">
        <v>343844</v>
      </c>
    </row>
    <row r="73" spans="2:8" ht="36" x14ac:dyDescent="0.25">
      <c r="B73" s="215"/>
      <c r="C73" s="231" t="s">
        <v>319</v>
      </c>
      <c r="D73" s="271">
        <v>383075</v>
      </c>
      <c r="E73" s="271"/>
      <c r="F73" s="231" t="s">
        <v>320</v>
      </c>
      <c r="G73" s="232">
        <v>16</v>
      </c>
      <c r="H73" s="224">
        <v>207256</v>
      </c>
    </row>
    <row r="74" spans="2:8" ht="36" x14ac:dyDescent="0.25">
      <c r="B74" s="215"/>
      <c r="C74" s="231" t="s">
        <v>321</v>
      </c>
      <c r="D74" s="271">
        <v>66730</v>
      </c>
      <c r="E74" s="271"/>
      <c r="F74" s="231" t="s">
        <v>322</v>
      </c>
      <c r="G74" s="232">
        <v>17</v>
      </c>
      <c r="H74" s="232" t="s">
        <v>314</v>
      </c>
    </row>
    <row r="75" spans="2:8" ht="24" x14ac:dyDescent="0.25">
      <c r="B75" s="215"/>
      <c r="C75" s="216"/>
      <c r="D75" s="275"/>
      <c r="E75" s="275"/>
      <c r="F75" s="231" t="s">
        <v>323</v>
      </c>
      <c r="G75" s="232">
        <v>18</v>
      </c>
      <c r="H75" s="224">
        <v>1702</v>
      </c>
    </row>
    <row r="76" spans="2:8" ht="24" x14ac:dyDescent="0.25">
      <c r="B76" s="215"/>
      <c r="C76" s="216"/>
      <c r="D76" s="275"/>
      <c r="E76" s="275"/>
      <c r="F76" s="231" t="s">
        <v>324</v>
      </c>
      <c r="G76" s="232">
        <v>19</v>
      </c>
      <c r="H76" s="224">
        <v>15897</v>
      </c>
    </row>
    <row r="77" spans="2:8" ht="15" x14ac:dyDescent="0.25">
      <c r="B77" s="215"/>
      <c r="C77" s="216"/>
      <c r="D77" s="275"/>
      <c r="E77" s="275"/>
      <c r="F77" s="231" t="s">
        <v>325</v>
      </c>
      <c r="G77" s="232">
        <v>20</v>
      </c>
      <c r="H77" s="224">
        <v>118989</v>
      </c>
    </row>
    <row r="78" spans="2:8" ht="15.75" thickBot="1" x14ac:dyDescent="0.3">
      <c r="B78" s="215"/>
      <c r="C78" s="216"/>
      <c r="D78" s="272">
        <v>449805</v>
      </c>
      <c r="E78" s="272"/>
      <c r="F78" s="216"/>
      <c r="G78" s="215"/>
      <c r="H78" s="227">
        <v>343844</v>
      </c>
    </row>
    <row r="79" spans="2:8" ht="24" x14ac:dyDescent="0.25">
      <c r="B79" s="215"/>
      <c r="C79" s="242"/>
      <c r="D79" s="270">
        <v>1971463</v>
      </c>
      <c r="E79" s="270"/>
      <c r="F79" s="245" t="s">
        <v>326</v>
      </c>
      <c r="G79" s="252">
        <v>21</v>
      </c>
      <c r="H79" s="220">
        <v>1971463</v>
      </c>
    </row>
    <row r="80" spans="2:8" ht="36" x14ac:dyDescent="0.25">
      <c r="B80" s="215"/>
      <c r="C80" s="231" t="s">
        <v>327</v>
      </c>
      <c r="D80" s="271">
        <v>1107817</v>
      </c>
      <c r="E80" s="271"/>
      <c r="F80" s="231" t="s">
        <v>328</v>
      </c>
      <c r="G80" s="232">
        <v>22</v>
      </c>
      <c r="H80" s="224">
        <v>1107817</v>
      </c>
    </row>
    <row r="81" spans="2:8" ht="60" x14ac:dyDescent="0.25">
      <c r="B81" s="215"/>
      <c r="C81" s="231" t="s">
        <v>329</v>
      </c>
      <c r="D81" s="271">
        <v>863646</v>
      </c>
      <c r="E81" s="271"/>
      <c r="F81" s="231" t="s">
        <v>330</v>
      </c>
      <c r="G81" s="232">
        <v>24</v>
      </c>
      <c r="H81" s="224">
        <v>863646</v>
      </c>
    </row>
    <row r="82" spans="2:8" ht="15.75" thickBot="1" x14ac:dyDescent="0.3">
      <c r="B82" s="215"/>
      <c r="C82" s="235"/>
      <c r="D82" s="272">
        <v>1971463</v>
      </c>
      <c r="E82" s="272"/>
      <c r="F82" s="235"/>
      <c r="G82" s="238"/>
      <c r="H82" s="228">
        <v>1971463</v>
      </c>
    </row>
    <row r="83" spans="2:8" ht="24" x14ac:dyDescent="0.25">
      <c r="B83" s="215"/>
      <c r="C83" s="231" t="s">
        <v>331</v>
      </c>
      <c r="D83" s="270">
        <v>308224</v>
      </c>
      <c r="E83" s="270"/>
      <c r="F83" s="239" t="s">
        <v>332</v>
      </c>
      <c r="G83" s="232">
        <v>25</v>
      </c>
      <c r="H83" s="217">
        <v>308224</v>
      </c>
    </row>
    <row r="84" spans="2:8" ht="13.5" thickBot="1" x14ac:dyDescent="0.25">
      <c r="B84" s="238"/>
      <c r="C84" s="235"/>
      <c r="D84" s="276"/>
      <c r="E84" s="276"/>
      <c r="F84" s="235"/>
      <c r="G84" s="238"/>
      <c r="H84" s="237"/>
    </row>
    <row r="85" spans="2:8" ht="36" x14ac:dyDescent="0.25">
      <c r="B85" s="215"/>
      <c r="C85" s="216"/>
      <c r="D85" s="270">
        <v>181494</v>
      </c>
      <c r="E85" s="270"/>
      <c r="F85" s="239" t="s">
        <v>33</v>
      </c>
      <c r="G85" s="215"/>
      <c r="H85" s="217">
        <v>287457</v>
      </c>
    </row>
    <row r="86" spans="2:8" ht="36" x14ac:dyDescent="0.25">
      <c r="B86" s="216"/>
      <c r="C86" s="231" t="s">
        <v>333</v>
      </c>
      <c r="D86" s="271">
        <v>181494</v>
      </c>
      <c r="E86" s="271"/>
      <c r="F86" s="231" t="s">
        <v>33</v>
      </c>
      <c r="G86" s="232">
        <v>26</v>
      </c>
      <c r="H86" s="224">
        <v>287457</v>
      </c>
    </row>
    <row r="87" spans="2:8" ht="13.5" thickBot="1" x14ac:dyDescent="0.25">
      <c r="B87" s="235"/>
      <c r="C87" s="253"/>
      <c r="D87" s="272">
        <v>181494</v>
      </c>
      <c r="E87" s="272"/>
      <c r="F87" s="237"/>
      <c r="G87" s="237"/>
      <c r="H87" s="227">
        <v>287457</v>
      </c>
    </row>
    <row r="88" spans="2:8" ht="13.5" thickBot="1" x14ac:dyDescent="0.25">
      <c r="B88" s="238"/>
      <c r="C88" s="254" t="s">
        <v>334</v>
      </c>
      <c r="D88" s="285">
        <v>7276923</v>
      </c>
      <c r="E88" s="285"/>
      <c r="F88" s="254" t="s">
        <v>335</v>
      </c>
      <c r="G88" s="248">
        <v>27</v>
      </c>
      <c r="H88" s="255">
        <v>7276925</v>
      </c>
    </row>
    <row r="89" spans="2:8" ht="15" x14ac:dyDescent="0.25">
      <c r="B89" s="286" t="s">
        <v>3</v>
      </c>
      <c r="C89" s="286"/>
      <c r="D89" s="277"/>
      <c r="E89" s="277"/>
      <c r="F89" s="216"/>
      <c r="G89" s="215"/>
      <c r="H89" s="233"/>
    </row>
    <row r="90" spans="2:8" ht="15" x14ac:dyDescent="0.25">
      <c r="B90" s="215"/>
      <c r="C90" s="216"/>
      <c r="D90" s="275"/>
      <c r="E90" s="275"/>
      <c r="F90" s="216"/>
      <c r="G90" s="215"/>
      <c r="H90" s="233"/>
    </row>
    <row r="91" spans="2:8" x14ac:dyDescent="0.2">
      <c r="B91" s="284" t="s">
        <v>336</v>
      </c>
      <c r="C91" s="284"/>
      <c r="D91" s="267">
        <v>6115008</v>
      </c>
      <c r="E91" s="267"/>
      <c r="F91" s="239" t="s">
        <v>337</v>
      </c>
      <c r="G91" s="232">
        <v>29</v>
      </c>
      <c r="H91" s="217">
        <v>6115008</v>
      </c>
    </row>
    <row r="92" spans="2:8" ht="24" x14ac:dyDescent="0.25">
      <c r="B92" s="215"/>
      <c r="C92" s="231" t="s">
        <v>338</v>
      </c>
      <c r="D92" s="271">
        <v>3076315</v>
      </c>
      <c r="E92" s="271"/>
      <c r="F92" s="231" t="s">
        <v>37</v>
      </c>
      <c r="G92" s="232">
        <v>30</v>
      </c>
      <c r="H92" s="224">
        <v>3076315</v>
      </c>
    </row>
    <row r="93" spans="2:8" ht="24" x14ac:dyDescent="0.25">
      <c r="B93" s="215"/>
      <c r="C93" s="231" t="s">
        <v>339</v>
      </c>
      <c r="D93" s="271">
        <v>1840947</v>
      </c>
      <c r="E93" s="271"/>
      <c r="F93" s="231" t="s">
        <v>38</v>
      </c>
      <c r="G93" s="232">
        <v>31</v>
      </c>
      <c r="H93" s="224">
        <v>1840947</v>
      </c>
    </row>
    <row r="94" spans="2:8" ht="15" x14ac:dyDescent="0.25">
      <c r="B94" s="215"/>
      <c r="C94" s="216"/>
      <c r="D94" s="287">
        <v>846204</v>
      </c>
      <c r="E94" s="287"/>
      <c r="F94" s="231" t="s">
        <v>340</v>
      </c>
      <c r="G94" s="232">
        <v>32</v>
      </c>
      <c r="H94" s="256">
        <v>846204</v>
      </c>
    </row>
    <row r="95" spans="2:8" ht="15" x14ac:dyDescent="0.25">
      <c r="B95" s="215"/>
      <c r="C95" s="231" t="s">
        <v>341</v>
      </c>
      <c r="D95" s="271">
        <v>18714</v>
      </c>
      <c r="E95" s="271"/>
      <c r="F95" s="231" t="s">
        <v>39</v>
      </c>
      <c r="G95" s="232">
        <v>33</v>
      </c>
      <c r="H95" s="224">
        <v>18714</v>
      </c>
    </row>
    <row r="96" spans="2:8" ht="24" x14ac:dyDescent="0.25">
      <c r="B96" s="215"/>
      <c r="C96" s="231" t="s">
        <v>342</v>
      </c>
      <c r="D96" s="271">
        <v>-23292</v>
      </c>
      <c r="E96" s="271"/>
      <c r="F96" s="231" t="s">
        <v>40</v>
      </c>
      <c r="G96" s="232">
        <v>34</v>
      </c>
      <c r="H96" s="224">
        <v>-23292</v>
      </c>
    </row>
    <row r="97" spans="2:8" ht="24" x14ac:dyDescent="0.25">
      <c r="B97" s="215"/>
      <c r="C97" s="231" t="s">
        <v>343</v>
      </c>
      <c r="D97" s="271">
        <v>162041</v>
      </c>
      <c r="E97" s="271"/>
      <c r="F97" s="231" t="s">
        <v>41</v>
      </c>
      <c r="G97" s="232">
        <v>35</v>
      </c>
      <c r="H97" s="224">
        <v>162041</v>
      </c>
    </row>
    <row r="98" spans="2:8" ht="15" x14ac:dyDescent="0.25">
      <c r="B98" s="215"/>
      <c r="C98" s="231" t="s">
        <v>261</v>
      </c>
      <c r="D98" s="271">
        <v>688741</v>
      </c>
      <c r="E98" s="271"/>
      <c r="F98" s="231" t="s">
        <v>42</v>
      </c>
      <c r="G98" s="232">
        <v>36</v>
      </c>
      <c r="H98" s="224">
        <v>688741</v>
      </c>
    </row>
    <row r="99" spans="2:8" ht="24" x14ac:dyDescent="0.25">
      <c r="B99" s="215"/>
      <c r="C99" s="216"/>
      <c r="D99" s="275"/>
      <c r="E99" s="275"/>
      <c r="F99" s="231" t="s">
        <v>234</v>
      </c>
      <c r="G99" s="232">
        <v>37</v>
      </c>
      <c r="H99" s="232" t="s">
        <v>314</v>
      </c>
    </row>
    <row r="100" spans="2:8" ht="48" x14ac:dyDescent="0.25">
      <c r="B100" s="215"/>
      <c r="C100" s="216"/>
      <c r="D100" s="275"/>
      <c r="E100" s="275"/>
      <c r="F100" s="231" t="s">
        <v>235</v>
      </c>
      <c r="G100" s="232">
        <v>38</v>
      </c>
      <c r="H100" s="232" t="s">
        <v>314</v>
      </c>
    </row>
    <row r="101" spans="2:8" ht="24" x14ac:dyDescent="0.25">
      <c r="B101" s="215"/>
      <c r="C101" s="231" t="s">
        <v>344</v>
      </c>
      <c r="D101" s="271">
        <v>351542</v>
      </c>
      <c r="E101" s="271"/>
      <c r="F101" s="231" t="s">
        <v>345</v>
      </c>
      <c r="G101" s="232">
        <v>39</v>
      </c>
      <c r="H101" s="224">
        <v>57605</v>
      </c>
    </row>
    <row r="102" spans="2:8" ht="24" x14ac:dyDescent="0.25">
      <c r="B102" s="215"/>
      <c r="C102" s="234"/>
      <c r="D102" s="275"/>
      <c r="E102" s="275"/>
      <c r="F102" s="231" t="s">
        <v>346</v>
      </c>
      <c r="G102" s="232">
        <v>40</v>
      </c>
      <c r="H102" s="224">
        <v>293937</v>
      </c>
    </row>
    <row r="103" spans="2:8" ht="15" x14ac:dyDescent="0.25">
      <c r="B103" s="215"/>
      <c r="C103" s="216"/>
      <c r="D103" s="287">
        <v>351542</v>
      </c>
      <c r="E103" s="287"/>
      <c r="F103" s="216"/>
      <c r="G103" s="215"/>
      <c r="H103" s="256">
        <v>351542</v>
      </c>
    </row>
    <row r="104" spans="2:8" ht="13.5" thickBot="1" x14ac:dyDescent="0.25">
      <c r="B104" s="238"/>
      <c r="C104" s="235"/>
      <c r="D104" s="272">
        <v>6115008</v>
      </c>
      <c r="E104" s="272"/>
      <c r="F104" s="235"/>
      <c r="G104" s="238"/>
      <c r="H104" s="228">
        <v>6115008</v>
      </c>
    </row>
    <row r="105" spans="2:8" ht="24" x14ac:dyDescent="0.25">
      <c r="B105" s="286" t="s">
        <v>347</v>
      </c>
      <c r="C105" s="286"/>
      <c r="D105" s="270">
        <v>6145</v>
      </c>
      <c r="E105" s="270"/>
      <c r="F105" s="239" t="s">
        <v>348</v>
      </c>
      <c r="G105" s="215"/>
      <c r="H105" s="217">
        <v>6145</v>
      </c>
    </row>
    <row r="106" spans="2:8" ht="38.25" x14ac:dyDescent="0.25">
      <c r="B106" s="215"/>
      <c r="C106" s="257" t="s">
        <v>349</v>
      </c>
      <c r="D106" s="271">
        <v>5737</v>
      </c>
      <c r="E106" s="271"/>
      <c r="F106" s="231" t="s">
        <v>350</v>
      </c>
      <c r="G106" s="232">
        <v>42</v>
      </c>
      <c r="H106" s="232" t="s">
        <v>314</v>
      </c>
    </row>
    <row r="107" spans="2:8" ht="15" x14ac:dyDescent="0.25">
      <c r="B107" s="215"/>
      <c r="C107" s="257"/>
      <c r="D107" s="275"/>
      <c r="E107" s="275"/>
      <c r="F107" s="231" t="s">
        <v>351</v>
      </c>
      <c r="G107" s="232">
        <v>50</v>
      </c>
      <c r="H107" s="224">
        <v>5737</v>
      </c>
    </row>
    <row r="108" spans="2:8" ht="24" x14ac:dyDescent="0.25">
      <c r="B108" s="215"/>
      <c r="C108" s="231" t="s">
        <v>352</v>
      </c>
      <c r="D108" s="288">
        <v>408</v>
      </c>
      <c r="E108" s="288"/>
      <c r="F108" s="231" t="s">
        <v>353</v>
      </c>
      <c r="G108" s="232">
        <v>51</v>
      </c>
      <c r="H108" s="232">
        <v>408</v>
      </c>
    </row>
    <row r="109" spans="2:8" ht="15" x14ac:dyDescent="0.25">
      <c r="B109" s="215"/>
      <c r="C109" s="216"/>
      <c r="D109" s="275"/>
      <c r="E109" s="275"/>
      <c r="F109" s="216"/>
      <c r="G109" s="215"/>
      <c r="H109" s="233"/>
    </row>
    <row r="110" spans="2:8" ht="15" x14ac:dyDescent="0.25">
      <c r="B110" s="215"/>
      <c r="C110" s="216"/>
      <c r="D110" s="275"/>
      <c r="E110" s="275"/>
      <c r="F110" s="216"/>
      <c r="G110" s="215"/>
      <c r="H110" s="233"/>
    </row>
    <row r="111" spans="2:8" ht="15" x14ac:dyDescent="0.25">
      <c r="B111" s="215"/>
      <c r="C111" s="216"/>
      <c r="D111" s="275"/>
      <c r="E111" s="275"/>
      <c r="F111" s="216"/>
      <c r="G111" s="215"/>
      <c r="H111" s="233"/>
    </row>
    <row r="112" spans="2:8" ht="15.75" thickBot="1" x14ac:dyDescent="0.3">
      <c r="B112" s="215"/>
      <c r="C112" s="235"/>
      <c r="D112" s="272">
        <v>6145</v>
      </c>
      <c r="E112" s="272"/>
      <c r="F112" s="235"/>
      <c r="G112" s="238"/>
      <c r="H112" s="228">
        <v>6145</v>
      </c>
    </row>
    <row r="113" spans="2:8" ht="13.5" thickBot="1" x14ac:dyDescent="0.25">
      <c r="B113" s="238"/>
      <c r="C113" s="235"/>
      <c r="D113" s="283"/>
      <c r="E113" s="283"/>
      <c r="F113" s="235"/>
      <c r="G113" s="238"/>
      <c r="H113" s="237"/>
    </row>
    <row r="114" spans="2:8" x14ac:dyDescent="0.2">
      <c r="B114" s="286" t="s">
        <v>354</v>
      </c>
      <c r="C114" s="286"/>
      <c r="D114" s="270">
        <v>556569</v>
      </c>
      <c r="E114" s="270"/>
      <c r="F114" s="239" t="s">
        <v>355</v>
      </c>
      <c r="G114" s="258">
        <v>43</v>
      </c>
      <c r="H114" s="217">
        <v>406572</v>
      </c>
    </row>
    <row r="115" spans="2:8" ht="15" x14ac:dyDescent="0.25">
      <c r="B115" s="215"/>
      <c r="C115" s="216"/>
      <c r="D115" s="275"/>
      <c r="E115" s="275"/>
      <c r="F115" s="216"/>
      <c r="G115" s="215"/>
      <c r="H115" s="233"/>
    </row>
    <row r="116" spans="2:8" ht="36" x14ac:dyDescent="0.25">
      <c r="B116" s="215"/>
      <c r="C116" s="231" t="s">
        <v>356</v>
      </c>
      <c r="D116" s="271">
        <v>520412</v>
      </c>
      <c r="E116" s="271"/>
      <c r="F116" s="231" t="s">
        <v>44</v>
      </c>
      <c r="G116" s="232">
        <v>44</v>
      </c>
      <c r="H116" s="224">
        <v>4370</v>
      </c>
    </row>
    <row r="117" spans="2:8" ht="36" x14ac:dyDescent="0.25">
      <c r="B117" s="215"/>
      <c r="C117" s="231" t="s">
        <v>357</v>
      </c>
      <c r="D117" s="271">
        <v>36157</v>
      </c>
      <c r="E117" s="271"/>
      <c r="F117" s="231" t="s">
        <v>45</v>
      </c>
      <c r="G117" s="232">
        <v>45</v>
      </c>
      <c r="H117" s="224">
        <v>100869</v>
      </c>
    </row>
    <row r="118" spans="2:8" ht="24" x14ac:dyDescent="0.25">
      <c r="B118" s="215"/>
      <c r="C118" s="216"/>
      <c r="D118" s="275"/>
      <c r="E118" s="275"/>
      <c r="F118" s="231" t="s">
        <v>46</v>
      </c>
      <c r="G118" s="232">
        <v>46</v>
      </c>
      <c r="H118" s="224">
        <v>57171</v>
      </c>
    </row>
    <row r="119" spans="2:8" ht="24" x14ac:dyDescent="0.25">
      <c r="B119" s="215"/>
      <c r="C119" s="216"/>
      <c r="D119" s="275"/>
      <c r="E119" s="275"/>
      <c r="F119" s="231" t="s">
        <v>47</v>
      </c>
      <c r="G119" s="232">
        <v>47</v>
      </c>
      <c r="H119" s="224">
        <v>121052</v>
      </c>
    </row>
    <row r="120" spans="2:8" ht="24" x14ac:dyDescent="0.25">
      <c r="B120" s="215"/>
      <c r="C120" s="234"/>
      <c r="D120" s="275"/>
      <c r="E120" s="275"/>
      <c r="F120" s="231" t="s">
        <v>48</v>
      </c>
      <c r="G120" s="232">
        <v>48</v>
      </c>
      <c r="H120" s="224">
        <v>1481</v>
      </c>
    </row>
    <row r="121" spans="2:8" ht="24" x14ac:dyDescent="0.25">
      <c r="B121" s="215"/>
      <c r="C121" s="234"/>
      <c r="D121" s="275"/>
      <c r="E121" s="275"/>
      <c r="F121" s="231" t="s">
        <v>49</v>
      </c>
      <c r="G121" s="232">
        <v>49</v>
      </c>
      <c r="H121" s="224">
        <v>121629</v>
      </c>
    </row>
    <row r="122" spans="2:8" ht="13.5" thickBot="1" x14ac:dyDescent="0.25">
      <c r="B122" s="238"/>
      <c r="C122" s="235"/>
      <c r="D122" s="272">
        <v>556569</v>
      </c>
      <c r="E122" s="272"/>
      <c r="F122" s="235"/>
      <c r="G122" s="238"/>
      <c r="H122" s="228">
        <v>406572</v>
      </c>
    </row>
    <row r="123" spans="2:8" ht="36" x14ac:dyDescent="0.2">
      <c r="B123" s="281"/>
      <c r="C123" s="281"/>
      <c r="D123" s="270">
        <v>599201</v>
      </c>
      <c r="E123" s="270"/>
      <c r="F123" s="239" t="s">
        <v>358</v>
      </c>
      <c r="G123" s="258">
        <v>52</v>
      </c>
      <c r="H123" s="217">
        <v>749200</v>
      </c>
    </row>
    <row r="124" spans="2:8" ht="15" x14ac:dyDescent="0.25">
      <c r="B124" s="215"/>
      <c r="C124" s="231" t="s">
        <v>359</v>
      </c>
      <c r="D124" s="271">
        <v>599201</v>
      </c>
      <c r="E124" s="271"/>
      <c r="F124" s="216"/>
      <c r="G124" s="216"/>
      <c r="H124" s="233"/>
    </row>
    <row r="125" spans="2:8" ht="24" x14ac:dyDescent="0.25">
      <c r="B125" s="215"/>
      <c r="C125" s="231" t="s">
        <v>360</v>
      </c>
      <c r="D125" s="288" t="s">
        <v>314</v>
      </c>
      <c r="E125" s="288"/>
      <c r="F125" s="216"/>
      <c r="G125" s="216"/>
      <c r="H125" s="233"/>
    </row>
    <row r="126" spans="2:8" ht="13.5" thickBot="1" x14ac:dyDescent="0.25">
      <c r="B126" s="238"/>
      <c r="C126" s="235"/>
      <c r="D126" s="272">
        <v>599201</v>
      </c>
      <c r="E126" s="272"/>
      <c r="F126" s="235"/>
      <c r="G126" s="238"/>
      <c r="H126" s="227">
        <v>749200</v>
      </c>
    </row>
    <row r="127" spans="2:8" ht="13.5" thickBot="1" x14ac:dyDescent="0.25">
      <c r="B127" s="238"/>
      <c r="C127" s="254" t="s">
        <v>361</v>
      </c>
      <c r="D127" s="285">
        <v>7276923</v>
      </c>
      <c r="E127" s="285"/>
      <c r="F127" s="254" t="s">
        <v>361</v>
      </c>
      <c r="G127" s="237"/>
      <c r="H127" s="255">
        <v>7276925</v>
      </c>
    </row>
    <row r="129" spans="1:9" x14ac:dyDescent="0.2">
      <c r="A129" s="211" t="s">
        <v>362</v>
      </c>
      <c r="B129" s="211"/>
      <c r="C129" s="211"/>
      <c r="D129" s="211"/>
      <c r="E129" s="211"/>
      <c r="F129" s="211"/>
      <c r="G129" s="211"/>
      <c r="H129" s="211"/>
      <c r="I129" s="211"/>
    </row>
    <row r="131" spans="1:9" x14ac:dyDescent="0.2">
      <c r="B131" s="263"/>
      <c r="C131" s="263" t="s">
        <v>363</v>
      </c>
      <c r="D131" s="261" t="s">
        <v>292</v>
      </c>
      <c r="E131" s="274"/>
      <c r="F131" s="263" t="s">
        <v>364</v>
      </c>
      <c r="G131" s="259" t="s">
        <v>172</v>
      </c>
      <c r="H131" s="212" t="s">
        <v>294</v>
      </c>
    </row>
    <row r="132" spans="1:9" ht="13.5" thickBot="1" x14ac:dyDescent="0.25">
      <c r="B132" s="264"/>
      <c r="C132" s="264"/>
      <c r="D132" s="262"/>
      <c r="E132" s="273"/>
      <c r="F132" s="264"/>
      <c r="G132" s="260"/>
      <c r="H132" s="214" t="s">
        <v>295</v>
      </c>
    </row>
    <row r="133" spans="1:9" ht="15" x14ac:dyDescent="0.2">
      <c r="B133" s="286" t="s">
        <v>365</v>
      </c>
      <c r="C133" s="286"/>
      <c r="D133" s="217">
        <v>2748002</v>
      </c>
      <c r="E133" s="233"/>
      <c r="F133" s="239" t="s">
        <v>366</v>
      </c>
      <c r="G133" s="232">
        <v>1</v>
      </c>
      <c r="H133" s="217">
        <v>2748003</v>
      </c>
    </row>
    <row r="134" spans="1:9" ht="15" x14ac:dyDescent="0.25">
      <c r="B134" s="215"/>
      <c r="C134" s="231" t="s">
        <v>367</v>
      </c>
      <c r="D134" s="224">
        <v>1927853</v>
      </c>
      <c r="E134" s="233"/>
      <c r="F134" s="231" t="s">
        <v>368</v>
      </c>
      <c r="G134" s="232">
        <v>2</v>
      </c>
      <c r="H134" s="224">
        <v>1927852</v>
      </c>
    </row>
    <row r="135" spans="1:9" ht="24" x14ac:dyDescent="0.25">
      <c r="B135" s="215"/>
      <c r="C135" s="231" t="s">
        <v>369</v>
      </c>
      <c r="D135" s="224">
        <v>820149</v>
      </c>
      <c r="E135" s="233"/>
      <c r="F135" s="231" t="s">
        <v>370</v>
      </c>
      <c r="G135" s="232">
        <v>8</v>
      </c>
      <c r="H135" s="224">
        <v>820151</v>
      </c>
    </row>
    <row r="136" spans="1:9" ht="15" x14ac:dyDescent="0.25">
      <c r="B136" s="215"/>
      <c r="C136" s="234"/>
      <c r="D136" s="215"/>
      <c r="E136" s="233"/>
      <c r="F136" s="216"/>
      <c r="G136" s="215"/>
      <c r="H136" s="215"/>
    </row>
    <row r="137" spans="1:9" ht="15.75" thickBot="1" x14ac:dyDescent="0.25">
      <c r="B137" s="238"/>
      <c r="C137" s="234"/>
      <c r="D137" s="228">
        <v>2748002</v>
      </c>
      <c r="E137" s="238"/>
      <c r="F137" s="235"/>
      <c r="G137" s="235"/>
      <c r="H137" s="228">
        <v>2748003</v>
      </c>
    </row>
    <row r="138" spans="1:9" ht="13.5" thickBot="1" x14ac:dyDescent="0.25">
      <c r="B138" s="284" t="s">
        <v>371</v>
      </c>
      <c r="C138" s="284"/>
      <c r="D138" s="290">
        <v>2569816</v>
      </c>
      <c r="E138" s="243"/>
      <c r="F138" s="239" t="s">
        <v>372</v>
      </c>
      <c r="G138" s="291">
        <v>12</v>
      </c>
      <c r="H138" s="290">
        <v>2569817</v>
      </c>
    </row>
    <row r="139" spans="1:9" ht="15" x14ac:dyDescent="0.25">
      <c r="B139" s="215"/>
      <c r="C139" s="242" t="s">
        <v>373</v>
      </c>
      <c r="D139" s="292">
        <v>1260693</v>
      </c>
      <c r="E139" s="244"/>
      <c r="F139" s="245" t="s">
        <v>374</v>
      </c>
      <c r="G139" s="293">
        <v>16</v>
      </c>
      <c r="H139" s="292">
        <v>1163415</v>
      </c>
    </row>
    <row r="140" spans="1:9" ht="36" x14ac:dyDescent="0.25">
      <c r="B140" s="215"/>
      <c r="C140" s="231" t="s">
        <v>375</v>
      </c>
      <c r="D140" s="224">
        <v>-97278</v>
      </c>
      <c r="E140" s="233"/>
      <c r="F140" s="216"/>
      <c r="G140" s="216"/>
      <c r="H140" s="215"/>
    </row>
    <row r="141" spans="1:9" ht="15.75" thickBot="1" x14ac:dyDescent="0.3">
      <c r="B141" s="216"/>
      <c r="C141" s="235"/>
      <c r="D141" s="228">
        <v>1163415</v>
      </c>
      <c r="E141" s="238"/>
      <c r="F141" s="235"/>
      <c r="G141" s="235"/>
      <c r="H141" s="228">
        <v>1163415</v>
      </c>
    </row>
    <row r="142" spans="1:9" ht="15" x14ac:dyDescent="0.25">
      <c r="B142" s="215"/>
      <c r="C142" s="234"/>
      <c r="D142" s="290">
        <v>1085714</v>
      </c>
      <c r="E142" s="233"/>
      <c r="F142" s="216"/>
      <c r="G142" s="216"/>
      <c r="H142" s="290">
        <v>1182993</v>
      </c>
    </row>
    <row r="143" spans="1:9" ht="24" x14ac:dyDescent="0.25">
      <c r="B143" s="216"/>
      <c r="C143" s="231" t="s">
        <v>376</v>
      </c>
      <c r="D143" s="224">
        <v>1085714</v>
      </c>
      <c r="E143" s="215"/>
      <c r="F143" s="231" t="s">
        <v>377</v>
      </c>
      <c r="G143" s="232">
        <v>13</v>
      </c>
      <c r="H143" s="224">
        <v>717603</v>
      </c>
    </row>
    <row r="144" spans="1:9" ht="24" x14ac:dyDescent="0.25">
      <c r="B144" s="215"/>
      <c r="C144" s="231" t="s">
        <v>378</v>
      </c>
      <c r="D144" s="224">
        <v>97278</v>
      </c>
      <c r="E144" s="215"/>
      <c r="F144" s="231" t="s">
        <v>73</v>
      </c>
      <c r="G144" s="232">
        <v>21</v>
      </c>
      <c r="H144" s="224">
        <v>428211</v>
      </c>
    </row>
    <row r="145" spans="2:8" ht="24" x14ac:dyDescent="0.25">
      <c r="B145" s="215"/>
      <c r="C145" s="216"/>
      <c r="D145" s="215"/>
      <c r="E145" s="215"/>
      <c r="F145" s="231" t="s">
        <v>379</v>
      </c>
      <c r="G145" s="232">
        <v>22</v>
      </c>
      <c r="H145" s="224">
        <v>6889</v>
      </c>
    </row>
    <row r="146" spans="2:8" ht="15" x14ac:dyDescent="0.25">
      <c r="B146" s="215"/>
      <c r="C146" s="216"/>
      <c r="D146" s="215"/>
      <c r="E146" s="215"/>
      <c r="F146" s="231" t="s">
        <v>77</v>
      </c>
      <c r="G146" s="232">
        <v>26</v>
      </c>
      <c r="H146" s="224">
        <v>30290</v>
      </c>
    </row>
    <row r="147" spans="2:8" ht="15.75" thickBot="1" x14ac:dyDescent="0.3">
      <c r="B147" s="216"/>
      <c r="C147" s="235"/>
      <c r="D147" s="228">
        <v>1182992</v>
      </c>
      <c r="E147" s="238"/>
      <c r="F147" s="235"/>
      <c r="G147" s="235"/>
      <c r="H147" s="228">
        <v>1182993</v>
      </c>
    </row>
    <row r="148" spans="2:8" ht="15" x14ac:dyDescent="0.25">
      <c r="B148" s="215"/>
      <c r="C148" s="243" t="s">
        <v>380</v>
      </c>
      <c r="D148" s="290">
        <v>223409</v>
      </c>
      <c r="E148" s="233"/>
      <c r="F148" s="231" t="s">
        <v>72</v>
      </c>
      <c r="G148" s="291">
        <v>20</v>
      </c>
      <c r="H148" s="290">
        <v>223409</v>
      </c>
    </row>
    <row r="149" spans="2:8" ht="13.5" thickBot="1" x14ac:dyDescent="0.25">
      <c r="B149" s="238"/>
      <c r="C149" s="235"/>
      <c r="D149" s="237"/>
      <c r="E149" s="238"/>
      <c r="F149" s="235"/>
      <c r="G149" s="235"/>
      <c r="H149" s="237"/>
    </row>
    <row r="150" spans="2:8" ht="15" x14ac:dyDescent="0.25">
      <c r="B150" s="286" t="s">
        <v>381</v>
      </c>
      <c r="C150" s="286"/>
      <c r="D150" s="290">
        <v>146126</v>
      </c>
      <c r="E150" s="215"/>
      <c r="F150" s="231" t="s">
        <v>381</v>
      </c>
      <c r="G150" s="215"/>
      <c r="H150" s="290">
        <v>146126</v>
      </c>
    </row>
    <row r="151" spans="2:8" ht="15" x14ac:dyDescent="0.25">
      <c r="B151" s="215"/>
      <c r="C151" s="294" t="s">
        <v>382</v>
      </c>
      <c r="D151" s="224">
        <v>175526</v>
      </c>
      <c r="E151" s="215"/>
      <c r="F151" s="231" t="s">
        <v>383</v>
      </c>
      <c r="G151" s="232">
        <v>27</v>
      </c>
      <c r="H151" s="224">
        <v>191645</v>
      </c>
    </row>
    <row r="152" spans="2:8" ht="24" x14ac:dyDescent="0.25">
      <c r="B152" s="215"/>
      <c r="C152" s="294" t="s">
        <v>384</v>
      </c>
      <c r="D152" s="224">
        <v>-45116</v>
      </c>
      <c r="E152" s="215"/>
      <c r="F152" s="231" t="s">
        <v>385</v>
      </c>
      <c r="G152" s="232">
        <v>34</v>
      </c>
      <c r="H152" s="224">
        <v>-45519</v>
      </c>
    </row>
    <row r="153" spans="2:8" ht="15" x14ac:dyDescent="0.25">
      <c r="B153" s="215"/>
      <c r="C153" s="294" t="s">
        <v>386</v>
      </c>
      <c r="D153" s="224">
        <v>15830</v>
      </c>
      <c r="E153" s="215"/>
      <c r="F153" s="216"/>
      <c r="G153" s="215"/>
      <c r="H153" s="215"/>
    </row>
    <row r="154" spans="2:8" ht="24" x14ac:dyDescent="0.25">
      <c r="B154" s="215"/>
      <c r="C154" s="294" t="s">
        <v>387</v>
      </c>
      <c r="D154" s="232">
        <v>-114</v>
      </c>
      <c r="E154" s="215"/>
      <c r="F154" s="216"/>
      <c r="G154" s="215"/>
      <c r="H154" s="215"/>
    </row>
    <row r="155" spans="2:8" ht="15.75" thickBot="1" x14ac:dyDescent="0.3">
      <c r="B155" s="238"/>
      <c r="C155" s="295"/>
      <c r="D155" s="215"/>
      <c r="E155" s="238"/>
      <c r="F155" s="235"/>
      <c r="G155" s="238"/>
      <c r="H155" s="238"/>
    </row>
    <row r="156" spans="2:8" ht="24.75" thickBot="1" x14ac:dyDescent="0.25">
      <c r="B156" s="283" t="s">
        <v>388</v>
      </c>
      <c r="C156" s="283"/>
      <c r="D156" s="296">
        <v>324312</v>
      </c>
      <c r="E156" s="237"/>
      <c r="F156" s="254" t="s">
        <v>389</v>
      </c>
      <c r="G156" s="248">
        <v>43</v>
      </c>
      <c r="H156" s="297">
        <v>324312</v>
      </c>
    </row>
    <row r="157" spans="2:8" ht="13.5" thickBot="1" x14ac:dyDescent="0.25">
      <c r="B157" s="283" t="s">
        <v>390</v>
      </c>
      <c r="C157" s="283"/>
      <c r="D157" s="297">
        <v>30375</v>
      </c>
      <c r="E157" s="237"/>
      <c r="F157" s="254" t="s">
        <v>90</v>
      </c>
      <c r="G157" s="248">
        <v>44</v>
      </c>
      <c r="H157" s="297">
        <v>30375</v>
      </c>
    </row>
    <row r="158" spans="2:8" ht="24.75" thickBot="1" x14ac:dyDescent="0.25">
      <c r="B158" s="283" t="s">
        <v>391</v>
      </c>
      <c r="C158" s="283"/>
      <c r="D158" s="297">
        <v>293937</v>
      </c>
      <c r="E158" s="237"/>
      <c r="F158" s="254" t="s">
        <v>392</v>
      </c>
      <c r="G158" s="248">
        <v>45</v>
      </c>
      <c r="H158" s="297">
        <v>293937</v>
      </c>
    </row>
    <row r="159" spans="2:8" ht="15.75" thickBot="1" x14ac:dyDescent="0.3">
      <c r="B159" s="283" t="s">
        <v>393</v>
      </c>
      <c r="C159" s="283"/>
      <c r="D159" s="298"/>
      <c r="E159" s="289"/>
      <c r="F159" s="254"/>
      <c r="G159" s="237"/>
      <c r="H159" s="298"/>
    </row>
    <row r="160" spans="2:8" ht="96" x14ac:dyDescent="0.25">
      <c r="B160" s="236"/>
      <c r="C160" s="231" t="s">
        <v>394</v>
      </c>
      <c r="D160" s="299" t="s">
        <v>314</v>
      </c>
      <c r="E160" s="215"/>
      <c r="F160" s="231" t="s">
        <v>164</v>
      </c>
      <c r="G160" s="232">
        <v>48</v>
      </c>
      <c r="H160" s="299" t="s">
        <v>314</v>
      </c>
    </row>
    <row r="161" spans="2:8" ht="72.75" thickBot="1" x14ac:dyDescent="0.3">
      <c r="B161" s="215"/>
      <c r="C161" s="235" t="s">
        <v>395</v>
      </c>
      <c r="D161" s="300" t="s">
        <v>314</v>
      </c>
      <c r="E161" s="289"/>
      <c r="F161" s="238" t="s">
        <v>396</v>
      </c>
      <c r="G161" s="241">
        <v>51</v>
      </c>
      <c r="H161" s="300" t="s">
        <v>314</v>
      </c>
    </row>
    <row r="162" spans="2:8" ht="24.75" thickBot="1" x14ac:dyDescent="0.3">
      <c r="B162" s="276" t="s">
        <v>393</v>
      </c>
      <c r="C162" s="276"/>
      <c r="D162" s="301" t="s">
        <v>314</v>
      </c>
      <c r="E162" s="215"/>
      <c r="F162" s="254" t="s">
        <v>397</v>
      </c>
      <c r="G162" s="248">
        <v>52</v>
      </c>
      <c r="H162" s="301" t="s">
        <v>314</v>
      </c>
    </row>
    <row r="163" spans="2:8" ht="24.75" thickBot="1" x14ac:dyDescent="0.25">
      <c r="B163" s="283" t="s">
        <v>398</v>
      </c>
      <c r="C163" s="283"/>
      <c r="D163" s="297">
        <v>293937</v>
      </c>
      <c r="E163" s="249"/>
      <c r="F163" s="254" t="s">
        <v>399</v>
      </c>
      <c r="G163" s="248">
        <v>53</v>
      </c>
      <c r="H163" s="297">
        <v>293937</v>
      </c>
    </row>
  </sheetData>
  <mergeCells count="113">
    <mergeCell ref="B157:C157"/>
    <mergeCell ref="B158:C158"/>
    <mergeCell ref="B159:C159"/>
    <mergeCell ref="B162:C162"/>
    <mergeCell ref="B163:C163"/>
    <mergeCell ref="G131:G132"/>
    <mergeCell ref="B133:C133"/>
    <mergeCell ref="B138:C138"/>
    <mergeCell ref="B150:C150"/>
    <mergeCell ref="B156:C156"/>
    <mergeCell ref="B131:B132"/>
    <mergeCell ref="C131:C132"/>
    <mergeCell ref="D131:D132"/>
    <mergeCell ref="E131:E132"/>
    <mergeCell ref="F131:F132"/>
    <mergeCell ref="F44:F45"/>
    <mergeCell ref="G44:G45"/>
    <mergeCell ref="A129:I129"/>
    <mergeCell ref="D127:E127"/>
    <mergeCell ref="D124:E124"/>
    <mergeCell ref="D125:E125"/>
    <mergeCell ref="D126:E126"/>
    <mergeCell ref="D121:E121"/>
    <mergeCell ref="D122:E122"/>
    <mergeCell ref="B123:C123"/>
    <mergeCell ref="D123:E123"/>
    <mergeCell ref="D118:E118"/>
    <mergeCell ref="D119:E119"/>
    <mergeCell ref="D120:E120"/>
    <mergeCell ref="D115:E115"/>
    <mergeCell ref="D116:E116"/>
    <mergeCell ref="D117:E117"/>
    <mergeCell ref="D112:E112"/>
    <mergeCell ref="D113:E113"/>
    <mergeCell ref="B114:C114"/>
    <mergeCell ref="D114:E114"/>
    <mergeCell ref="D109:E109"/>
    <mergeCell ref="D110:E110"/>
    <mergeCell ref="D111:E111"/>
    <mergeCell ref="D106:E106"/>
    <mergeCell ref="D107:E107"/>
    <mergeCell ref="D108:E108"/>
    <mergeCell ref="D104:E104"/>
    <mergeCell ref="B105:C105"/>
    <mergeCell ref="D105:E105"/>
    <mergeCell ref="D101:E101"/>
    <mergeCell ref="D102:E102"/>
    <mergeCell ref="D103:E103"/>
    <mergeCell ref="D98:E98"/>
    <mergeCell ref="D99:E99"/>
    <mergeCell ref="D100:E100"/>
    <mergeCell ref="D95:E95"/>
    <mergeCell ref="D96:E96"/>
    <mergeCell ref="D97:E97"/>
    <mergeCell ref="D92:E92"/>
    <mergeCell ref="D93:E93"/>
    <mergeCell ref="D94:E94"/>
    <mergeCell ref="D90:E90"/>
    <mergeCell ref="B91:C91"/>
    <mergeCell ref="D91:E91"/>
    <mergeCell ref="D88:E88"/>
    <mergeCell ref="B89:C89"/>
    <mergeCell ref="D89:E89"/>
    <mergeCell ref="D85:E85"/>
    <mergeCell ref="D86:E86"/>
    <mergeCell ref="D87:E87"/>
    <mergeCell ref="D82:E82"/>
    <mergeCell ref="D83:E83"/>
    <mergeCell ref="D84:E84"/>
    <mergeCell ref="D79:E79"/>
    <mergeCell ref="D80:E80"/>
    <mergeCell ref="D81:E81"/>
    <mergeCell ref="D76:E76"/>
    <mergeCell ref="D77:E77"/>
    <mergeCell ref="D78:E78"/>
    <mergeCell ref="D73:E73"/>
    <mergeCell ref="D74:E74"/>
    <mergeCell ref="D75:E75"/>
    <mergeCell ref="B71:C71"/>
    <mergeCell ref="D71:E71"/>
    <mergeCell ref="D72:E72"/>
    <mergeCell ref="D68:E68"/>
    <mergeCell ref="D69:E69"/>
    <mergeCell ref="D70:E70"/>
    <mergeCell ref="D65:E65"/>
    <mergeCell ref="D66:E66"/>
    <mergeCell ref="D67:E67"/>
    <mergeCell ref="D62:E62"/>
    <mergeCell ref="D63:E63"/>
    <mergeCell ref="D64:E64"/>
    <mergeCell ref="D60:E60"/>
    <mergeCell ref="F60:F61"/>
    <mergeCell ref="D61:E61"/>
    <mergeCell ref="D57:E57"/>
    <mergeCell ref="D58:E58"/>
    <mergeCell ref="D59:E59"/>
    <mergeCell ref="D54:E54"/>
    <mergeCell ref="D55:E55"/>
    <mergeCell ref="D56:E56"/>
    <mergeCell ref="D51:E51"/>
    <mergeCell ref="D52:E52"/>
    <mergeCell ref="D53:E53"/>
    <mergeCell ref="D48:E48"/>
    <mergeCell ref="D49:E49"/>
    <mergeCell ref="D50:E50"/>
    <mergeCell ref="B46:C46"/>
    <mergeCell ref="D46:E46"/>
    <mergeCell ref="B47:C47"/>
    <mergeCell ref="D47:E47"/>
    <mergeCell ref="A1:I40"/>
    <mergeCell ref="A42:I42"/>
    <mergeCell ref="B44:C45"/>
    <mergeCell ref="D44:D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2026-02-16T13:19:46Z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